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3"/>
  </bookViews>
  <sheets>
    <sheet name="КП-32" sheetId="1" r:id="rId1"/>
    <sheet name="Лето 2015. Ч.1" sheetId="2" r:id="rId2"/>
    <sheet name="Оплаты" sheetId="3" r:id="rId3"/>
    <sheet name="Раздачи" sheetId="4" r:id="rId4"/>
  </sheets>
  <definedNames>
    <definedName name="_xlnm._FilterDatabase" localSheetId="0" hidden="1">'КП-32'!$A$1:$H$50</definedName>
    <definedName name="_xlnm._FilterDatabase" localSheetId="1" hidden="1">'Лето 2015. Ч.1'!$A$1:$H$157</definedName>
  </definedNames>
  <calcPr fullCalcOnLoad="1" refMode="R1C1"/>
</workbook>
</file>

<file path=xl/sharedStrings.xml><?xml version="1.0" encoding="utf-8"?>
<sst xmlns="http://schemas.openxmlformats.org/spreadsheetml/2006/main" count="1024" uniqueCount="306">
  <si>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</si>
  <si>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</si>
  <si>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</si>
  <si>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</si>
  <si>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</si>
  <si>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</si>
  <si>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</si>
  <si>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</si>
  <si>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</si>
  <si>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</si>
  <si>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</si>
  <si>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</si>
  <si>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</si>
  <si>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</si>
  <si>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</si>
  <si>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</si>
  <si>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</si>
  <si>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</si>
  <si>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всего</t>
  </si>
  <si>
    <t>Платье для девочки ДПБ224001н</t>
  </si>
  <si>
    <t>Каникулы</t>
  </si>
  <si>
    <t>48-86</t>
  </si>
  <si>
    <t>Sh@nyushk@</t>
  </si>
  <si>
    <t>50-92</t>
  </si>
  <si>
    <t>omli</t>
  </si>
  <si>
    <t>Сарафан ДПС070 белый</t>
  </si>
  <si>
    <t>Гжель</t>
  </si>
  <si>
    <t>Lisenok2112</t>
  </si>
  <si>
    <t>Куртка ПДД999</t>
  </si>
  <si>
    <t>Гран-при</t>
  </si>
  <si>
    <t>60-116</t>
  </si>
  <si>
    <t>Ksuko</t>
  </si>
  <si>
    <t>Головной убор ЮГК647 красный</t>
  </si>
  <si>
    <t>Маленький байкер</t>
  </si>
  <si>
    <t>*</t>
  </si>
  <si>
    <t>Бесенок</t>
  </si>
  <si>
    <t>Джемпер ДДД142 сливки</t>
  </si>
  <si>
    <t>Ушастые истории</t>
  </si>
  <si>
    <t>52-86</t>
  </si>
  <si>
    <t>54-92</t>
  </si>
  <si>
    <t>Куртка ДДД134</t>
  </si>
  <si>
    <t>Платье ДПД183 сливки</t>
  </si>
  <si>
    <t>Рейтузы ДРЛ184 светлая сирень</t>
  </si>
  <si>
    <t>elena678</t>
  </si>
  <si>
    <t>Рейтузы ДЮЛ442</t>
  </si>
  <si>
    <t>Ollena</t>
  </si>
  <si>
    <t>Джемпер для мальчика ПДД002001 белый</t>
  </si>
  <si>
    <t>Штучный</t>
  </si>
  <si>
    <t>84-158</t>
  </si>
  <si>
    <t>Pomodore</t>
  </si>
  <si>
    <t>80-152</t>
  </si>
  <si>
    <t>оплачено в январе</t>
  </si>
  <si>
    <t>Oksana0302</t>
  </si>
  <si>
    <t>Головной убор панама ЮГП039</t>
  </si>
  <si>
    <t>Пес на ферме</t>
  </si>
  <si>
    <t>Джемпер ЮДК030 салат</t>
  </si>
  <si>
    <t>Трусы для девочки ДНТ034001</t>
  </si>
  <si>
    <t>Малышка</t>
  </si>
  <si>
    <t>Anney</t>
  </si>
  <si>
    <t>56-110</t>
  </si>
  <si>
    <t>Шапки</t>
  </si>
  <si>
    <t>Головной убор ДГШ869200 светло-сиреневый</t>
  </si>
  <si>
    <t>Головной убор ДГШ872200 светло-салатовый</t>
  </si>
  <si>
    <t>Ромовая баба</t>
  </si>
  <si>
    <t>КП-32</t>
  </si>
  <si>
    <t>предзаказ Лето-2015. Ч.1</t>
  </si>
  <si>
    <t>Бриджи ПБР011</t>
  </si>
  <si>
    <t>Стройтехника</t>
  </si>
  <si>
    <t>natashka-dereza</t>
  </si>
  <si>
    <t>nadia1984</t>
  </si>
  <si>
    <t>lok</t>
  </si>
  <si>
    <t>Головной убор бандана ПГК088 бирюза</t>
  </si>
  <si>
    <t>Большой улов</t>
  </si>
  <si>
    <t>Джемпер ПДБ085 кофе</t>
  </si>
  <si>
    <t>72-140</t>
  </si>
  <si>
    <t>Юлия Швецова</t>
  </si>
  <si>
    <t>Джемпер ПДК081 кофе</t>
  </si>
  <si>
    <t>Джемпер ПДК081 сливки</t>
  </si>
  <si>
    <t>62-122</t>
  </si>
  <si>
    <t>Шорты ПШД087</t>
  </si>
  <si>
    <t>64-128</t>
  </si>
  <si>
    <t>Романка</t>
  </si>
  <si>
    <t>Джемпер ДДК309 белый+горошек василек</t>
  </si>
  <si>
    <t>В плавание</t>
  </si>
  <si>
    <t>mirrrinka</t>
  </si>
  <si>
    <t>Джемпер ДДК309 полоска-василек+горошек красный</t>
  </si>
  <si>
    <t>Верунья</t>
  </si>
  <si>
    <t>Джемпер ДДК974 белый+горошек василек</t>
  </si>
  <si>
    <t>Джемпер ДДК974 белый+горошек красный</t>
  </si>
  <si>
    <t>МЮВ</t>
  </si>
  <si>
    <t>Рейтузы ДРЛ464 василек</t>
  </si>
  <si>
    <t>Рейтузы ДРЛ464 красный</t>
  </si>
  <si>
    <t>Сарафан ДПС311 белый+полоска василек</t>
  </si>
  <si>
    <t>Сарафан ДПС311 белый+полоска красный</t>
  </si>
  <si>
    <t>Юбка ДЮК312 клетка василек</t>
  </si>
  <si>
    <t>Бриджи ПБР011 василек</t>
  </si>
  <si>
    <t>Вертолеты</t>
  </si>
  <si>
    <t>54-104</t>
  </si>
  <si>
    <t>AlesiaZ</t>
  </si>
  <si>
    <t>Джемпер ПДБ008 василек</t>
  </si>
  <si>
    <t>52-98</t>
  </si>
  <si>
    <t>Ирина Б</t>
  </si>
  <si>
    <t>Джемпер ПДК488 василек</t>
  </si>
  <si>
    <t>Львен</t>
  </si>
  <si>
    <t>Джемпер ПДК488 зеленый</t>
  </si>
  <si>
    <t>Куртка ПДД485</t>
  </si>
  <si>
    <t>Джемпер ДДД585</t>
  </si>
  <si>
    <t>Вышивка гладью</t>
  </si>
  <si>
    <t>Джемпер ДДК512</t>
  </si>
  <si>
    <t>Платье ДПК513</t>
  </si>
  <si>
    <t>Рейтузы ДРЛ943 салат</t>
  </si>
  <si>
    <t>Бриджи ПБР290</t>
  </si>
  <si>
    <t>Гольф клуб</t>
  </si>
  <si>
    <t>Джемпер ПДК289 желтый с зеленым</t>
  </si>
  <si>
    <t>olga_strelcova</t>
  </si>
  <si>
    <t>Джемпер ПДК381 зеленый</t>
  </si>
  <si>
    <t>Шорты ПШК291</t>
  </si>
  <si>
    <t>Джемпер ПДК533 беж</t>
  </si>
  <si>
    <t>68-134</t>
  </si>
  <si>
    <t>Polin@</t>
  </si>
  <si>
    <t>Джемпер ПДК533 коричневый</t>
  </si>
  <si>
    <t>Бриджи ПБР014 серый</t>
  </si>
  <si>
    <t>Космический десант</t>
  </si>
  <si>
    <t>Metel</t>
  </si>
  <si>
    <t>decan</t>
  </si>
  <si>
    <t>Бриджи ПБР014 синий</t>
  </si>
  <si>
    <t>Головной убор бандана ПГК017 серый</t>
  </si>
  <si>
    <t>Джемпер ПДБ016 оранжевый</t>
  </si>
  <si>
    <t>Джемпер ПДБ016 салат</t>
  </si>
  <si>
    <t>Джемпер ПДК015 оранжевый</t>
  </si>
  <si>
    <t>Джемпер ПДК015 салат</t>
  </si>
  <si>
    <t>Джемпер ПДК015 серый</t>
  </si>
  <si>
    <t>Джемпер ПДК015 синий</t>
  </si>
  <si>
    <t>Berryfun</t>
  </si>
  <si>
    <t>Джемпер ДДК447 розовый</t>
  </si>
  <si>
    <t>Крылья бабочки</t>
  </si>
  <si>
    <t>Серебринка</t>
  </si>
  <si>
    <t>Джемпер ДДК449 розовый</t>
  </si>
  <si>
    <t>Света и Мишутка</t>
  </si>
  <si>
    <t>Джемпер ДДК449 черный</t>
  </si>
  <si>
    <t>FieRinka</t>
  </si>
  <si>
    <t>Рейтузы ДРЛ824 розы</t>
  </si>
  <si>
    <t>Gugushonok</t>
  </si>
  <si>
    <t>Платье ДПБ914 горох на синем</t>
  </si>
  <si>
    <t>Летний блюз</t>
  </si>
  <si>
    <t>Платье ДПК924 коричневый</t>
  </si>
  <si>
    <t>Орден мира</t>
  </si>
  <si>
    <t>Платье ДПК924 олива</t>
  </si>
  <si>
    <t>Джемпер ЮДБ031 сливки</t>
  </si>
  <si>
    <t>Джемпер ЮДК029 салат</t>
  </si>
  <si>
    <t>Шорты ЮШК035 синий</t>
  </si>
  <si>
    <t>Бриджи ПБР661</t>
  </si>
  <si>
    <t>Полигон</t>
  </si>
  <si>
    <t>76-146</t>
  </si>
  <si>
    <t>Джемпер ПДБ645 темно-синий/стрелок</t>
  </si>
  <si>
    <t>Джемпер ПДК644 кофе/ботинки</t>
  </si>
  <si>
    <t>Джемпер ПДК644 темно-синий/стрелок</t>
  </si>
  <si>
    <t>ShYulia</t>
  </si>
  <si>
    <t>Брюки ПБМ141</t>
  </si>
  <si>
    <t>Джемпер ПДБ008 желтый</t>
  </si>
  <si>
    <t>Джемпер ПДБ008 серый</t>
  </si>
  <si>
    <t>Джемпер ПДД013</t>
  </si>
  <si>
    <t>Джемпер ПДК005 жёлтый</t>
  </si>
  <si>
    <t>Джемпер ПДК005 желтый</t>
  </si>
  <si>
    <t>Джемпер ПДК006 желтый</t>
  </si>
  <si>
    <t>Джемпер ПДК006 серый+темно-синий</t>
  </si>
  <si>
    <t>Куртка ПДД300</t>
  </si>
  <si>
    <t>Жанна147</t>
  </si>
  <si>
    <t>Сарафан ДПС185</t>
  </si>
  <si>
    <t>не стала учитывать аванс, т.к. сумма небольшая</t>
  </si>
  <si>
    <t>Eshika</t>
  </si>
  <si>
    <t>Гарнитур для мальчика ПНГ173001н черный+камуфляж цифра ночь / Аэродром</t>
  </si>
  <si>
    <t>Высота</t>
  </si>
  <si>
    <t>Комплект для мальчика ПНГ173051 полоска сине-серый+синий / Рыбаки</t>
  </si>
  <si>
    <t>Северный ветер</t>
  </si>
  <si>
    <t>Гарнитур для мальчика ПНГ498001 голубой+темно-синий / Русский флот</t>
  </si>
  <si>
    <t>Флот</t>
  </si>
  <si>
    <t>Кальсоны для мальчика ПНЛ610200 морская волна</t>
  </si>
  <si>
    <t>Natural</t>
  </si>
  <si>
    <t>l@pushk@</t>
  </si>
  <si>
    <t>Trevita</t>
  </si>
  <si>
    <t>Кальсоны для мальчика ПНЛ627 светло-серый</t>
  </si>
  <si>
    <t>Комплект нательный детский ПНК629 светло-серый</t>
  </si>
  <si>
    <t>Трусы для девочки ДНТ034700 ажур белый</t>
  </si>
  <si>
    <t>Кружево</t>
  </si>
  <si>
    <t>SuperMu</t>
  </si>
  <si>
    <t>Трусы для девочки ДНТ034001 белый / Чайник</t>
  </si>
  <si>
    <t>Сладкие сны</t>
  </si>
  <si>
    <t>Трусы для девочки ДНТ034001 сирень / Две вишенки</t>
  </si>
  <si>
    <t>Трусы для девочки ДНТ034001 розовый</t>
  </si>
  <si>
    <t>Пушистые друзья</t>
  </si>
  <si>
    <t>Трусы для девочки ДНТ034001 сливки+розовый</t>
  </si>
  <si>
    <t>Трусы для девочки ДНТ034001н зайки коричневый</t>
  </si>
  <si>
    <t>Зайчата</t>
  </si>
  <si>
    <t>Бриджи ПБР179</t>
  </si>
  <si>
    <t>Охота</t>
  </si>
  <si>
    <t>Дина М</t>
  </si>
  <si>
    <t>красуля</t>
  </si>
  <si>
    <t>Брюки ПББ202</t>
  </si>
  <si>
    <t>Рыбалка</t>
  </si>
  <si>
    <t>Брюки ПББ394</t>
  </si>
  <si>
    <t>M@d@m</t>
  </si>
  <si>
    <t>HELGA_YA</t>
  </si>
  <si>
    <t>Брюки ПББ998</t>
  </si>
  <si>
    <t>Юлия_Ч</t>
  </si>
  <si>
    <t>Головной убор бандана ПГК088 сливки</t>
  </si>
  <si>
    <t>Десерт</t>
  </si>
  <si>
    <t>Манюня555</t>
  </si>
  <si>
    <t>Ната-74</t>
  </si>
  <si>
    <t>Джемпер ДДК974 полоска василек+горошек красный</t>
  </si>
  <si>
    <t>Джемпер ПДБ085 сливки</t>
  </si>
  <si>
    <t>Джемпер ПДБ162 сливки</t>
  </si>
  <si>
    <t>Джемпер ПДБ785</t>
  </si>
  <si>
    <t>Россия, вперед!</t>
  </si>
  <si>
    <t>*Star#</t>
  </si>
  <si>
    <t>Джемпер ПДД996 коричневый</t>
  </si>
  <si>
    <t>Джемпер ПДК081 бирюза</t>
  </si>
  <si>
    <t>Gorgipija</t>
  </si>
  <si>
    <t>Fila</t>
  </si>
  <si>
    <t>Джемпер ПДК788</t>
  </si>
  <si>
    <t>DJulik</t>
  </si>
  <si>
    <t>Куртка ПДД429</t>
  </si>
  <si>
    <t>Платье ДПБ913 горох на красном</t>
  </si>
  <si>
    <t>Карымова Наталья</t>
  </si>
  <si>
    <t>Платье ДПБ913 горох на синем</t>
  </si>
  <si>
    <t>Платье ДПБ914 горох на красном+полоска красный+белый</t>
  </si>
  <si>
    <t>Платье ДПБ914 горох на синем+полоска синий+белый</t>
  </si>
  <si>
    <t>Сарафан ДПС240 белый+горошек василек</t>
  </si>
  <si>
    <t>Майка для девочки ДНМ973700 ажур белый</t>
  </si>
  <si>
    <t>Майка для девочки ДНМ973001 сливки+розовый / Зайка и котик розовый</t>
  </si>
  <si>
    <t>Майка для девочки ДНМ973001 сливки+розовый / Пушистый зайка розовый</t>
  </si>
  <si>
    <t>677+604</t>
  </si>
  <si>
    <t>1176+1057</t>
  </si>
  <si>
    <t>400+479</t>
  </si>
  <si>
    <t>129+75</t>
  </si>
  <si>
    <t>Головной убор детск. УГШ100200 морская волна</t>
  </si>
  <si>
    <t>Sverch</t>
  </si>
  <si>
    <t>Головной убор детский УГШ100 морская волна</t>
  </si>
  <si>
    <t>alenk@</t>
  </si>
  <si>
    <t>Комплект нательный мужской МНК143 светло-серый</t>
  </si>
  <si>
    <t>96-182</t>
  </si>
  <si>
    <t>Головной убор ДГК364 горошек василек</t>
  </si>
  <si>
    <t>Брюки ЮБМ028 синий</t>
  </si>
  <si>
    <t>Славянский орнамент</t>
  </si>
  <si>
    <t>Джемпер ДДК251001н вышивка</t>
  </si>
  <si>
    <t>Гарнитур для девочки ДНГ562001н</t>
  </si>
  <si>
    <t>Первый приз</t>
  </si>
  <si>
    <t>Шмакова.А</t>
  </si>
  <si>
    <t>Гарнитур для девочки ДНГ553001 мимоза+светлая бирюза / Парижанка</t>
  </si>
  <si>
    <t>Париж</t>
  </si>
  <si>
    <t>Гарнитур для девочки ДНГ684001 белый / Ручная работа+Стебелек</t>
  </si>
  <si>
    <t>Трусы для девочки ДНТ435001 светлая бюрюза</t>
  </si>
  <si>
    <t>Трусы для девочки ДНТ034001 белый / Ромашка</t>
  </si>
  <si>
    <t>Славянская вышивка</t>
  </si>
  <si>
    <t>AnnaNIK</t>
  </si>
  <si>
    <t>Рейтузы на девочку ДРЛ943800 белый</t>
  </si>
  <si>
    <t>Джемпер ДДБ254 вышивка</t>
  </si>
  <si>
    <t>Джемпер для девочки ДДК251001н белый+вышивка</t>
  </si>
  <si>
    <t>Рейтузы ДРЛ894 белый</t>
  </si>
  <si>
    <t>166+207</t>
  </si>
  <si>
    <t>376,2+852</t>
  </si>
  <si>
    <t>Джемпер для девочки ДДБ276820</t>
  </si>
  <si>
    <t>Дикие кошки</t>
  </si>
  <si>
    <t>wonderjul</t>
  </si>
  <si>
    <t>Джемпер для девочки ДДБ617800</t>
  </si>
  <si>
    <t>Магия</t>
  </si>
  <si>
    <t>Набор для девочки ДН2391135 малина+бирюза</t>
  </si>
  <si>
    <t>Трусы для девочки ДНТ034088 белый</t>
  </si>
  <si>
    <t>Школа</t>
  </si>
  <si>
    <t>kristya</t>
  </si>
  <si>
    <t>Головной убор ЮГК647 синий</t>
  </si>
  <si>
    <t>Джемпер ПДД996 беж</t>
  </si>
  <si>
    <t>Mila:)</t>
  </si>
  <si>
    <t>долг тр. КП-31</t>
  </si>
  <si>
    <t xml:space="preserve">04.03, Байкал-Сервис, 1 место, 19 кг., номер ТТН: яр-з030423. </t>
  </si>
  <si>
    <t xml:space="preserve">К оплате при получении 713,94 руб. </t>
  </si>
  <si>
    <t>тр.=S*0,016977</t>
  </si>
  <si>
    <t>оставить до прихода Ч.2. Лета</t>
  </si>
  <si>
    <t>и КП-31</t>
  </si>
  <si>
    <t>РЦРТелецентр</t>
  </si>
  <si>
    <t>до прихода книг</t>
  </si>
  <si>
    <t>РЦРБердск</t>
  </si>
  <si>
    <t>ОВЗ Ника</t>
  </si>
  <si>
    <t>РЦРЁлка (Искитим)</t>
  </si>
  <si>
    <t>РЦРРодники</t>
  </si>
  <si>
    <t>РЦРЭкватор</t>
  </si>
  <si>
    <t>РЦРНива</t>
  </si>
  <si>
    <t>РЦРпл.Ленина</t>
  </si>
  <si>
    <t>ВЗ</t>
  </si>
  <si>
    <t>РЦРЩ</t>
  </si>
  <si>
    <t>РЦРЗатулинка</t>
  </si>
  <si>
    <t>РЦРДобрый</t>
  </si>
  <si>
    <t>м/г Барнаул (Флагман)</t>
  </si>
  <si>
    <t>РЦРГорский</t>
  </si>
  <si>
    <t>РЦРЗаельцовский</t>
  </si>
  <si>
    <t>и заказ M@d@m</t>
  </si>
  <si>
    <t>в заказ Polin@</t>
  </si>
  <si>
    <t>РЦРМЖК</t>
  </si>
  <si>
    <t>ЖЕНЯ224</t>
  </si>
  <si>
    <t>РЦРУчительская</t>
  </si>
  <si>
    <t>НГУ</t>
  </si>
  <si>
    <t>Щ</t>
  </si>
  <si>
    <t>сдача с тр.</t>
  </si>
  <si>
    <t>42 р. =3+14+отправка 25</t>
  </si>
  <si>
    <t>со свободного склада</t>
  </si>
  <si>
    <t>м/г Кемерово послк прихода Ч.2 Лета-15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</si>
</sst>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2"/>
      <name val="Calibri"/>
      <family val="2"/>
    </font>
    <font>
      <sz val="10"/>
      <color indexed="61"/>
      <name val="Arial Cyr"/>
      <family val="0"/>
    </font>
    <font>
      <sz val="10"/>
      <color indexed="20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1" fillId="0" borderId="0" xfId="0" applyNumberFormat="1" applyFont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3" borderId="0" xfId="0" applyFill="1" applyAlignment="1">
      <alignment/>
    </xf>
    <xf numFmtId="0" fontId="9" fillId="0" borderId="0" xfId="0" applyFont="1" applyFill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 horizontal="left" wrapText="1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I1" sqref="I1:I16384"/>
    </sheetView>
  </sheetViews>
  <sheetFormatPr defaultColWidth="9.00390625" defaultRowHeight="12.75"/>
  <cols>
    <col min="1" max="1" width="52.875" style="0" customWidth="1"/>
    <col min="2" max="2" width="17.75390625" style="0" customWidth="1"/>
    <col min="3" max="3" width="10.75390625" style="0" customWidth="1"/>
    <col min="4" max="4" width="11.375" style="13" customWidth="1"/>
    <col min="5" max="5" width="8.00390625" style="0" customWidth="1"/>
    <col min="7" max="7" width="11.25390625" style="0" customWidth="1"/>
    <col min="8" max="8" width="21.375" style="0" customWidth="1"/>
  </cols>
  <sheetData>
    <row r="1" spans="1:8" s="1" customFormat="1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t="s">
        <v>171</v>
      </c>
      <c r="B2" t="s">
        <v>172</v>
      </c>
      <c r="C2" s="39" t="s">
        <v>50</v>
      </c>
      <c r="D2" s="20">
        <v>171</v>
      </c>
      <c r="E2" s="3">
        <v>1</v>
      </c>
      <c r="F2" s="3">
        <f aca="true" t="shared" si="0" ref="F2:F50">D2*E2</f>
        <v>171</v>
      </c>
      <c r="G2" s="3">
        <f>F2*1.15</f>
        <v>196.64999999999998</v>
      </c>
      <c r="H2" t="s">
        <v>170</v>
      </c>
    </row>
    <row r="3" spans="1:8" ht="12.75">
      <c r="A3" t="s">
        <v>250</v>
      </c>
      <c r="B3" t="s">
        <v>26</v>
      </c>
      <c r="C3" s="39" t="s">
        <v>80</v>
      </c>
      <c r="D3" s="13">
        <v>180</v>
      </c>
      <c r="E3" s="3">
        <v>1</v>
      </c>
      <c r="F3" s="3">
        <f t="shared" si="0"/>
        <v>180</v>
      </c>
      <c r="G3" s="3">
        <f>F3*1.12</f>
        <v>201.60000000000002</v>
      </c>
      <c r="H3" t="s">
        <v>247</v>
      </c>
    </row>
    <row r="4" spans="1:8" ht="12.75">
      <c r="A4" s="13" t="s">
        <v>25</v>
      </c>
      <c r="B4" s="13" t="s">
        <v>26</v>
      </c>
      <c r="C4" s="24" t="s">
        <v>23</v>
      </c>
      <c r="D4" s="13">
        <v>180</v>
      </c>
      <c r="E4" s="3">
        <v>1</v>
      </c>
      <c r="F4" s="3">
        <f t="shared" si="0"/>
        <v>180</v>
      </c>
      <c r="G4" s="3">
        <f>F4*1.15</f>
        <v>206.99999999999997</v>
      </c>
      <c r="H4" t="s">
        <v>27</v>
      </c>
    </row>
    <row r="5" spans="1:8" ht="12.75">
      <c r="A5" s="13" t="s">
        <v>28</v>
      </c>
      <c r="B5" s="13" t="s">
        <v>29</v>
      </c>
      <c r="C5" s="24" t="s">
        <v>30</v>
      </c>
      <c r="D5" s="13">
        <v>508</v>
      </c>
      <c r="E5" s="3">
        <v>1</v>
      </c>
      <c r="F5" s="3">
        <f t="shared" si="0"/>
        <v>508</v>
      </c>
      <c r="G5" s="3">
        <f>F5*1.12</f>
        <v>568.96</v>
      </c>
      <c r="H5" t="s">
        <v>31</v>
      </c>
    </row>
    <row r="6" spans="1:8" ht="12.75">
      <c r="A6" s="13" t="s">
        <v>261</v>
      </c>
      <c r="B6" s="13" t="s">
        <v>262</v>
      </c>
      <c r="C6" s="39" t="s">
        <v>153</v>
      </c>
      <c r="D6" s="13">
        <v>149</v>
      </c>
      <c r="E6" s="3">
        <v>1</v>
      </c>
      <c r="F6" s="3">
        <f t="shared" si="0"/>
        <v>149</v>
      </c>
      <c r="G6" s="3">
        <f>F6*1.15</f>
        <v>171.35</v>
      </c>
      <c r="H6" t="s">
        <v>263</v>
      </c>
    </row>
    <row r="7" spans="1:8" ht="12.75">
      <c r="A7" s="13" t="s">
        <v>192</v>
      </c>
      <c r="B7" s="13" t="s">
        <v>193</v>
      </c>
      <c r="C7" s="39" t="s">
        <v>21</v>
      </c>
      <c r="D7" s="13">
        <v>62</v>
      </c>
      <c r="E7" s="3">
        <v>3</v>
      </c>
      <c r="F7" s="3">
        <f t="shared" si="0"/>
        <v>186</v>
      </c>
      <c r="G7" s="3">
        <f aca="true" t="shared" si="1" ref="G7:G14">F7*1.15</f>
        <v>213.89999999999998</v>
      </c>
      <c r="H7" t="s">
        <v>185</v>
      </c>
    </row>
    <row r="8" spans="1:8" ht="12.75">
      <c r="A8" s="13" t="s">
        <v>192</v>
      </c>
      <c r="B8" s="13" t="s">
        <v>193</v>
      </c>
      <c r="C8" s="39" t="s">
        <v>100</v>
      </c>
      <c r="D8" s="13">
        <v>62</v>
      </c>
      <c r="E8" s="3">
        <v>3</v>
      </c>
      <c r="F8" s="3">
        <f t="shared" si="0"/>
        <v>186</v>
      </c>
      <c r="G8" s="3">
        <f t="shared" si="1"/>
        <v>213.89999999999998</v>
      </c>
      <c r="H8" t="s">
        <v>185</v>
      </c>
    </row>
    <row r="9" spans="1:8" ht="12.75">
      <c r="A9" s="13" t="s">
        <v>19</v>
      </c>
      <c r="B9" s="13" t="s">
        <v>20</v>
      </c>
      <c r="C9" s="24" t="s">
        <v>21</v>
      </c>
      <c r="D9" s="13">
        <v>184</v>
      </c>
      <c r="E9" s="3">
        <v>1</v>
      </c>
      <c r="F9" s="3">
        <f>D9*E9</f>
        <v>184</v>
      </c>
      <c r="G9" s="3">
        <f t="shared" si="1"/>
        <v>211.6</v>
      </c>
      <c r="H9" t="s">
        <v>22</v>
      </c>
    </row>
    <row r="10" spans="1:8" s="13" customFormat="1" ht="12.75">
      <c r="A10" s="13" t="s">
        <v>228</v>
      </c>
      <c r="B10" s="13" t="s">
        <v>184</v>
      </c>
      <c r="C10" s="39" t="s">
        <v>97</v>
      </c>
      <c r="D10" s="13">
        <v>98</v>
      </c>
      <c r="E10" s="21">
        <v>2</v>
      </c>
      <c r="F10" s="3">
        <f t="shared" si="0"/>
        <v>196</v>
      </c>
      <c r="G10" s="3">
        <f t="shared" si="1"/>
        <v>225.39999999999998</v>
      </c>
      <c r="H10" s="13" t="s">
        <v>185</v>
      </c>
    </row>
    <row r="11" spans="1:8" s="13" customFormat="1" ht="12.75">
      <c r="A11" s="13" t="s">
        <v>183</v>
      </c>
      <c r="B11" s="13" t="s">
        <v>184</v>
      </c>
      <c r="C11" s="39" t="s">
        <v>23</v>
      </c>
      <c r="D11" s="13">
        <v>62</v>
      </c>
      <c r="E11" s="3">
        <v>3</v>
      </c>
      <c r="F11" s="3">
        <f t="shared" si="0"/>
        <v>186</v>
      </c>
      <c r="G11" s="3">
        <f t="shared" si="1"/>
        <v>213.89999999999998</v>
      </c>
      <c r="H11" s="13" t="s">
        <v>185</v>
      </c>
    </row>
    <row r="12" spans="1:8" s="13" customFormat="1" ht="12.75">
      <c r="A12" s="13" t="s">
        <v>183</v>
      </c>
      <c r="B12" s="13" t="s">
        <v>184</v>
      </c>
      <c r="C12" s="39" t="s">
        <v>100</v>
      </c>
      <c r="D12" s="13">
        <v>62</v>
      </c>
      <c r="E12" s="3">
        <v>3</v>
      </c>
      <c r="F12" s="3">
        <f t="shared" si="0"/>
        <v>186</v>
      </c>
      <c r="G12" s="3">
        <f t="shared" si="1"/>
        <v>213.89999999999998</v>
      </c>
      <c r="H12" s="13" t="s">
        <v>185</v>
      </c>
    </row>
    <row r="13" spans="1:8" s="13" customFormat="1" ht="12.75">
      <c r="A13" s="13" t="s">
        <v>264</v>
      </c>
      <c r="B13" s="13" t="s">
        <v>265</v>
      </c>
      <c r="C13" s="39" t="s">
        <v>30</v>
      </c>
      <c r="D13" s="13">
        <v>117</v>
      </c>
      <c r="E13" s="3">
        <v>1</v>
      </c>
      <c r="F13" s="3">
        <f t="shared" si="0"/>
        <v>117</v>
      </c>
      <c r="G13" s="3">
        <f t="shared" si="1"/>
        <v>134.54999999999998</v>
      </c>
      <c r="H13" s="13" t="s">
        <v>263</v>
      </c>
    </row>
    <row r="14" spans="1:10" ht="12.75">
      <c r="A14" s="13" t="s">
        <v>32</v>
      </c>
      <c r="B14" s="13" t="s">
        <v>33</v>
      </c>
      <c r="C14" s="24" t="s">
        <v>34</v>
      </c>
      <c r="D14" s="13">
        <v>70</v>
      </c>
      <c r="E14" s="3">
        <v>1</v>
      </c>
      <c r="F14" s="3">
        <f t="shared" si="0"/>
        <v>70</v>
      </c>
      <c r="G14" s="3">
        <f t="shared" si="1"/>
        <v>80.5</v>
      </c>
      <c r="H14" t="s">
        <v>35</v>
      </c>
      <c r="J14" s="13"/>
    </row>
    <row r="15" spans="1:8" ht="12.75">
      <c r="A15" s="13" t="s">
        <v>56</v>
      </c>
      <c r="B15" s="13" t="s">
        <v>57</v>
      </c>
      <c r="C15" s="39" t="s">
        <v>30</v>
      </c>
      <c r="D15" s="13">
        <v>49</v>
      </c>
      <c r="E15" s="3">
        <v>2</v>
      </c>
      <c r="F15" s="3">
        <f t="shared" si="0"/>
        <v>98</v>
      </c>
      <c r="G15" s="3">
        <f>F15*1.12</f>
        <v>109.76</v>
      </c>
      <c r="H15" t="s">
        <v>58</v>
      </c>
    </row>
    <row r="16" spans="1:8" ht="12.75">
      <c r="A16" s="13" t="s">
        <v>248</v>
      </c>
      <c r="B16" s="13" t="s">
        <v>249</v>
      </c>
      <c r="C16" s="39" t="s">
        <v>80</v>
      </c>
      <c r="D16" s="13">
        <v>134</v>
      </c>
      <c r="E16" s="3">
        <v>1</v>
      </c>
      <c r="F16" s="3">
        <f t="shared" si="0"/>
        <v>134</v>
      </c>
      <c r="G16" s="3">
        <f>F16*1.12</f>
        <v>150.08</v>
      </c>
      <c r="H16" t="s">
        <v>247</v>
      </c>
    </row>
    <row r="17" spans="1:8" ht="12.75">
      <c r="A17" s="13" t="s">
        <v>251</v>
      </c>
      <c r="B17" s="13" t="s">
        <v>249</v>
      </c>
      <c r="C17" s="39" t="s">
        <v>80</v>
      </c>
      <c r="D17" s="13">
        <v>53</v>
      </c>
      <c r="E17" s="38">
        <v>1</v>
      </c>
      <c r="F17" s="3">
        <f t="shared" si="0"/>
        <v>53</v>
      </c>
      <c r="G17" s="3">
        <f>F17*1.12</f>
        <v>59.36000000000001</v>
      </c>
      <c r="H17" t="s">
        <v>247</v>
      </c>
    </row>
    <row r="18" spans="1:8" ht="12.75">
      <c r="A18" s="13" t="s">
        <v>245</v>
      </c>
      <c r="B18" s="13" t="s">
        <v>246</v>
      </c>
      <c r="C18" s="39" t="s">
        <v>80</v>
      </c>
      <c r="D18" s="13">
        <v>144</v>
      </c>
      <c r="E18" s="3">
        <v>1</v>
      </c>
      <c r="F18" s="3">
        <f t="shared" si="0"/>
        <v>144</v>
      </c>
      <c r="G18" s="3">
        <f>F18*1.12</f>
        <v>161.28000000000003</v>
      </c>
      <c r="H18" t="s">
        <v>247</v>
      </c>
    </row>
    <row r="19" spans="1:8" ht="12.75">
      <c r="A19" s="13" t="s">
        <v>53</v>
      </c>
      <c r="B19" s="13" t="s">
        <v>54</v>
      </c>
      <c r="C19" s="39">
        <v>48</v>
      </c>
      <c r="D19" s="13">
        <v>131</v>
      </c>
      <c r="E19" s="3">
        <v>1</v>
      </c>
      <c r="F19" s="3">
        <f t="shared" si="0"/>
        <v>131</v>
      </c>
      <c r="G19" s="3">
        <f aca="true" t="shared" si="2" ref="G19:G24">F19*1.15</f>
        <v>150.64999999999998</v>
      </c>
      <c r="H19" t="s">
        <v>52</v>
      </c>
    </row>
    <row r="20" spans="1:8" ht="12.75">
      <c r="A20" s="13" t="s">
        <v>55</v>
      </c>
      <c r="B20" s="13" t="s">
        <v>54</v>
      </c>
      <c r="C20" s="39" t="s">
        <v>39</v>
      </c>
      <c r="D20" s="13">
        <v>226</v>
      </c>
      <c r="E20" s="3">
        <v>1</v>
      </c>
      <c r="F20" s="3">
        <f t="shared" si="0"/>
        <v>226</v>
      </c>
      <c r="G20" s="3">
        <f t="shared" si="2"/>
        <v>259.9</v>
      </c>
      <c r="H20" t="s">
        <v>52</v>
      </c>
    </row>
    <row r="21" spans="1:8" ht="12.75">
      <c r="A21" s="13" t="s">
        <v>229</v>
      </c>
      <c r="B21" s="13" t="s">
        <v>190</v>
      </c>
      <c r="C21" s="39" t="s">
        <v>100</v>
      </c>
      <c r="D21" s="13">
        <v>98</v>
      </c>
      <c r="E21" s="3">
        <v>1</v>
      </c>
      <c r="F21" s="3">
        <f t="shared" si="0"/>
        <v>98</v>
      </c>
      <c r="G21" s="3">
        <f t="shared" si="2"/>
        <v>112.69999999999999</v>
      </c>
      <c r="H21" s="13" t="s">
        <v>185</v>
      </c>
    </row>
    <row r="22" spans="1:8" ht="12.75">
      <c r="A22" s="13" t="s">
        <v>230</v>
      </c>
      <c r="B22" s="13" t="s">
        <v>190</v>
      </c>
      <c r="C22" s="39" t="s">
        <v>100</v>
      </c>
      <c r="D22" s="13">
        <v>98</v>
      </c>
      <c r="E22" s="3">
        <v>1</v>
      </c>
      <c r="F22" s="3">
        <f t="shared" si="0"/>
        <v>98</v>
      </c>
      <c r="G22" s="3">
        <f t="shared" si="2"/>
        <v>112.69999999999999</v>
      </c>
      <c r="H22" s="13" t="s">
        <v>185</v>
      </c>
    </row>
    <row r="23" spans="1:8" ht="12.75">
      <c r="A23" s="13" t="s">
        <v>191</v>
      </c>
      <c r="B23" s="13" t="s">
        <v>190</v>
      </c>
      <c r="C23" s="39" t="s">
        <v>21</v>
      </c>
      <c r="D23" s="13">
        <v>62</v>
      </c>
      <c r="E23" s="3">
        <v>3</v>
      </c>
      <c r="F23" s="3">
        <f t="shared" si="0"/>
        <v>186</v>
      </c>
      <c r="G23" s="3">
        <f t="shared" si="2"/>
        <v>213.89999999999998</v>
      </c>
      <c r="H23" s="13" t="s">
        <v>185</v>
      </c>
    </row>
    <row r="24" spans="1:8" ht="12.75">
      <c r="A24" s="13" t="s">
        <v>189</v>
      </c>
      <c r="B24" s="13" t="s">
        <v>190</v>
      </c>
      <c r="C24" s="39" t="s">
        <v>23</v>
      </c>
      <c r="D24" s="13">
        <v>62</v>
      </c>
      <c r="E24" s="3">
        <v>3</v>
      </c>
      <c r="F24" s="3">
        <f t="shared" si="0"/>
        <v>186</v>
      </c>
      <c r="G24" s="3">
        <f t="shared" si="2"/>
        <v>213.89999999999998</v>
      </c>
      <c r="H24" s="13" t="s">
        <v>185</v>
      </c>
    </row>
    <row r="25" spans="1:8" ht="12.75">
      <c r="A25" t="s">
        <v>173</v>
      </c>
      <c r="B25" s="13" t="s">
        <v>174</v>
      </c>
      <c r="C25" s="39" t="s">
        <v>50</v>
      </c>
      <c r="D25" s="13">
        <v>148</v>
      </c>
      <c r="E25" s="3">
        <v>1</v>
      </c>
      <c r="F25" s="3">
        <f t="shared" si="0"/>
        <v>148</v>
      </c>
      <c r="G25" s="3">
        <f>F25*1.15</f>
        <v>170.2</v>
      </c>
      <c r="H25" t="s">
        <v>170</v>
      </c>
    </row>
    <row r="26" spans="1:8" ht="12.75">
      <c r="A26" t="s">
        <v>252</v>
      </c>
      <c r="B26" s="13" t="s">
        <v>253</v>
      </c>
      <c r="C26" s="39" t="s">
        <v>80</v>
      </c>
      <c r="D26" s="13">
        <v>59</v>
      </c>
      <c r="E26" s="38">
        <v>3</v>
      </c>
      <c r="F26" s="3">
        <f t="shared" si="0"/>
        <v>177</v>
      </c>
      <c r="G26" s="3">
        <f>F26*1.12</f>
        <v>198.24</v>
      </c>
      <c r="H26" t="s">
        <v>247</v>
      </c>
    </row>
    <row r="27" spans="1:8" ht="12.75">
      <c r="A27" t="s">
        <v>186</v>
      </c>
      <c r="B27" s="13" t="s">
        <v>187</v>
      </c>
      <c r="C27" s="39" t="s">
        <v>21</v>
      </c>
      <c r="D27" s="13">
        <v>62</v>
      </c>
      <c r="E27" s="3">
        <v>3</v>
      </c>
      <c r="F27" s="3">
        <f t="shared" si="0"/>
        <v>186</v>
      </c>
      <c r="G27" s="3">
        <f>F27*1.15</f>
        <v>213.89999999999998</v>
      </c>
      <c r="H27" t="s">
        <v>185</v>
      </c>
    </row>
    <row r="28" spans="1:8" ht="12.75">
      <c r="A28" t="s">
        <v>188</v>
      </c>
      <c r="B28" s="13" t="s">
        <v>187</v>
      </c>
      <c r="C28" s="39" t="s">
        <v>23</v>
      </c>
      <c r="D28" s="13">
        <v>62</v>
      </c>
      <c r="E28" s="3">
        <v>3</v>
      </c>
      <c r="F28" s="3">
        <f t="shared" si="0"/>
        <v>186</v>
      </c>
      <c r="G28" s="3">
        <f>F28*1.15</f>
        <v>213.89999999999998</v>
      </c>
      <c r="H28" t="s">
        <v>185</v>
      </c>
    </row>
    <row r="29" spans="1:8" ht="12.75">
      <c r="A29" s="13" t="s">
        <v>36</v>
      </c>
      <c r="B29" s="13" t="s">
        <v>37</v>
      </c>
      <c r="C29" s="24" t="s">
        <v>38</v>
      </c>
      <c r="D29" s="13">
        <v>205</v>
      </c>
      <c r="E29" s="3">
        <v>1</v>
      </c>
      <c r="F29" s="3">
        <f t="shared" si="0"/>
        <v>205</v>
      </c>
      <c r="G29" s="3">
        <f>F29*1.15</f>
        <v>235.74999999999997</v>
      </c>
      <c r="H29" t="s">
        <v>22</v>
      </c>
    </row>
    <row r="30" spans="1:8" ht="12.75">
      <c r="A30" s="13" t="s">
        <v>36</v>
      </c>
      <c r="B30" s="13" t="s">
        <v>37</v>
      </c>
      <c r="C30" s="24" t="s">
        <v>39</v>
      </c>
      <c r="D30" s="13">
        <v>205</v>
      </c>
      <c r="E30" s="3">
        <v>1</v>
      </c>
      <c r="F30" s="3">
        <f t="shared" si="0"/>
        <v>205</v>
      </c>
      <c r="G30" s="3">
        <f>F30*1.15</f>
        <v>235.74999999999997</v>
      </c>
      <c r="H30" t="s">
        <v>27</v>
      </c>
    </row>
    <row r="31" spans="1:8" ht="12.75">
      <c r="A31" s="13" t="s">
        <v>40</v>
      </c>
      <c r="B31" s="13" t="s">
        <v>37</v>
      </c>
      <c r="C31" s="24" t="s">
        <v>39</v>
      </c>
      <c r="D31" s="13">
        <v>451</v>
      </c>
      <c r="E31" s="3">
        <v>1</v>
      </c>
      <c r="F31" s="3">
        <f t="shared" si="0"/>
        <v>451</v>
      </c>
      <c r="G31" s="3">
        <f>F31*1.12</f>
        <v>505.12000000000006</v>
      </c>
      <c r="H31" t="s">
        <v>24</v>
      </c>
    </row>
    <row r="32" spans="1:8" ht="12.75">
      <c r="A32" s="13" t="s">
        <v>41</v>
      </c>
      <c r="B32" s="13" t="s">
        <v>37</v>
      </c>
      <c r="C32" s="24" t="s">
        <v>39</v>
      </c>
      <c r="D32" s="13">
        <v>394</v>
      </c>
      <c r="E32" s="3">
        <v>1</v>
      </c>
      <c r="F32" s="3">
        <f t="shared" si="0"/>
        <v>394</v>
      </c>
      <c r="G32" s="3">
        <f>F32*1.12</f>
        <v>441.28000000000003</v>
      </c>
      <c r="H32" t="s">
        <v>24</v>
      </c>
    </row>
    <row r="33" spans="1:8" ht="12.75">
      <c r="A33" s="13" t="s">
        <v>42</v>
      </c>
      <c r="B33" s="13" t="s">
        <v>37</v>
      </c>
      <c r="C33" s="24" t="s">
        <v>38</v>
      </c>
      <c r="D33" s="13">
        <v>148</v>
      </c>
      <c r="E33" s="3">
        <v>1</v>
      </c>
      <c r="F33" s="3">
        <f t="shared" si="0"/>
        <v>148</v>
      </c>
      <c r="G33" s="3">
        <f>F33*1.12</f>
        <v>165.76000000000002</v>
      </c>
      <c r="H33" t="s">
        <v>43</v>
      </c>
    </row>
    <row r="34" spans="1:8" ht="12.75">
      <c r="A34" s="13" t="s">
        <v>44</v>
      </c>
      <c r="B34" s="13" t="s">
        <v>37</v>
      </c>
      <c r="C34" s="24" t="s">
        <v>38</v>
      </c>
      <c r="D34" s="13">
        <v>295</v>
      </c>
      <c r="E34" s="3">
        <v>1</v>
      </c>
      <c r="F34" s="3">
        <f t="shared" si="0"/>
        <v>295</v>
      </c>
      <c r="G34" s="3">
        <f>F34*1.15</f>
        <v>339.25</v>
      </c>
      <c r="H34" t="s">
        <v>22</v>
      </c>
    </row>
    <row r="35" spans="1:8" ht="12.75">
      <c r="A35" s="13" t="s">
        <v>44</v>
      </c>
      <c r="B35" s="13" t="s">
        <v>37</v>
      </c>
      <c r="C35" s="24" t="s">
        <v>39</v>
      </c>
      <c r="D35" s="13">
        <v>295</v>
      </c>
      <c r="E35" s="3">
        <v>1</v>
      </c>
      <c r="F35" s="3">
        <f t="shared" si="0"/>
        <v>295</v>
      </c>
      <c r="G35" s="3">
        <f>F35*1.15</f>
        <v>339.25</v>
      </c>
      <c r="H35" t="s">
        <v>27</v>
      </c>
    </row>
    <row r="36" spans="1:8" ht="12.75">
      <c r="A36" s="13" t="s">
        <v>44</v>
      </c>
      <c r="B36" s="13" t="s">
        <v>37</v>
      </c>
      <c r="C36" s="24" t="s">
        <v>39</v>
      </c>
      <c r="D36" s="13">
        <v>295</v>
      </c>
      <c r="E36" s="3">
        <v>1</v>
      </c>
      <c r="F36" s="3">
        <f t="shared" si="0"/>
        <v>295</v>
      </c>
      <c r="G36" s="3">
        <f>F36*1.12</f>
        <v>330.40000000000003</v>
      </c>
      <c r="H36" t="s">
        <v>24</v>
      </c>
    </row>
    <row r="37" spans="1:8" s="13" customFormat="1" ht="12.75">
      <c r="A37" s="13" t="s">
        <v>175</v>
      </c>
      <c r="B37" s="13" t="s">
        <v>176</v>
      </c>
      <c r="C37" s="39" t="s">
        <v>50</v>
      </c>
      <c r="D37" s="13">
        <v>190</v>
      </c>
      <c r="E37" s="21">
        <v>1</v>
      </c>
      <c r="F37" s="3">
        <f t="shared" si="0"/>
        <v>190</v>
      </c>
      <c r="G37" s="3">
        <f>F37*1.15</f>
        <v>218.49999999999997</v>
      </c>
      <c r="H37" s="13" t="s">
        <v>170</v>
      </c>
    </row>
    <row r="38" spans="1:8" ht="12.75">
      <c r="A38" t="s">
        <v>61</v>
      </c>
      <c r="B38" s="13" t="s">
        <v>60</v>
      </c>
      <c r="C38" s="39">
        <v>54</v>
      </c>
      <c r="D38" s="13">
        <v>180</v>
      </c>
      <c r="E38" s="3">
        <v>1</v>
      </c>
      <c r="F38" s="3">
        <f t="shared" si="0"/>
        <v>180</v>
      </c>
      <c r="G38" s="3">
        <f>F38*1.12</f>
        <v>201.60000000000002</v>
      </c>
      <c r="H38" t="s">
        <v>63</v>
      </c>
    </row>
    <row r="39" spans="1:8" ht="12.75">
      <c r="A39" t="s">
        <v>62</v>
      </c>
      <c r="B39" s="13" t="s">
        <v>60</v>
      </c>
      <c r="C39" s="39">
        <v>54</v>
      </c>
      <c r="D39" s="13">
        <v>180</v>
      </c>
      <c r="E39" s="3">
        <v>1</v>
      </c>
      <c r="F39" s="3">
        <f t="shared" si="0"/>
        <v>180</v>
      </c>
      <c r="G39" s="3">
        <f>F39*1.12</f>
        <v>201.60000000000002</v>
      </c>
      <c r="H39" t="s">
        <v>63</v>
      </c>
    </row>
    <row r="40" spans="1:8" ht="12.75">
      <c r="A40" t="s">
        <v>267</v>
      </c>
      <c r="B40" s="13" t="s">
        <v>268</v>
      </c>
      <c r="C40" s="39" t="s">
        <v>30</v>
      </c>
      <c r="D40" s="13">
        <v>34</v>
      </c>
      <c r="E40" s="3">
        <v>3</v>
      </c>
      <c r="F40" s="3">
        <f t="shared" si="0"/>
        <v>102</v>
      </c>
      <c r="G40" s="3">
        <f>F40*1.15</f>
        <v>117.3</v>
      </c>
      <c r="H40" t="s">
        <v>263</v>
      </c>
    </row>
    <row r="41" spans="1:8" ht="12.75">
      <c r="A41" t="s">
        <v>267</v>
      </c>
      <c r="B41" s="13" t="s">
        <v>268</v>
      </c>
      <c r="C41" s="39" t="s">
        <v>153</v>
      </c>
      <c r="D41" s="13">
        <v>36</v>
      </c>
      <c r="E41" s="3">
        <v>3</v>
      </c>
      <c r="F41" s="3">
        <f t="shared" si="0"/>
        <v>108</v>
      </c>
      <c r="G41" s="3">
        <f>F41*1.15</f>
        <v>124.19999999999999</v>
      </c>
      <c r="H41" t="s">
        <v>263</v>
      </c>
    </row>
    <row r="42" spans="1:8" ht="12.75">
      <c r="A42" t="s">
        <v>46</v>
      </c>
      <c r="B42" t="s">
        <v>47</v>
      </c>
      <c r="C42" s="24" t="s">
        <v>50</v>
      </c>
      <c r="D42" s="13">
        <v>101</v>
      </c>
      <c r="E42" s="3">
        <v>1</v>
      </c>
      <c r="F42" s="3">
        <f t="shared" si="0"/>
        <v>101</v>
      </c>
      <c r="G42" s="3">
        <f>F42*1.12</f>
        <v>113.12</v>
      </c>
      <c r="H42" s="13" t="s">
        <v>49</v>
      </c>
    </row>
    <row r="43" spans="1:8" ht="12.75">
      <c r="A43" t="s">
        <v>46</v>
      </c>
      <c r="B43" t="s">
        <v>47</v>
      </c>
      <c r="C43" s="24" t="s">
        <v>48</v>
      </c>
      <c r="D43" s="13">
        <v>101</v>
      </c>
      <c r="E43" s="3">
        <v>1</v>
      </c>
      <c r="F43" s="3">
        <f t="shared" si="0"/>
        <v>101</v>
      </c>
      <c r="G43" s="3">
        <f>F43*1.12</f>
        <v>113.12</v>
      </c>
      <c r="H43" s="13" t="s">
        <v>49</v>
      </c>
    </row>
    <row r="44" spans="1:8" ht="12.75">
      <c r="A44" t="s">
        <v>266</v>
      </c>
      <c r="B44" t="s">
        <v>47</v>
      </c>
      <c r="C44" s="39" t="s">
        <v>30</v>
      </c>
      <c r="D44" s="13">
        <v>180</v>
      </c>
      <c r="E44" s="3">
        <v>1</v>
      </c>
      <c r="F44" s="3">
        <f t="shared" si="0"/>
        <v>180</v>
      </c>
      <c r="G44" s="3">
        <f>F44*1.15</f>
        <v>206.99999999999997</v>
      </c>
      <c r="H44" t="s">
        <v>263</v>
      </c>
    </row>
    <row r="45" spans="1:8" ht="12.75">
      <c r="A45" t="s">
        <v>235</v>
      </c>
      <c r="B45" t="s">
        <v>178</v>
      </c>
      <c r="C45" s="39">
        <v>52</v>
      </c>
      <c r="D45" s="13">
        <v>202</v>
      </c>
      <c r="E45" s="3">
        <v>1</v>
      </c>
      <c r="F45" s="3">
        <f t="shared" si="0"/>
        <v>202</v>
      </c>
      <c r="G45" s="3">
        <f aca="true" t="shared" si="3" ref="G45:G50">F45*1.15</f>
        <v>232.29999999999998</v>
      </c>
      <c r="H45" t="s">
        <v>236</v>
      </c>
    </row>
    <row r="46" spans="1:8" ht="12.75">
      <c r="A46" t="s">
        <v>177</v>
      </c>
      <c r="B46" t="s">
        <v>178</v>
      </c>
      <c r="C46" s="39" t="s">
        <v>78</v>
      </c>
      <c r="D46" s="13">
        <v>326</v>
      </c>
      <c r="E46" s="3">
        <v>1</v>
      </c>
      <c r="F46" s="3">
        <f t="shared" si="0"/>
        <v>326</v>
      </c>
      <c r="G46" s="3">
        <f t="shared" si="3"/>
        <v>374.9</v>
      </c>
      <c r="H46" t="s">
        <v>179</v>
      </c>
    </row>
    <row r="47" spans="1:8" ht="12.75">
      <c r="A47" t="s">
        <v>237</v>
      </c>
      <c r="B47" t="s">
        <v>180</v>
      </c>
      <c r="C47" s="39">
        <v>54</v>
      </c>
      <c r="D47" s="13">
        <v>234</v>
      </c>
      <c r="E47" s="3">
        <v>1</v>
      </c>
      <c r="F47" s="3">
        <f t="shared" si="0"/>
        <v>234</v>
      </c>
      <c r="G47" s="3">
        <f t="shared" si="3"/>
        <v>269.09999999999997</v>
      </c>
      <c r="H47" t="s">
        <v>236</v>
      </c>
    </row>
    <row r="48" spans="1:8" ht="12.75">
      <c r="A48" t="s">
        <v>181</v>
      </c>
      <c r="B48" t="s">
        <v>180</v>
      </c>
      <c r="C48" s="39" t="s">
        <v>78</v>
      </c>
      <c r="D48" s="13">
        <v>365</v>
      </c>
      <c r="E48" s="3">
        <v>1</v>
      </c>
      <c r="F48" s="3">
        <f t="shared" si="0"/>
        <v>365</v>
      </c>
      <c r="G48" s="3">
        <f t="shared" si="3"/>
        <v>419.74999999999994</v>
      </c>
      <c r="H48" t="s">
        <v>179</v>
      </c>
    </row>
    <row r="49" spans="1:8" ht="12.75">
      <c r="A49" t="s">
        <v>182</v>
      </c>
      <c r="B49" t="s">
        <v>180</v>
      </c>
      <c r="C49" s="39" t="s">
        <v>78</v>
      </c>
      <c r="D49" s="13">
        <v>739</v>
      </c>
      <c r="E49" s="3">
        <v>1</v>
      </c>
      <c r="F49" s="3">
        <f t="shared" si="0"/>
        <v>739</v>
      </c>
      <c r="G49" s="3">
        <f t="shared" si="3"/>
        <v>849.8499999999999</v>
      </c>
      <c r="H49" t="s">
        <v>179</v>
      </c>
    </row>
    <row r="50" spans="1:8" ht="12.75">
      <c r="A50" t="s">
        <v>239</v>
      </c>
      <c r="B50" t="s">
        <v>180</v>
      </c>
      <c r="C50" s="39" t="s">
        <v>240</v>
      </c>
      <c r="D50" s="13">
        <v>1250</v>
      </c>
      <c r="E50" s="3">
        <v>1</v>
      </c>
      <c r="F50" s="3">
        <f t="shared" si="0"/>
        <v>1250</v>
      </c>
      <c r="G50" s="3">
        <f t="shared" si="3"/>
        <v>1437.5</v>
      </c>
      <c r="H50" t="s">
        <v>236</v>
      </c>
    </row>
    <row r="55" ht="12.75">
      <c r="A55" s="24" t="s">
        <v>51</v>
      </c>
    </row>
    <row r="56" ht="12.75">
      <c r="A56" s="13"/>
    </row>
  </sheetData>
  <autoFilter ref="A1:H5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4.125" style="0" customWidth="1"/>
    <col min="2" max="2" width="23.625" style="0" customWidth="1"/>
    <col min="3" max="4" width="9.125" style="13" customWidth="1"/>
    <col min="5" max="5" width="9.375" style="13" customWidth="1"/>
    <col min="6" max="6" width="9.125" style="13" customWidth="1"/>
    <col min="7" max="7" width="12.00390625" style="13" customWidth="1"/>
    <col min="8" max="8" width="19.875" style="13" customWidth="1"/>
  </cols>
  <sheetData>
    <row r="1" spans="1:9" s="1" customFormat="1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4"/>
    </row>
    <row r="2" spans="1:8" s="27" customFormat="1" ht="12.75">
      <c r="A2" s="25" t="s">
        <v>71</v>
      </c>
      <c r="B2" s="26" t="s">
        <v>72</v>
      </c>
      <c r="C2" s="40" t="s">
        <v>34</v>
      </c>
      <c r="D2" s="29">
        <v>86</v>
      </c>
      <c r="E2" s="21">
        <v>1</v>
      </c>
      <c r="F2" s="21">
        <f aca="true" t="shared" si="0" ref="F2:F14">D2*E2</f>
        <v>86</v>
      </c>
      <c r="G2" s="30">
        <f>F2*1.15</f>
        <v>98.89999999999999</v>
      </c>
      <c r="H2" s="13" t="s">
        <v>35</v>
      </c>
    </row>
    <row r="3" spans="1:8" s="27" customFormat="1" ht="12.75">
      <c r="A3" s="35" t="s">
        <v>205</v>
      </c>
      <c r="B3" s="27" t="s">
        <v>72</v>
      </c>
      <c r="C3" s="40" t="s">
        <v>34</v>
      </c>
      <c r="D3" s="31">
        <v>65</v>
      </c>
      <c r="E3" s="3">
        <v>1</v>
      </c>
      <c r="F3" s="3">
        <f t="shared" si="0"/>
        <v>65</v>
      </c>
      <c r="G3" s="3">
        <f>F3*1.12</f>
        <v>72.80000000000001</v>
      </c>
      <c r="H3" t="s">
        <v>202</v>
      </c>
    </row>
    <row r="4" spans="1:8" s="27" customFormat="1" ht="12.75">
      <c r="A4" t="s">
        <v>73</v>
      </c>
      <c r="B4" s="27" t="s">
        <v>72</v>
      </c>
      <c r="C4" s="40" t="s">
        <v>30</v>
      </c>
      <c r="D4" s="31">
        <v>152</v>
      </c>
      <c r="E4" s="3">
        <v>1</v>
      </c>
      <c r="F4" s="3">
        <f t="shared" si="0"/>
        <v>152</v>
      </c>
      <c r="G4" s="3">
        <f>F4*1.12</f>
        <v>170.24</v>
      </c>
      <c r="H4" t="s">
        <v>197</v>
      </c>
    </row>
    <row r="5" spans="1:8" s="27" customFormat="1" ht="12.75">
      <c r="A5" s="28" t="s">
        <v>73</v>
      </c>
      <c r="B5" s="26" t="s">
        <v>72</v>
      </c>
      <c r="C5" s="40" t="s">
        <v>74</v>
      </c>
      <c r="D5" s="31">
        <v>162</v>
      </c>
      <c r="E5" s="21">
        <v>1</v>
      </c>
      <c r="F5" s="21">
        <f t="shared" si="0"/>
        <v>162</v>
      </c>
      <c r="G5" s="21">
        <f>F5*1.12</f>
        <v>181.44000000000003</v>
      </c>
      <c r="H5" s="13" t="s">
        <v>75</v>
      </c>
    </row>
    <row r="6" spans="1:8" s="27" customFormat="1" ht="12.75">
      <c r="A6" t="s">
        <v>210</v>
      </c>
      <c r="B6" s="27" t="s">
        <v>72</v>
      </c>
      <c r="C6" s="40" t="s">
        <v>74</v>
      </c>
      <c r="D6" s="31">
        <v>152</v>
      </c>
      <c r="E6" s="3">
        <v>1</v>
      </c>
      <c r="F6" s="3">
        <f t="shared" si="0"/>
        <v>152</v>
      </c>
      <c r="G6" s="3">
        <f>F6*1.12</f>
        <v>170.24</v>
      </c>
      <c r="H6" t="s">
        <v>202</v>
      </c>
    </row>
    <row r="7" spans="1:8" s="27" customFormat="1" ht="12.75">
      <c r="A7" t="s">
        <v>216</v>
      </c>
      <c r="B7" t="s">
        <v>72</v>
      </c>
      <c r="C7" s="39" t="s">
        <v>78</v>
      </c>
      <c r="D7" s="13">
        <v>169</v>
      </c>
      <c r="E7" s="3">
        <v>1</v>
      </c>
      <c r="F7" s="3">
        <f t="shared" si="0"/>
        <v>169</v>
      </c>
      <c r="G7" s="3">
        <f>F7*1.15</f>
        <v>194.35</v>
      </c>
      <c r="H7" t="s">
        <v>124</v>
      </c>
    </row>
    <row r="8" spans="1:8" ht="12.75">
      <c r="A8" s="28" t="s">
        <v>76</v>
      </c>
      <c r="B8" s="28" t="s">
        <v>72</v>
      </c>
      <c r="C8" s="39" t="s">
        <v>30</v>
      </c>
      <c r="D8" s="32">
        <v>205</v>
      </c>
      <c r="E8" s="21">
        <v>1</v>
      </c>
      <c r="F8" s="21">
        <f t="shared" si="0"/>
        <v>205</v>
      </c>
      <c r="G8" s="21">
        <f>F8*1.12</f>
        <v>229.60000000000002</v>
      </c>
      <c r="H8" s="13" t="s">
        <v>31</v>
      </c>
    </row>
    <row r="9" spans="1:8" ht="12.75">
      <c r="A9" t="s">
        <v>76</v>
      </c>
      <c r="B9" t="s">
        <v>72</v>
      </c>
      <c r="C9" s="39" t="s">
        <v>78</v>
      </c>
      <c r="D9" s="13">
        <v>169</v>
      </c>
      <c r="E9" s="3">
        <v>1</v>
      </c>
      <c r="F9" s="3">
        <f t="shared" si="0"/>
        <v>169</v>
      </c>
      <c r="G9" s="3">
        <f>F9*1.12</f>
        <v>189.28000000000003</v>
      </c>
      <c r="H9" t="s">
        <v>217</v>
      </c>
    </row>
    <row r="10" spans="1:8" ht="12.75">
      <c r="A10" t="s">
        <v>76</v>
      </c>
      <c r="B10" s="13" t="s">
        <v>72</v>
      </c>
      <c r="C10" s="39" t="s">
        <v>118</v>
      </c>
      <c r="D10" s="13">
        <v>169</v>
      </c>
      <c r="E10" s="3">
        <v>1</v>
      </c>
      <c r="F10" s="3">
        <f t="shared" si="0"/>
        <v>169</v>
      </c>
      <c r="G10" s="21">
        <f>F10*1.15</f>
        <v>194.35</v>
      </c>
      <c r="H10" t="s">
        <v>70</v>
      </c>
    </row>
    <row r="11" spans="1:8" ht="12.75">
      <c r="A11" t="s">
        <v>77</v>
      </c>
      <c r="B11" s="13" t="s">
        <v>72</v>
      </c>
      <c r="C11" s="39" t="s">
        <v>80</v>
      </c>
      <c r="D11" s="13">
        <v>169</v>
      </c>
      <c r="E11" s="3">
        <v>1</v>
      </c>
      <c r="F11" s="3">
        <f t="shared" si="0"/>
        <v>169</v>
      </c>
      <c r="G11" s="3">
        <f>F11*1.12</f>
        <v>189.28000000000003</v>
      </c>
      <c r="H11" t="s">
        <v>218</v>
      </c>
    </row>
    <row r="12" spans="1:8" ht="12.75">
      <c r="A12" t="s">
        <v>79</v>
      </c>
      <c r="B12" t="s">
        <v>72</v>
      </c>
      <c r="C12" s="39" t="s">
        <v>78</v>
      </c>
      <c r="D12" s="20">
        <v>193</v>
      </c>
      <c r="E12" s="3">
        <v>1</v>
      </c>
      <c r="F12" s="3">
        <f t="shared" si="0"/>
        <v>193</v>
      </c>
      <c r="G12" s="3">
        <f>F12*1.12</f>
        <v>216.16000000000003</v>
      </c>
      <c r="H12" t="s">
        <v>218</v>
      </c>
    </row>
    <row r="13" spans="1:8" ht="12.75">
      <c r="A13" s="28" t="s">
        <v>79</v>
      </c>
      <c r="B13" s="28" t="s">
        <v>72</v>
      </c>
      <c r="C13" s="39" t="s">
        <v>80</v>
      </c>
      <c r="D13" s="33">
        <v>238</v>
      </c>
      <c r="E13" s="21">
        <v>1</v>
      </c>
      <c r="F13" s="21">
        <f t="shared" si="0"/>
        <v>238</v>
      </c>
      <c r="G13" s="30">
        <f>F13*1.15</f>
        <v>273.7</v>
      </c>
      <c r="H13" s="13" t="s">
        <v>81</v>
      </c>
    </row>
    <row r="14" spans="1:8" ht="12.75">
      <c r="A14" t="s">
        <v>79</v>
      </c>
      <c r="B14" s="13" t="s">
        <v>72</v>
      </c>
      <c r="C14" s="39" t="s">
        <v>118</v>
      </c>
      <c r="D14" s="20">
        <v>193</v>
      </c>
      <c r="E14" s="3">
        <v>1</v>
      </c>
      <c r="F14" s="3">
        <f t="shared" si="0"/>
        <v>193</v>
      </c>
      <c r="G14" s="21">
        <f>F14*1.15</f>
        <v>221.95</v>
      </c>
      <c r="H14" t="s">
        <v>70</v>
      </c>
    </row>
    <row r="15" spans="1:8" s="13" customFormat="1" ht="12.75">
      <c r="A15" s="13" t="s">
        <v>82</v>
      </c>
      <c r="B15" s="13" t="s">
        <v>83</v>
      </c>
      <c r="C15" s="39" t="s">
        <v>59</v>
      </c>
      <c r="D15" s="20">
        <v>150</v>
      </c>
      <c r="E15" s="21">
        <v>2</v>
      </c>
      <c r="F15" s="21">
        <f aca="true" t="shared" si="1" ref="F15:F41">D15*E15</f>
        <v>300</v>
      </c>
      <c r="G15" s="21">
        <f aca="true" t="shared" si="2" ref="G15:G41">F15*1.12</f>
        <v>336.00000000000006</v>
      </c>
      <c r="H15" s="13" t="s">
        <v>84</v>
      </c>
    </row>
    <row r="16" spans="1:8" s="13" customFormat="1" ht="12.75">
      <c r="A16" s="28" t="s">
        <v>82</v>
      </c>
      <c r="B16" s="28" t="s">
        <v>83</v>
      </c>
      <c r="C16" s="39" t="s">
        <v>59</v>
      </c>
      <c r="D16" s="33">
        <v>185</v>
      </c>
      <c r="E16" s="21">
        <v>1</v>
      </c>
      <c r="F16" s="21">
        <f t="shared" si="1"/>
        <v>185</v>
      </c>
      <c r="G16" s="21">
        <f>F16*1.15</f>
        <v>212.74999999999997</v>
      </c>
      <c r="H16" s="13" t="s">
        <v>254</v>
      </c>
    </row>
    <row r="17" spans="1:8" s="13" customFormat="1" ht="12.75">
      <c r="A17" s="13" t="s">
        <v>85</v>
      </c>
      <c r="B17" s="13" t="s">
        <v>83</v>
      </c>
      <c r="C17" s="39" t="s">
        <v>59</v>
      </c>
      <c r="D17" s="20">
        <v>150</v>
      </c>
      <c r="E17" s="21">
        <v>1</v>
      </c>
      <c r="F17" s="21">
        <f t="shared" si="1"/>
        <v>150</v>
      </c>
      <c r="G17" s="21">
        <f t="shared" si="2"/>
        <v>168.00000000000003</v>
      </c>
      <c r="H17" s="13" t="s">
        <v>86</v>
      </c>
    </row>
    <row r="18" spans="1:8" ht="12.75">
      <c r="A18" s="28" t="s">
        <v>85</v>
      </c>
      <c r="B18" s="28" t="s">
        <v>83</v>
      </c>
      <c r="C18" s="39" t="s">
        <v>59</v>
      </c>
      <c r="D18" s="33">
        <v>185</v>
      </c>
      <c r="E18" s="21">
        <v>1</v>
      </c>
      <c r="F18" s="21">
        <f t="shared" si="1"/>
        <v>185</v>
      </c>
      <c r="G18" s="21">
        <f t="shared" si="2"/>
        <v>207.20000000000002</v>
      </c>
      <c r="H18" s="13" t="s">
        <v>43</v>
      </c>
    </row>
    <row r="19" spans="1:8" s="13" customFormat="1" ht="12.75">
      <c r="A19" s="13" t="s">
        <v>87</v>
      </c>
      <c r="B19" s="13" t="s">
        <v>83</v>
      </c>
      <c r="C19" s="39" t="s">
        <v>59</v>
      </c>
      <c r="D19" s="20">
        <v>150</v>
      </c>
      <c r="E19" s="21">
        <v>1</v>
      </c>
      <c r="F19" s="21">
        <f t="shared" si="1"/>
        <v>150</v>
      </c>
      <c r="G19" s="21">
        <f t="shared" si="2"/>
        <v>168.00000000000003</v>
      </c>
      <c r="H19" s="13" t="s">
        <v>84</v>
      </c>
    </row>
    <row r="20" spans="1:8" s="13" customFormat="1" ht="12.75">
      <c r="A20" s="13" t="s">
        <v>88</v>
      </c>
      <c r="B20" s="13" t="s">
        <v>83</v>
      </c>
      <c r="C20" s="39" t="s">
        <v>59</v>
      </c>
      <c r="D20" s="20">
        <v>150</v>
      </c>
      <c r="E20" s="21">
        <v>1</v>
      </c>
      <c r="F20" s="21">
        <f t="shared" si="1"/>
        <v>150</v>
      </c>
      <c r="G20" s="21">
        <f t="shared" si="2"/>
        <v>168.00000000000003</v>
      </c>
      <c r="H20" s="13" t="s">
        <v>84</v>
      </c>
    </row>
    <row r="21" spans="1:8" s="13" customFormat="1" ht="12.75">
      <c r="A21" s="13" t="s">
        <v>88</v>
      </c>
      <c r="B21" s="13" t="s">
        <v>83</v>
      </c>
      <c r="C21" s="39" t="s">
        <v>59</v>
      </c>
      <c r="D21" s="20">
        <v>150</v>
      </c>
      <c r="E21" s="21">
        <v>1</v>
      </c>
      <c r="F21" s="21">
        <f t="shared" si="1"/>
        <v>150</v>
      </c>
      <c r="G21" s="21">
        <f t="shared" si="2"/>
        <v>168.00000000000003</v>
      </c>
      <c r="H21" s="13" t="s">
        <v>89</v>
      </c>
    </row>
    <row r="22" spans="1:8" s="13" customFormat="1" ht="12.75">
      <c r="A22" s="13" t="s">
        <v>90</v>
      </c>
      <c r="B22" s="13" t="s">
        <v>83</v>
      </c>
      <c r="C22" s="39" t="s">
        <v>59</v>
      </c>
      <c r="D22" s="20">
        <v>112</v>
      </c>
      <c r="E22" s="21">
        <v>2</v>
      </c>
      <c r="F22" s="21">
        <f t="shared" si="1"/>
        <v>224</v>
      </c>
      <c r="G22" s="21">
        <f t="shared" si="2"/>
        <v>250.88000000000002</v>
      </c>
      <c r="H22" s="13" t="s">
        <v>84</v>
      </c>
    </row>
    <row r="23" spans="1:8" s="13" customFormat="1" ht="12.75">
      <c r="A23" s="13" t="s">
        <v>91</v>
      </c>
      <c r="B23" s="13" t="s">
        <v>83</v>
      </c>
      <c r="C23" s="39" t="s">
        <v>59</v>
      </c>
      <c r="D23" s="20">
        <v>112</v>
      </c>
      <c r="E23" s="21">
        <v>1</v>
      </c>
      <c r="F23" s="21">
        <f t="shared" si="1"/>
        <v>112</v>
      </c>
      <c r="G23" s="21">
        <f t="shared" si="2"/>
        <v>125.44000000000001</v>
      </c>
      <c r="H23" s="13" t="s">
        <v>84</v>
      </c>
    </row>
    <row r="24" spans="1:8" s="13" customFormat="1" ht="12.75">
      <c r="A24" s="13" t="s">
        <v>91</v>
      </c>
      <c r="B24" s="13" t="s">
        <v>83</v>
      </c>
      <c r="C24" s="39" t="s">
        <v>59</v>
      </c>
      <c r="D24" s="20">
        <v>112</v>
      </c>
      <c r="E24" s="21">
        <v>1</v>
      </c>
      <c r="F24" s="21">
        <f t="shared" si="1"/>
        <v>112</v>
      </c>
      <c r="G24" s="21">
        <f t="shared" si="2"/>
        <v>125.44000000000001</v>
      </c>
      <c r="H24" s="13" t="s">
        <v>89</v>
      </c>
    </row>
    <row r="25" spans="1:8" s="13" customFormat="1" ht="12.75">
      <c r="A25" s="13" t="s">
        <v>91</v>
      </c>
      <c r="B25" s="13" t="s">
        <v>83</v>
      </c>
      <c r="C25" s="39" t="s">
        <v>59</v>
      </c>
      <c r="D25" s="20">
        <v>112</v>
      </c>
      <c r="E25" s="21">
        <v>1</v>
      </c>
      <c r="F25" s="21">
        <f t="shared" si="1"/>
        <v>112</v>
      </c>
      <c r="G25" s="21">
        <f t="shared" si="2"/>
        <v>125.44000000000001</v>
      </c>
      <c r="H25" s="13" t="s">
        <v>58</v>
      </c>
    </row>
    <row r="26" spans="1:8" s="13" customFormat="1" ht="12.75">
      <c r="A26" s="13" t="s">
        <v>92</v>
      </c>
      <c r="B26" s="13" t="s">
        <v>83</v>
      </c>
      <c r="C26" s="39" t="s">
        <v>59</v>
      </c>
      <c r="D26" s="20">
        <v>193</v>
      </c>
      <c r="E26" s="21">
        <v>1</v>
      </c>
      <c r="F26" s="21">
        <f t="shared" si="1"/>
        <v>193</v>
      </c>
      <c r="G26" s="21">
        <f t="shared" si="2"/>
        <v>216.16000000000003</v>
      </c>
      <c r="H26" s="13" t="s">
        <v>84</v>
      </c>
    </row>
    <row r="27" spans="1:8" s="13" customFormat="1" ht="12.75">
      <c r="A27" s="13" t="s">
        <v>93</v>
      </c>
      <c r="B27" s="13" t="s">
        <v>83</v>
      </c>
      <c r="C27" s="39" t="s">
        <v>59</v>
      </c>
      <c r="D27" s="20">
        <v>193</v>
      </c>
      <c r="E27" s="21">
        <v>1</v>
      </c>
      <c r="F27" s="21">
        <f t="shared" si="1"/>
        <v>193</v>
      </c>
      <c r="G27" s="21">
        <f t="shared" si="2"/>
        <v>216.16000000000003</v>
      </c>
      <c r="H27" s="13" t="s">
        <v>84</v>
      </c>
    </row>
    <row r="28" spans="1:8" s="13" customFormat="1" ht="12.75">
      <c r="A28" s="13" t="s">
        <v>94</v>
      </c>
      <c r="B28" s="13" t="s">
        <v>83</v>
      </c>
      <c r="C28" s="39" t="s">
        <v>59</v>
      </c>
      <c r="D28" s="20">
        <v>152</v>
      </c>
      <c r="E28" s="21">
        <v>1</v>
      </c>
      <c r="F28" s="21">
        <f t="shared" si="1"/>
        <v>152</v>
      </c>
      <c r="G28" s="21">
        <f t="shared" si="2"/>
        <v>170.24</v>
      </c>
      <c r="H28" s="13" t="s">
        <v>84</v>
      </c>
    </row>
    <row r="29" spans="1:8" s="13" customFormat="1" ht="12.75">
      <c r="A29" s="13" t="s">
        <v>95</v>
      </c>
      <c r="B29" s="13" t="s">
        <v>96</v>
      </c>
      <c r="C29" s="39" t="s">
        <v>97</v>
      </c>
      <c r="D29" s="20">
        <v>169</v>
      </c>
      <c r="E29" s="21">
        <v>1</v>
      </c>
      <c r="F29" s="21">
        <f t="shared" si="1"/>
        <v>169</v>
      </c>
      <c r="G29" s="21">
        <f t="shared" si="2"/>
        <v>189.28000000000003</v>
      </c>
      <c r="H29" s="13" t="s">
        <v>98</v>
      </c>
    </row>
    <row r="30" spans="1:8" ht="12.75">
      <c r="A30" s="28" t="s">
        <v>99</v>
      </c>
      <c r="B30" s="28" t="s">
        <v>96</v>
      </c>
      <c r="C30" s="39" t="s">
        <v>100</v>
      </c>
      <c r="D30" s="33">
        <v>162</v>
      </c>
      <c r="E30" s="21">
        <v>1</v>
      </c>
      <c r="F30" s="21">
        <f t="shared" si="1"/>
        <v>162</v>
      </c>
      <c r="G30" s="21">
        <f>F30*1.15</f>
        <v>186.29999999999998</v>
      </c>
      <c r="H30" s="34" t="s">
        <v>101</v>
      </c>
    </row>
    <row r="31" spans="1:8" s="13" customFormat="1" ht="12.75">
      <c r="A31" s="13" t="s">
        <v>102</v>
      </c>
      <c r="B31" s="13" t="s">
        <v>96</v>
      </c>
      <c r="C31" s="39" t="s">
        <v>100</v>
      </c>
      <c r="D31" s="20">
        <v>135</v>
      </c>
      <c r="E31" s="21">
        <v>1</v>
      </c>
      <c r="F31" s="21">
        <f t="shared" si="1"/>
        <v>135</v>
      </c>
      <c r="G31" s="21">
        <f>F31*1.07</f>
        <v>144.45000000000002</v>
      </c>
      <c r="H31" s="13" t="s">
        <v>103</v>
      </c>
    </row>
    <row r="32" spans="1:8" ht="12.75">
      <c r="A32" s="28" t="s">
        <v>102</v>
      </c>
      <c r="B32" s="28" t="s">
        <v>96</v>
      </c>
      <c r="C32" s="39" t="s">
        <v>100</v>
      </c>
      <c r="D32" s="33">
        <v>180</v>
      </c>
      <c r="E32" s="21">
        <v>1</v>
      </c>
      <c r="F32" s="21">
        <f>D32*E32</f>
        <v>180</v>
      </c>
      <c r="G32" s="21">
        <f>F32*1.15</f>
        <v>206.99999999999997</v>
      </c>
      <c r="H32" s="34" t="s">
        <v>101</v>
      </c>
    </row>
    <row r="33" spans="1:8" s="13" customFormat="1" ht="12.75">
      <c r="A33" s="13" t="s">
        <v>104</v>
      </c>
      <c r="B33" s="13" t="s">
        <v>96</v>
      </c>
      <c r="C33" s="39" t="s">
        <v>97</v>
      </c>
      <c r="D33" s="20">
        <v>135</v>
      </c>
      <c r="E33" s="21">
        <v>1</v>
      </c>
      <c r="F33" s="21">
        <f t="shared" si="1"/>
        <v>135</v>
      </c>
      <c r="G33" s="21">
        <f t="shared" si="2"/>
        <v>151.20000000000002</v>
      </c>
      <c r="H33" s="13" t="s">
        <v>98</v>
      </c>
    </row>
    <row r="34" spans="1:8" s="13" customFormat="1" ht="12.75">
      <c r="A34" s="13" t="s">
        <v>105</v>
      </c>
      <c r="B34" s="13" t="s">
        <v>96</v>
      </c>
      <c r="C34" s="39" t="s">
        <v>100</v>
      </c>
      <c r="D34" s="20">
        <v>347</v>
      </c>
      <c r="E34" s="21">
        <v>1</v>
      </c>
      <c r="F34" s="21">
        <f t="shared" si="1"/>
        <v>347</v>
      </c>
      <c r="G34" s="21">
        <f>F34*1.07</f>
        <v>371.29</v>
      </c>
      <c r="H34" s="13" t="s">
        <v>103</v>
      </c>
    </row>
    <row r="35" spans="1:8" s="13" customFormat="1" ht="12.75">
      <c r="A35" s="13" t="s">
        <v>106</v>
      </c>
      <c r="B35" s="13" t="s">
        <v>107</v>
      </c>
      <c r="C35" s="39" t="s">
        <v>59</v>
      </c>
      <c r="D35" s="20">
        <v>227</v>
      </c>
      <c r="E35" s="21">
        <v>1</v>
      </c>
      <c r="F35" s="21">
        <f t="shared" si="1"/>
        <v>227</v>
      </c>
      <c r="G35" s="21">
        <f t="shared" si="2"/>
        <v>254.24000000000004</v>
      </c>
      <c r="H35" s="13" t="s">
        <v>84</v>
      </c>
    </row>
    <row r="36" spans="1:8" s="13" customFormat="1" ht="12.75">
      <c r="A36" s="13" t="s">
        <v>108</v>
      </c>
      <c r="B36" s="13" t="s">
        <v>107</v>
      </c>
      <c r="C36" s="39" t="s">
        <v>59</v>
      </c>
      <c r="D36" s="20">
        <v>169</v>
      </c>
      <c r="E36" s="21">
        <v>1</v>
      </c>
      <c r="F36" s="21">
        <f t="shared" si="1"/>
        <v>169</v>
      </c>
      <c r="G36" s="21">
        <f t="shared" si="2"/>
        <v>189.28000000000003</v>
      </c>
      <c r="H36" s="13" t="s">
        <v>89</v>
      </c>
    </row>
    <row r="37" spans="1:8" s="13" customFormat="1" ht="12.75">
      <c r="A37" s="13" t="s">
        <v>109</v>
      </c>
      <c r="B37" s="13" t="s">
        <v>107</v>
      </c>
      <c r="C37" s="39" t="s">
        <v>97</v>
      </c>
      <c r="D37" s="13">
        <v>293</v>
      </c>
      <c r="E37" s="21">
        <v>1</v>
      </c>
      <c r="F37" s="21">
        <f t="shared" si="1"/>
        <v>293</v>
      </c>
      <c r="G37" s="21">
        <f t="shared" si="2"/>
        <v>328.16</v>
      </c>
      <c r="H37" s="13" t="s">
        <v>98</v>
      </c>
    </row>
    <row r="38" spans="1:8" s="13" customFormat="1" ht="12.75">
      <c r="A38" s="13" t="s">
        <v>109</v>
      </c>
      <c r="B38" s="13" t="s">
        <v>107</v>
      </c>
      <c r="C38" s="39" t="s">
        <v>59</v>
      </c>
      <c r="D38" s="13">
        <v>293</v>
      </c>
      <c r="E38" s="21">
        <v>1</v>
      </c>
      <c r="F38" s="21">
        <f t="shared" si="1"/>
        <v>293</v>
      </c>
      <c r="G38" s="21">
        <f t="shared" si="2"/>
        <v>328.16</v>
      </c>
      <c r="H38" s="13" t="s">
        <v>84</v>
      </c>
    </row>
    <row r="39" spans="1:8" s="13" customFormat="1" ht="12.75">
      <c r="A39" s="28" t="s">
        <v>255</v>
      </c>
      <c r="B39" s="28" t="s">
        <v>107</v>
      </c>
      <c r="C39" s="39" t="s">
        <v>59</v>
      </c>
      <c r="D39" s="20">
        <v>156</v>
      </c>
      <c r="E39" s="21">
        <v>1</v>
      </c>
      <c r="F39" s="21">
        <f>D39*E39</f>
        <v>156</v>
      </c>
      <c r="G39" s="21">
        <f>F39*1.15</f>
        <v>179.39999999999998</v>
      </c>
      <c r="H39" s="13" t="s">
        <v>254</v>
      </c>
    </row>
    <row r="40" spans="1:8" s="13" customFormat="1" ht="12.75">
      <c r="A40" s="13" t="s">
        <v>110</v>
      </c>
      <c r="B40" s="13" t="s">
        <v>107</v>
      </c>
      <c r="C40" s="39" t="s">
        <v>59</v>
      </c>
      <c r="D40" s="13">
        <v>123</v>
      </c>
      <c r="E40" s="21">
        <v>1</v>
      </c>
      <c r="F40" s="21">
        <f t="shared" si="1"/>
        <v>123</v>
      </c>
      <c r="G40" s="21">
        <f t="shared" si="2"/>
        <v>137.76000000000002</v>
      </c>
      <c r="H40" s="13" t="s">
        <v>89</v>
      </c>
    </row>
    <row r="41" spans="1:8" s="13" customFormat="1" ht="12.75">
      <c r="A41" t="s">
        <v>25</v>
      </c>
      <c r="B41" s="13" t="s">
        <v>26</v>
      </c>
      <c r="C41" s="39" t="s">
        <v>59</v>
      </c>
      <c r="D41" s="13">
        <v>169</v>
      </c>
      <c r="E41" s="3">
        <v>1</v>
      </c>
      <c r="F41" s="3">
        <f t="shared" si="1"/>
        <v>169</v>
      </c>
      <c r="G41" s="3">
        <f t="shared" si="2"/>
        <v>189.28000000000003</v>
      </c>
      <c r="H41" t="s">
        <v>84</v>
      </c>
    </row>
    <row r="42" spans="1:8" ht="12.75">
      <c r="A42" s="28" t="s">
        <v>111</v>
      </c>
      <c r="B42" s="28" t="s">
        <v>112</v>
      </c>
      <c r="C42" s="39" t="s">
        <v>23</v>
      </c>
      <c r="D42" s="33">
        <v>320</v>
      </c>
      <c r="E42" s="21">
        <v>1</v>
      </c>
      <c r="F42" s="21">
        <f>D42*E42</f>
        <v>320</v>
      </c>
      <c r="G42" s="21">
        <f>F42*1.15</f>
        <v>368</v>
      </c>
      <c r="H42" s="13" t="s">
        <v>101</v>
      </c>
    </row>
    <row r="43" spans="1:8" ht="12.75">
      <c r="A43" s="28" t="s">
        <v>111</v>
      </c>
      <c r="B43" s="28" t="s">
        <v>112</v>
      </c>
      <c r="C43" s="39" t="s">
        <v>59</v>
      </c>
      <c r="D43" s="33">
        <v>320</v>
      </c>
      <c r="E43" s="21">
        <v>1</v>
      </c>
      <c r="F43" s="21">
        <f aca="true" t="shared" si="3" ref="F43:F70">D43*E43</f>
        <v>320</v>
      </c>
      <c r="G43" s="21">
        <f aca="true" t="shared" si="4" ref="G43:G48">F43*1.12</f>
        <v>358.40000000000003</v>
      </c>
      <c r="H43" s="13" t="s">
        <v>31</v>
      </c>
    </row>
    <row r="44" spans="1:8" s="13" customFormat="1" ht="12.75">
      <c r="A44" s="13" t="s">
        <v>113</v>
      </c>
      <c r="B44" s="13" t="s">
        <v>112</v>
      </c>
      <c r="C44" s="39" t="s">
        <v>59</v>
      </c>
      <c r="D44" s="13">
        <v>281</v>
      </c>
      <c r="E44" s="21">
        <v>1</v>
      </c>
      <c r="F44" s="21">
        <f t="shared" si="3"/>
        <v>281</v>
      </c>
      <c r="G44" s="21">
        <f t="shared" si="4"/>
        <v>314.72</v>
      </c>
      <c r="H44" s="13" t="s">
        <v>69</v>
      </c>
    </row>
    <row r="45" spans="1:8" s="13" customFormat="1" ht="12.75">
      <c r="A45" s="13" t="s">
        <v>113</v>
      </c>
      <c r="B45" s="13" t="s">
        <v>112</v>
      </c>
      <c r="C45" s="39" t="s">
        <v>59</v>
      </c>
      <c r="D45" s="13">
        <v>281</v>
      </c>
      <c r="E45" s="21">
        <v>1</v>
      </c>
      <c r="F45" s="21">
        <f t="shared" si="3"/>
        <v>281</v>
      </c>
      <c r="G45" s="21">
        <f t="shared" si="4"/>
        <v>314.72</v>
      </c>
      <c r="H45" s="13" t="s">
        <v>114</v>
      </c>
    </row>
    <row r="46" spans="1:8" ht="12.75">
      <c r="A46" s="28" t="s">
        <v>115</v>
      </c>
      <c r="B46" s="28" t="s">
        <v>112</v>
      </c>
      <c r="C46" s="39" t="s">
        <v>100</v>
      </c>
      <c r="D46" s="33">
        <v>180</v>
      </c>
      <c r="E46" s="21">
        <v>1</v>
      </c>
      <c r="F46" s="21">
        <f>D46*E46</f>
        <v>180</v>
      </c>
      <c r="G46" s="21">
        <f>F46*1.15</f>
        <v>206.99999999999997</v>
      </c>
      <c r="H46" s="13" t="s">
        <v>101</v>
      </c>
    </row>
    <row r="47" spans="1:8" ht="12.75">
      <c r="A47" s="28" t="s">
        <v>115</v>
      </c>
      <c r="B47" s="28" t="s">
        <v>112</v>
      </c>
      <c r="C47" s="39" t="s">
        <v>59</v>
      </c>
      <c r="D47" s="33">
        <v>180</v>
      </c>
      <c r="E47" s="21">
        <v>1</v>
      </c>
      <c r="F47" s="21">
        <f t="shared" si="3"/>
        <v>180</v>
      </c>
      <c r="G47" s="21">
        <f t="shared" si="4"/>
        <v>201.60000000000002</v>
      </c>
      <c r="H47" s="13" t="s">
        <v>31</v>
      </c>
    </row>
    <row r="48" spans="1:8" s="13" customFormat="1" ht="12.75">
      <c r="A48" s="13" t="s">
        <v>116</v>
      </c>
      <c r="B48" s="13" t="s">
        <v>112</v>
      </c>
      <c r="C48" s="39" t="s">
        <v>97</v>
      </c>
      <c r="D48" s="13">
        <v>123</v>
      </c>
      <c r="E48" s="21">
        <v>1</v>
      </c>
      <c r="F48" s="21">
        <f t="shared" si="3"/>
        <v>123</v>
      </c>
      <c r="G48" s="21">
        <f t="shared" si="4"/>
        <v>137.76000000000002</v>
      </c>
      <c r="H48" s="13" t="s">
        <v>114</v>
      </c>
    </row>
    <row r="49" spans="1:8" s="13" customFormat="1" ht="12.75">
      <c r="A49" t="s">
        <v>203</v>
      </c>
      <c r="B49" s="13" t="s">
        <v>29</v>
      </c>
      <c r="C49" s="39" t="s">
        <v>78</v>
      </c>
      <c r="D49" s="13">
        <v>246</v>
      </c>
      <c r="E49" s="3">
        <v>1</v>
      </c>
      <c r="F49" s="3">
        <f t="shared" si="3"/>
        <v>246</v>
      </c>
      <c r="G49" s="3">
        <f>F49*1.05</f>
        <v>258.3</v>
      </c>
      <c r="H49" t="s">
        <v>204</v>
      </c>
    </row>
    <row r="50" spans="1:8" s="13" customFormat="1" ht="12.75">
      <c r="A50" t="s">
        <v>203</v>
      </c>
      <c r="B50" s="13" t="s">
        <v>29</v>
      </c>
      <c r="C50" s="39" t="s">
        <v>118</v>
      </c>
      <c r="D50" s="13">
        <v>258</v>
      </c>
      <c r="E50" s="3">
        <v>1</v>
      </c>
      <c r="F50" s="3">
        <f t="shared" si="3"/>
        <v>258</v>
      </c>
      <c r="G50" s="21">
        <f>F50*1.15</f>
        <v>296.7</v>
      </c>
      <c r="H50" t="s">
        <v>70</v>
      </c>
    </row>
    <row r="51" spans="1:8" s="13" customFormat="1" ht="12.75">
      <c r="A51" s="28" t="s">
        <v>271</v>
      </c>
      <c r="B51" s="28" t="s">
        <v>29</v>
      </c>
      <c r="C51" s="39" t="s">
        <v>74</v>
      </c>
      <c r="D51" s="33">
        <v>244</v>
      </c>
      <c r="E51" s="21">
        <v>1</v>
      </c>
      <c r="F51" s="21">
        <f t="shared" si="3"/>
        <v>244</v>
      </c>
      <c r="G51" s="21">
        <f>F51*1.15</f>
        <v>280.59999999999997</v>
      </c>
      <c r="H51" s="13" t="s">
        <v>272</v>
      </c>
    </row>
    <row r="52" spans="1:8" s="13" customFormat="1" ht="12.75">
      <c r="A52" t="s">
        <v>215</v>
      </c>
      <c r="B52" s="13" t="s">
        <v>29</v>
      </c>
      <c r="C52" s="39" t="s">
        <v>118</v>
      </c>
      <c r="D52" s="13">
        <v>185</v>
      </c>
      <c r="E52" s="3">
        <v>1</v>
      </c>
      <c r="F52" s="3">
        <f t="shared" si="3"/>
        <v>185</v>
      </c>
      <c r="G52" s="21">
        <f>F52*1.15</f>
        <v>212.74999999999997</v>
      </c>
      <c r="H52" t="s">
        <v>70</v>
      </c>
    </row>
    <row r="53" spans="1:8" s="13" customFormat="1" ht="12.75">
      <c r="A53" t="s">
        <v>117</v>
      </c>
      <c r="B53" s="13" t="s">
        <v>29</v>
      </c>
      <c r="C53" s="39" t="s">
        <v>78</v>
      </c>
      <c r="D53" s="13">
        <v>152</v>
      </c>
      <c r="E53" s="3">
        <v>1</v>
      </c>
      <c r="F53" s="3">
        <f t="shared" si="3"/>
        <v>152</v>
      </c>
      <c r="G53" s="3">
        <f>F53*1.12</f>
        <v>170.24</v>
      </c>
      <c r="H53" t="s">
        <v>217</v>
      </c>
    </row>
    <row r="54" spans="1:8" s="13" customFormat="1" ht="12.75">
      <c r="A54" t="s">
        <v>117</v>
      </c>
      <c r="B54" s="13" t="s">
        <v>29</v>
      </c>
      <c r="C54" s="39" t="s">
        <v>118</v>
      </c>
      <c r="D54" s="13">
        <v>152</v>
      </c>
      <c r="E54" s="3">
        <v>1</v>
      </c>
      <c r="F54" s="3">
        <f t="shared" si="3"/>
        <v>152</v>
      </c>
      <c r="G54" s="3">
        <f>F54*1.12</f>
        <v>170.24</v>
      </c>
      <c r="H54" t="s">
        <v>157</v>
      </c>
    </row>
    <row r="55" spans="1:8" s="13" customFormat="1" ht="12.75">
      <c r="A55" t="s">
        <v>117</v>
      </c>
      <c r="B55" s="13" t="s">
        <v>29</v>
      </c>
      <c r="C55" s="39" t="s">
        <v>118</v>
      </c>
      <c r="D55" s="13">
        <v>152</v>
      </c>
      <c r="E55" s="3">
        <v>1</v>
      </c>
      <c r="F55" s="3">
        <f t="shared" si="3"/>
        <v>152</v>
      </c>
      <c r="G55" s="21">
        <f>F55*1.15</f>
        <v>174.79999999999998</v>
      </c>
      <c r="H55" t="s">
        <v>70</v>
      </c>
    </row>
    <row r="56" spans="1:8" ht="12.75">
      <c r="A56" s="28" t="s">
        <v>117</v>
      </c>
      <c r="B56" s="28" t="s">
        <v>29</v>
      </c>
      <c r="C56" s="39" t="s">
        <v>118</v>
      </c>
      <c r="D56" s="33">
        <v>205</v>
      </c>
      <c r="E56" s="21">
        <v>1</v>
      </c>
      <c r="F56" s="21">
        <f t="shared" si="3"/>
        <v>205</v>
      </c>
      <c r="G56" s="21">
        <f>F56*1.15</f>
        <v>235.74999999999997</v>
      </c>
      <c r="H56" s="13" t="s">
        <v>119</v>
      </c>
    </row>
    <row r="57" spans="1:8" ht="12.75">
      <c r="A57" s="28" t="s">
        <v>120</v>
      </c>
      <c r="B57" s="28" t="s">
        <v>29</v>
      </c>
      <c r="C57" s="39" t="s">
        <v>30</v>
      </c>
      <c r="D57" s="33">
        <v>197</v>
      </c>
      <c r="E57" s="21">
        <v>1</v>
      </c>
      <c r="F57" s="21">
        <f t="shared" si="3"/>
        <v>197</v>
      </c>
      <c r="G57" s="21">
        <f>F57*1.12</f>
        <v>220.64000000000001</v>
      </c>
      <c r="H57" s="13" t="s">
        <v>31</v>
      </c>
    </row>
    <row r="58" spans="1:8" ht="12.75">
      <c r="A58" t="s">
        <v>120</v>
      </c>
      <c r="B58" s="13" t="s">
        <v>29</v>
      </c>
      <c r="C58" s="39" t="s">
        <v>78</v>
      </c>
      <c r="D58" s="13">
        <v>152</v>
      </c>
      <c r="E58" s="3">
        <v>1</v>
      </c>
      <c r="F58" s="3">
        <f t="shared" si="3"/>
        <v>152</v>
      </c>
      <c r="G58" s="3">
        <f>F58*1.15</f>
        <v>174.79999999999998</v>
      </c>
      <c r="H58" t="s">
        <v>124</v>
      </c>
    </row>
    <row r="59" spans="1:8" ht="12.75">
      <c r="A59" t="s">
        <v>28</v>
      </c>
      <c r="B59" s="13" t="s">
        <v>29</v>
      </c>
      <c r="C59" s="39" t="s">
        <v>100</v>
      </c>
      <c r="D59" s="13">
        <v>477</v>
      </c>
      <c r="E59" s="3">
        <v>1</v>
      </c>
      <c r="F59" s="3">
        <f t="shared" si="3"/>
        <v>477</v>
      </c>
      <c r="G59" s="21">
        <f>F59*1.07</f>
        <v>510.39000000000004</v>
      </c>
      <c r="H59" t="s">
        <v>103</v>
      </c>
    </row>
    <row r="60" spans="1:8" ht="12.75">
      <c r="A60" s="28" t="s">
        <v>241</v>
      </c>
      <c r="B60" s="28" t="s">
        <v>206</v>
      </c>
      <c r="C60" s="39">
        <v>52</v>
      </c>
      <c r="D60" s="33">
        <v>90</v>
      </c>
      <c r="E60" s="3">
        <v>1</v>
      </c>
      <c r="F60" s="3">
        <f t="shared" si="3"/>
        <v>90</v>
      </c>
      <c r="G60" s="3">
        <f>F60*1.12</f>
        <v>100.80000000000001</v>
      </c>
      <c r="H60" t="s">
        <v>43</v>
      </c>
    </row>
    <row r="61" spans="1:8" ht="12.75">
      <c r="A61" t="s">
        <v>87</v>
      </c>
      <c r="B61" t="s">
        <v>206</v>
      </c>
      <c r="C61" s="39" t="s">
        <v>30</v>
      </c>
      <c r="D61" s="13">
        <v>169</v>
      </c>
      <c r="E61" s="3">
        <v>1</v>
      </c>
      <c r="F61" s="3">
        <f t="shared" si="3"/>
        <v>169</v>
      </c>
      <c r="G61" s="3">
        <f aca="true" t="shared" si="5" ref="G61:G70">F61*1.12</f>
        <v>189.28000000000003</v>
      </c>
      <c r="H61" t="s">
        <v>207</v>
      </c>
    </row>
    <row r="62" spans="1:8" ht="12.75">
      <c r="A62" t="s">
        <v>87</v>
      </c>
      <c r="B62" t="s">
        <v>206</v>
      </c>
      <c r="C62" s="39" t="s">
        <v>78</v>
      </c>
      <c r="D62" s="13">
        <v>169</v>
      </c>
      <c r="E62" s="3">
        <v>1</v>
      </c>
      <c r="F62" s="3">
        <f t="shared" si="3"/>
        <v>169</v>
      </c>
      <c r="G62" s="3">
        <f t="shared" si="5"/>
        <v>189.28000000000003</v>
      </c>
      <c r="H62" t="s">
        <v>89</v>
      </c>
    </row>
    <row r="63" spans="1:8" ht="12.75">
      <c r="A63" t="s">
        <v>88</v>
      </c>
      <c r="B63" s="13" t="s">
        <v>206</v>
      </c>
      <c r="C63" s="39" t="s">
        <v>97</v>
      </c>
      <c r="D63" s="13">
        <v>169</v>
      </c>
      <c r="E63" s="3">
        <v>1</v>
      </c>
      <c r="F63" s="3">
        <f t="shared" si="3"/>
        <v>169</v>
      </c>
      <c r="G63" s="3">
        <f>F63*1.15</f>
        <v>194.35</v>
      </c>
      <c r="H63" t="s">
        <v>208</v>
      </c>
    </row>
    <row r="64" spans="1:8" ht="12.75">
      <c r="A64" s="13" t="s">
        <v>88</v>
      </c>
      <c r="B64" s="13" t="s">
        <v>206</v>
      </c>
      <c r="C64" s="39" t="s">
        <v>30</v>
      </c>
      <c r="D64" s="13">
        <v>169</v>
      </c>
      <c r="E64" s="21">
        <v>1</v>
      </c>
      <c r="F64" s="21">
        <f t="shared" si="3"/>
        <v>169</v>
      </c>
      <c r="G64" s="21">
        <f t="shared" si="5"/>
        <v>189.28000000000003</v>
      </c>
      <c r="H64" t="s">
        <v>58</v>
      </c>
    </row>
    <row r="65" spans="1:8" ht="12.75">
      <c r="A65" t="s">
        <v>209</v>
      </c>
      <c r="B65" t="s">
        <v>206</v>
      </c>
      <c r="C65" s="39" t="s">
        <v>59</v>
      </c>
      <c r="D65" s="13">
        <v>169</v>
      </c>
      <c r="E65" s="3">
        <v>1</v>
      </c>
      <c r="F65" s="3">
        <f t="shared" si="3"/>
        <v>169</v>
      </c>
      <c r="G65" s="21">
        <f>F65*1.07</f>
        <v>180.83</v>
      </c>
      <c r="H65" t="s">
        <v>103</v>
      </c>
    </row>
    <row r="66" spans="1:8" ht="12.75">
      <c r="A66" s="28" t="s">
        <v>90</v>
      </c>
      <c r="B66" s="28" t="s">
        <v>206</v>
      </c>
      <c r="C66" s="39" t="s">
        <v>78</v>
      </c>
      <c r="D66" s="37">
        <v>172</v>
      </c>
      <c r="E66" s="21">
        <v>1</v>
      </c>
      <c r="F66" s="21">
        <f>D66*E66</f>
        <v>172</v>
      </c>
      <c r="G66" s="21">
        <f>F66*1.12</f>
        <v>192.64000000000001</v>
      </c>
      <c r="H66" s="13" t="s">
        <v>89</v>
      </c>
    </row>
    <row r="67" spans="1:8" ht="12.75">
      <c r="A67" s="13" t="s">
        <v>91</v>
      </c>
      <c r="B67" s="13" t="s">
        <v>206</v>
      </c>
      <c r="C67" s="39" t="s">
        <v>59</v>
      </c>
      <c r="D67" s="13">
        <v>123</v>
      </c>
      <c r="E67" s="21">
        <v>1</v>
      </c>
      <c r="F67" s="21">
        <f t="shared" si="3"/>
        <v>123</v>
      </c>
      <c r="G67" s="21">
        <f t="shared" si="5"/>
        <v>137.76000000000002</v>
      </c>
      <c r="H67" t="s">
        <v>86</v>
      </c>
    </row>
    <row r="68" spans="1:8" ht="12.75">
      <c r="A68" t="s">
        <v>227</v>
      </c>
      <c r="B68" t="s">
        <v>206</v>
      </c>
      <c r="C68" s="39" t="s">
        <v>59</v>
      </c>
      <c r="D68" s="13">
        <v>212</v>
      </c>
      <c r="E68" s="3">
        <v>1</v>
      </c>
      <c r="F68" s="3">
        <f t="shared" si="3"/>
        <v>212</v>
      </c>
      <c r="G68" s="3">
        <f t="shared" si="5"/>
        <v>237.44000000000003</v>
      </c>
      <c r="H68" t="s">
        <v>84</v>
      </c>
    </row>
    <row r="69" spans="1:8" ht="12.75">
      <c r="A69" t="s">
        <v>227</v>
      </c>
      <c r="B69" t="s">
        <v>206</v>
      </c>
      <c r="C69" s="39" t="s">
        <v>78</v>
      </c>
      <c r="D69" s="13">
        <v>212</v>
      </c>
      <c r="E69" s="3">
        <v>1</v>
      </c>
      <c r="F69" s="3">
        <f t="shared" si="3"/>
        <v>212</v>
      </c>
      <c r="G69" s="3">
        <f t="shared" si="5"/>
        <v>237.44000000000003</v>
      </c>
      <c r="H69" t="s">
        <v>89</v>
      </c>
    </row>
    <row r="70" spans="1:8" ht="12.75">
      <c r="A70" t="s">
        <v>227</v>
      </c>
      <c r="B70" t="s">
        <v>206</v>
      </c>
      <c r="C70" s="39" t="s">
        <v>78</v>
      </c>
      <c r="D70" s="13">
        <v>212</v>
      </c>
      <c r="E70" s="3">
        <v>1</v>
      </c>
      <c r="F70" s="3">
        <f t="shared" si="3"/>
        <v>212</v>
      </c>
      <c r="G70" s="3">
        <f t="shared" si="5"/>
        <v>237.44000000000003</v>
      </c>
      <c r="H70" t="s">
        <v>136</v>
      </c>
    </row>
    <row r="71" spans="1:8" s="13" customFormat="1" ht="12.75">
      <c r="A71" s="13" t="s">
        <v>121</v>
      </c>
      <c r="B71" s="13" t="s">
        <v>122</v>
      </c>
      <c r="C71" s="39" t="s">
        <v>97</v>
      </c>
      <c r="D71" s="13">
        <v>177</v>
      </c>
      <c r="E71" s="21">
        <v>1</v>
      </c>
      <c r="F71" s="21">
        <f aca="true" t="shared" si="6" ref="F71:F105">D71*E71</f>
        <v>177</v>
      </c>
      <c r="G71" s="21">
        <f>F71*1.12</f>
        <v>198.24</v>
      </c>
      <c r="H71" s="13" t="s">
        <v>123</v>
      </c>
    </row>
    <row r="72" spans="1:8" s="13" customFormat="1" ht="12.75">
      <c r="A72" s="13" t="s">
        <v>121</v>
      </c>
      <c r="B72" s="13" t="s">
        <v>122</v>
      </c>
      <c r="C72" s="39" t="s">
        <v>59</v>
      </c>
      <c r="D72" s="13">
        <v>177</v>
      </c>
      <c r="E72" s="21">
        <v>1</v>
      </c>
      <c r="F72" s="21">
        <f t="shared" si="6"/>
        <v>177</v>
      </c>
      <c r="G72" s="21">
        <f>F72*1.15</f>
        <v>203.54999999999998</v>
      </c>
      <c r="H72" s="13" t="s">
        <v>70</v>
      </c>
    </row>
    <row r="73" spans="1:8" s="13" customFormat="1" ht="12.75">
      <c r="A73" s="13" t="s">
        <v>121</v>
      </c>
      <c r="B73" s="13" t="s">
        <v>122</v>
      </c>
      <c r="C73" s="39" t="s">
        <v>78</v>
      </c>
      <c r="D73" s="13">
        <v>177</v>
      </c>
      <c r="E73" s="21">
        <v>1</v>
      </c>
      <c r="F73" s="21">
        <f t="shared" si="6"/>
        <v>177</v>
      </c>
      <c r="G73" s="21">
        <f>F73*1.15</f>
        <v>203.54999999999998</v>
      </c>
      <c r="H73" s="13" t="s">
        <v>124</v>
      </c>
    </row>
    <row r="74" spans="1:8" s="13" customFormat="1" ht="12.75">
      <c r="A74" s="13" t="s">
        <v>125</v>
      </c>
      <c r="B74" s="13" t="s">
        <v>122</v>
      </c>
      <c r="C74" s="39" t="s">
        <v>100</v>
      </c>
      <c r="D74" s="13">
        <v>177</v>
      </c>
      <c r="E74" s="21">
        <v>1</v>
      </c>
      <c r="F74" s="21">
        <f t="shared" si="6"/>
        <v>177</v>
      </c>
      <c r="G74" s="21">
        <f>F74*1.12</f>
        <v>198.24</v>
      </c>
      <c r="H74" s="13" t="s">
        <v>98</v>
      </c>
    </row>
    <row r="75" spans="1:8" s="13" customFormat="1" ht="12.75">
      <c r="A75" s="13" t="s">
        <v>125</v>
      </c>
      <c r="B75" s="13" t="s">
        <v>122</v>
      </c>
      <c r="C75" s="39" t="s">
        <v>97</v>
      </c>
      <c r="D75" s="13">
        <v>177</v>
      </c>
      <c r="E75" s="21">
        <v>1</v>
      </c>
      <c r="F75" s="21">
        <f t="shared" si="6"/>
        <v>177</v>
      </c>
      <c r="G75" s="21">
        <f>F75*1.12</f>
        <v>198.24</v>
      </c>
      <c r="H75" s="13" t="s">
        <v>98</v>
      </c>
    </row>
    <row r="76" spans="1:8" s="13" customFormat="1" ht="12.75">
      <c r="A76" s="13" t="s">
        <v>125</v>
      </c>
      <c r="B76" s="13" t="s">
        <v>122</v>
      </c>
      <c r="C76" s="39" t="s">
        <v>97</v>
      </c>
      <c r="D76" s="13">
        <v>177</v>
      </c>
      <c r="E76" s="21">
        <v>1</v>
      </c>
      <c r="F76" s="21">
        <f t="shared" si="6"/>
        <v>177</v>
      </c>
      <c r="G76" s="21">
        <f>F76*1.12</f>
        <v>198.24</v>
      </c>
      <c r="H76" s="13" t="s">
        <v>114</v>
      </c>
    </row>
    <row r="77" spans="1:8" s="13" customFormat="1" ht="12.75">
      <c r="A77" s="13" t="s">
        <v>126</v>
      </c>
      <c r="B77" s="13" t="s">
        <v>122</v>
      </c>
      <c r="C77" s="39" t="s">
        <v>34</v>
      </c>
      <c r="D77" s="13">
        <v>65</v>
      </c>
      <c r="E77" s="21">
        <v>1</v>
      </c>
      <c r="F77" s="21">
        <f t="shared" si="6"/>
        <v>65</v>
      </c>
      <c r="G77" s="21">
        <f>F77*1.12</f>
        <v>72.80000000000001</v>
      </c>
      <c r="H77" s="13" t="s">
        <v>114</v>
      </c>
    </row>
    <row r="78" spans="1:8" s="13" customFormat="1" ht="12.75">
      <c r="A78" s="13" t="s">
        <v>127</v>
      </c>
      <c r="B78" s="13" t="s">
        <v>122</v>
      </c>
      <c r="C78" s="39" t="s">
        <v>100</v>
      </c>
      <c r="D78" s="13">
        <v>139</v>
      </c>
      <c r="E78" s="21">
        <v>1</v>
      </c>
      <c r="F78" s="21">
        <f t="shared" si="6"/>
        <v>139</v>
      </c>
      <c r="G78" s="21">
        <f>F78*1.07</f>
        <v>148.73000000000002</v>
      </c>
      <c r="H78" s="13" t="s">
        <v>103</v>
      </c>
    </row>
    <row r="79" spans="1:8" s="13" customFormat="1" ht="12.75">
      <c r="A79" s="13" t="s">
        <v>127</v>
      </c>
      <c r="B79" s="13" t="s">
        <v>122</v>
      </c>
      <c r="C79" s="39" t="s">
        <v>59</v>
      </c>
      <c r="D79" s="13">
        <v>139</v>
      </c>
      <c r="E79" s="21">
        <v>1</v>
      </c>
      <c r="F79" s="21">
        <f t="shared" si="6"/>
        <v>139</v>
      </c>
      <c r="G79" s="21">
        <f>F79*1.12</f>
        <v>155.68</v>
      </c>
      <c r="H79" s="13" t="s">
        <v>114</v>
      </c>
    </row>
    <row r="80" spans="1:8" s="13" customFormat="1" ht="12.75">
      <c r="A80" s="13" t="s">
        <v>128</v>
      </c>
      <c r="B80" s="13" t="s">
        <v>122</v>
      </c>
      <c r="C80" s="39" t="s">
        <v>80</v>
      </c>
      <c r="D80" s="13">
        <v>139</v>
      </c>
      <c r="E80" s="21">
        <v>1</v>
      </c>
      <c r="F80" s="21">
        <f t="shared" si="6"/>
        <v>139</v>
      </c>
      <c r="G80" s="21">
        <f>F80*1</f>
        <v>139</v>
      </c>
      <c r="H80" s="13" t="s">
        <v>45</v>
      </c>
    </row>
    <row r="81" spans="1:8" s="13" customFormat="1" ht="12.75">
      <c r="A81" s="13" t="s">
        <v>129</v>
      </c>
      <c r="B81" s="13" t="s">
        <v>122</v>
      </c>
      <c r="C81" s="39" t="s">
        <v>100</v>
      </c>
      <c r="D81" s="13">
        <v>169</v>
      </c>
      <c r="E81" s="21">
        <v>1</v>
      </c>
      <c r="F81" s="21">
        <f t="shared" si="6"/>
        <v>169</v>
      </c>
      <c r="G81" s="21">
        <f>F81*1.12</f>
        <v>189.28000000000003</v>
      </c>
      <c r="H81" s="13" t="s">
        <v>98</v>
      </c>
    </row>
    <row r="82" spans="1:8" s="13" customFormat="1" ht="12.75">
      <c r="A82" s="13" t="s">
        <v>129</v>
      </c>
      <c r="B82" s="13" t="s">
        <v>122</v>
      </c>
      <c r="C82" s="39" t="s">
        <v>59</v>
      </c>
      <c r="D82" s="13">
        <v>169</v>
      </c>
      <c r="E82" s="21">
        <v>1</v>
      </c>
      <c r="F82" s="21">
        <f t="shared" si="6"/>
        <v>169</v>
      </c>
      <c r="G82" s="21">
        <f>F82*1.15</f>
        <v>194.35</v>
      </c>
      <c r="H82" s="13" t="s">
        <v>70</v>
      </c>
    </row>
    <row r="83" spans="1:8" s="13" customFormat="1" ht="12.75">
      <c r="A83" s="13" t="s">
        <v>130</v>
      </c>
      <c r="B83" s="13" t="s">
        <v>122</v>
      </c>
      <c r="C83" s="39" t="s">
        <v>97</v>
      </c>
      <c r="D83" s="13">
        <v>169</v>
      </c>
      <c r="E83" s="21">
        <v>1</v>
      </c>
      <c r="F83" s="21">
        <f t="shared" si="6"/>
        <v>169</v>
      </c>
      <c r="G83" s="21">
        <f>F83*1.12</f>
        <v>189.28000000000003</v>
      </c>
      <c r="H83" s="13" t="s">
        <v>123</v>
      </c>
    </row>
    <row r="84" spans="1:8" s="13" customFormat="1" ht="12.75">
      <c r="A84" s="13" t="s">
        <v>131</v>
      </c>
      <c r="B84" s="13" t="s">
        <v>122</v>
      </c>
      <c r="C84" s="39" t="s">
        <v>97</v>
      </c>
      <c r="D84" s="13">
        <v>169</v>
      </c>
      <c r="E84" s="21">
        <v>1</v>
      </c>
      <c r="F84" s="21">
        <f t="shared" si="6"/>
        <v>169</v>
      </c>
      <c r="G84" s="21">
        <f>F84*1.12</f>
        <v>189.28000000000003</v>
      </c>
      <c r="H84" s="13" t="s">
        <v>98</v>
      </c>
    </row>
    <row r="85" spans="1:8" s="13" customFormat="1" ht="12.75">
      <c r="A85" s="13" t="s">
        <v>132</v>
      </c>
      <c r="B85" s="13" t="s">
        <v>122</v>
      </c>
      <c r="C85" s="39" t="s">
        <v>100</v>
      </c>
      <c r="D85" s="13">
        <v>169</v>
      </c>
      <c r="E85" s="21">
        <v>1</v>
      </c>
      <c r="F85" s="21">
        <f t="shared" si="6"/>
        <v>169</v>
      </c>
      <c r="G85" s="21">
        <f>F85*1.15</f>
        <v>194.35</v>
      </c>
      <c r="H85" s="13" t="s">
        <v>133</v>
      </c>
    </row>
    <row r="86" spans="1:8" s="13" customFormat="1" ht="12.75">
      <c r="A86" s="13" t="s">
        <v>134</v>
      </c>
      <c r="B86" s="13" t="s">
        <v>135</v>
      </c>
      <c r="C86" s="39" t="s">
        <v>78</v>
      </c>
      <c r="D86" s="13">
        <v>239</v>
      </c>
      <c r="E86" s="21">
        <v>1</v>
      </c>
      <c r="F86" s="21">
        <f t="shared" si="6"/>
        <v>239</v>
      </c>
      <c r="G86" s="21">
        <f>F86*1.12</f>
        <v>267.68</v>
      </c>
      <c r="H86" s="13" t="s">
        <v>136</v>
      </c>
    </row>
    <row r="87" spans="1:8" s="13" customFormat="1" ht="12.75">
      <c r="A87" s="13" t="s">
        <v>137</v>
      </c>
      <c r="B87" s="13" t="s">
        <v>135</v>
      </c>
      <c r="C87" s="39" t="s">
        <v>80</v>
      </c>
      <c r="D87" s="13">
        <v>193</v>
      </c>
      <c r="E87" s="21">
        <v>1</v>
      </c>
      <c r="F87" s="21">
        <f t="shared" si="6"/>
        <v>193</v>
      </c>
      <c r="G87" s="21">
        <f>F87*1.12</f>
        <v>216.16000000000003</v>
      </c>
      <c r="H87" s="13" t="s">
        <v>138</v>
      </c>
    </row>
    <row r="88" spans="1:8" s="13" customFormat="1" ht="12.75">
      <c r="A88" s="13" t="s">
        <v>139</v>
      </c>
      <c r="B88" s="13" t="s">
        <v>135</v>
      </c>
      <c r="C88" s="39" t="s">
        <v>78</v>
      </c>
      <c r="D88" s="13">
        <v>193</v>
      </c>
      <c r="E88" s="21">
        <v>1</v>
      </c>
      <c r="F88" s="21">
        <f t="shared" si="6"/>
        <v>193</v>
      </c>
      <c r="G88" s="21">
        <f>F88*1.12</f>
        <v>216.16000000000003</v>
      </c>
      <c r="H88" s="13" t="s">
        <v>140</v>
      </c>
    </row>
    <row r="89" spans="1:8" s="13" customFormat="1" ht="12.75">
      <c r="A89" s="13" t="s">
        <v>141</v>
      </c>
      <c r="B89" s="13" t="s">
        <v>135</v>
      </c>
      <c r="C89" s="39" t="s">
        <v>100</v>
      </c>
      <c r="D89" s="13">
        <v>162</v>
      </c>
      <c r="E89" s="21">
        <v>1</v>
      </c>
      <c r="F89" s="21">
        <f t="shared" si="6"/>
        <v>162</v>
      </c>
      <c r="G89" s="21">
        <f>F89*1.15</f>
        <v>186.29999999999998</v>
      </c>
      <c r="H89" s="13" t="s">
        <v>142</v>
      </c>
    </row>
    <row r="90" spans="1:8" s="13" customFormat="1" ht="12.75">
      <c r="A90" s="13" t="s">
        <v>141</v>
      </c>
      <c r="B90" s="13" t="s">
        <v>135</v>
      </c>
      <c r="C90" s="39" t="s">
        <v>30</v>
      </c>
      <c r="D90" s="13">
        <v>162</v>
      </c>
      <c r="E90" s="21">
        <v>1</v>
      </c>
      <c r="F90" s="21">
        <f t="shared" si="6"/>
        <v>162</v>
      </c>
      <c r="G90" s="21">
        <f>F90*1.12</f>
        <v>181.44000000000003</v>
      </c>
      <c r="H90" s="13" t="s">
        <v>89</v>
      </c>
    </row>
    <row r="91" spans="1:8" s="13" customFormat="1" ht="12.75">
      <c r="A91" s="13" t="s">
        <v>141</v>
      </c>
      <c r="B91" s="13" t="s">
        <v>135</v>
      </c>
      <c r="C91" s="39" t="s">
        <v>78</v>
      </c>
      <c r="D91" s="13">
        <v>162</v>
      </c>
      <c r="E91" s="21">
        <v>1</v>
      </c>
      <c r="F91" s="21">
        <f t="shared" si="6"/>
        <v>162</v>
      </c>
      <c r="G91" s="21">
        <f>F91*1.12</f>
        <v>181.44000000000003</v>
      </c>
      <c r="H91" s="13" t="s">
        <v>136</v>
      </c>
    </row>
    <row r="92" spans="1:8" s="13" customFormat="1" ht="12.75">
      <c r="A92" t="s">
        <v>222</v>
      </c>
      <c r="B92" t="s">
        <v>144</v>
      </c>
      <c r="C92" s="39" t="s">
        <v>100</v>
      </c>
      <c r="D92" s="13">
        <v>270</v>
      </c>
      <c r="E92" s="3">
        <v>1</v>
      </c>
      <c r="F92" s="3">
        <f t="shared" si="6"/>
        <v>270</v>
      </c>
      <c r="G92" s="3">
        <f>F92*1.15</f>
        <v>310.5</v>
      </c>
      <c r="H92" t="s">
        <v>142</v>
      </c>
    </row>
    <row r="93" spans="1:8" s="13" customFormat="1" ht="12.75">
      <c r="A93" t="s">
        <v>222</v>
      </c>
      <c r="B93" t="s">
        <v>144</v>
      </c>
      <c r="C93" s="39" t="s">
        <v>97</v>
      </c>
      <c r="D93" s="13">
        <v>270</v>
      </c>
      <c r="E93" s="3">
        <v>1</v>
      </c>
      <c r="F93" s="3">
        <f t="shared" si="6"/>
        <v>270</v>
      </c>
      <c r="G93" s="3">
        <f aca="true" t="shared" si="7" ref="G93:G101">F93*1.12</f>
        <v>302.40000000000003</v>
      </c>
      <c r="H93" t="s">
        <v>223</v>
      </c>
    </row>
    <row r="94" spans="1:8" s="13" customFormat="1" ht="12.75">
      <c r="A94" t="s">
        <v>224</v>
      </c>
      <c r="B94" t="s">
        <v>144</v>
      </c>
      <c r="C94" s="39" t="s">
        <v>59</v>
      </c>
      <c r="D94" s="13">
        <v>270</v>
      </c>
      <c r="E94" s="3">
        <v>1</v>
      </c>
      <c r="F94" s="3">
        <f t="shared" si="6"/>
        <v>270</v>
      </c>
      <c r="G94" s="3">
        <f t="shared" si="7"/>
        <v>302.40000000000003</v>
      </c>
      <c r="H94" t="s">
        <v>84</v>
      </c>
    </row>
    <row r="95" spans="1:10" ht="12.75">
      <c r="A95" s="28" t="s">
        <v>224</v>
      </c>
      <c r="B95" s="28" t="s">
        <v>144</v>
      </c>
      <c r="C95" s="39" t="s">
        <v>80</v>
      </c>
      <c r="D95" s="13">
        <v>357</v>
      </c>
      <c r="E95" s="21">
        <v>1</v>
      </c>
      <c r="F95" s="21">
        <f>D95*E95</f>
        <v>357</v>
      </c>
      <c r="G95" s="21">
        <f>F95*1.15</f>
        <v>410.54999999999995</v>
      </c>
      <c r="H95" s="13" t="s">
        <v>238</v>
      </c>
      <c r="J95" s="13"/>
    </row>
    <row r="96" spans="1:8" s="13" customFormat="1" ht="12.75">
      <c r="A96" t="s">
        <v>225</v>
      </c>
      <c r="B96" t="s">
        <v>144</v>
      </c>
      <c r="C96" s="39" t="s">
        <v>100</v>
      </c>
      <c r="D96" s="13">
        <v>270</v>
      </c>
      <c r="E96" s="3">
        <v>1</v>
      </c>
      <c r="F96" s="3">
        <f t="shared" si="6"/>
        <v>270</v>
      </c>
      <c r="G96" s="3">
        <f t="shared" si="7"/>
        <v>302.40000000000003</v>
      </c>
      <c r="H96" t="s">
        <v>114</v>
      </c>
    </row>
    <row r="97" spans="1:8" s="13" customFormat="1" ht="12.75">
      <c r="A97" t="s">
        <v>143</v>
      </c>
      <c r="B97" t="s">
        <v>144</v>
      </c>
      <c r="C97" s="39" t="s">
        <v>97</v>
      </c>
      <c r="D97" s="13">
        <v>270</v>
      </c>
      <c r="E97" s="3">
        <v>1</v>
      </c>
      <c r="F97" s="3">
        <f t="shared" si="6"/>
        <v>270</v>
      </c>
      <c r="G97" s="3">
        <f t="shared" si="7"/>
        <v>302.40000000000003</v>
      </c>
      <c r="H97" t="s">
        <v>98</v>
      </c>
    </row>
    <row r="98" spans="1:10" ht="12.75">
      <c r="A98" s="28" t="s">
        <v>143</v>
      </c>
      <c r="B98" s="28" t="s">
        <v>144</v>
      </c>
      <c r="C98" s="39" t="s">
        <v>97</v>
      </c>
      <c r="D98" s="33">
        <v>357</v>
      </c>
      <c r="E98" s="21">
        <v>1</v>
      </c>
      <c r="F98" s="21">
        <f t="shared" si="6"/>
        <v>357</v>
      </c>
      <c r="G98" s="21">
        <f t="shared" si="7"/>
        <v>399.84000000000003</v>
      </c>
      <c r="H98" s="13" t="s">
        <v>63</v>
      </c>
      <c r="J98" s="13"/>
    </row>
    <row r="99" spans="1:10" ht="12.75">
      <c r="A99" t="s">
        <v>143</v>
      </c>
      <c r="B99" s="13" t="s">
        <v>144</v>
      </c>
      <c r="C99" s="39" t="s">
        <v>59</v>
      </c>
      <c r="D99" s="13">
        <v>270</v>
      </c>
      <c r="E99" s="3">
        <v>1</v>
      </c>
      <c r="F99" s="3">
        <f t="shared" si="6"/>
        <v>270</v>
      </c>
      <c r="G99" s="3">
        <f t="shared" si="7"/>
        <v>302.40000000000003</v>
      </c>
      <c r="H99" t="s">
        <v>196</v>
      </c>
      <c r="J99" s="13"/>
    </row>
    <row r="100" spans="1:10" ht="12.75">
      <c r="A100" t="s">
        <v>143</v>
      </c>
      <c r="B100" s="13" t="s">
        <v>144</v>
      </c>
      <c r="C100" s="39" t="s">
        <v>78</v>
      </c>
      <c r="D100" s="13">
        <v>270</v>
      </c>
      <c r="E100" s="3">
        <v>1</v>
      </c>
      <c r="F100" s="3">
        <f t="shared" si="6"/>
        <v>270</v>
      </c>
      <c r="G100" s="3">
        <f t="shared" si="7"/>
        <v>302.40000000000003</v>
      </c>
      <c r="H100" t="s">
        <v>196</v>
      </c>
      <c r="J100" s="13"/>
    </row>
    <row r="101" spans="1:10" ht="12.75">
      <c r="A101" t="s">
        <v>143</v>
      </c>
      <c r="B101" s="13" t="s">
        <v>144</v>
      </c>
      <c r="C101" s="39" t="s">
        <v>78</v>
      </c>
      <c r="D101" s="13">
        <v>270</v>
      </c>
      <c r="E101" s="3">
        <v>1</v>
      </c>
      <c r="F101" s="3">
        <f t="shared" si="6"/>
        <v>270</v>
      </c>
      <c r="G101" s="3">
        <f t="shared" si="7"/>
        <v>302.40000000000003</v>
      </c>
      <c r="H101" t="s">
        <v>140</v>
      </c>
      <c r="J101" s="13"/>
    </row>
    <row r="102" spans="1:10" ht="12.75">
      <c r="A102" t="s">
        <v>226</v>
      </c>
      <c r="B102" t="s">
        <v>144</v>
      </c>
      <c r="C102" s="39" t="s">
        <v>59</v>
      </c>
      <c r="D102" s="13">
        <v>270</v>
      </c>
      <c r="E102" s="3">
        <v>1</v>
      </c>
      <c r="F102" s="3">
        <f t="shared" si="6"/>
        <v>270</v>
      </c>
      <c r="G102" s="21">
        <f>F102*1.07</f>
        <v>288.90000000000003</v>
      </c>
      <c r="H102" t="s">
        <v>103</v>
      </c>
      <c r="J102" s="13"/>
    </row>
    <row r="103" spans="1:10" ht="12.75">
      <c r="A103" t="s">
        <v>32</v>
      </c>
      <c r="B103" t="s">
        <v>33</v>
      </c>
      <c r="C103" s="39" t="s">
        <v>34</v>
      </c>
      <c r="D103" s="13">
        <v>86</v>
      </c>
      <c r="E103" s="3">
        <v>1</v>
      </c>
      <c r="F103" s="3">
        <f t="shared" si="6"/>
        <v>86</v>
      </c>
      <c r="G103" s="21">
        <f>F103*1.15</f>
        <v>98.89999999999999</v>
      </c>
      <c r="H103" t="s">
        <v>269</v>
      </c>
      <c r="J103" s="13"/>
    </row>
    <row r="104" spans="1:10" ht="12.75">
      <c r="A104" t="s">
        <v>270</v>
      </c>
      <c r="B104" t="s">
        <v>33</v>
      </c>
      <c r="C104" s="39" t="s">
        <v>34</v>
      </c>
      <c r="D104" s="13">
        <v>86</v>
      </c>
      <c r="E104" s="3">
        <v>1</v>
      </c>
      <c r="F104" s="3">
        <f t="shared" si="6"/>
        <v>86</v>
      </c>
      <c r="G104" s="21">
        <f>F104*1.15</f>
        <v>98.89999999999999</v>
      </c>
      <c r="H104" t="s">
        <v>269</v>
      </c>
      <c r="J104" s="13"/>
    </row>
    <row r="105" spans="1:8" s="13" customFormat="1" ht="12.75">
      <c r="A105" s="13" t="s">
        <v>145</v>
      </c>
      <c r="B105" s="13" t="s">
        <v>146</v>
      </c>
      <c r="C105" s="39" t="s">
        <v>74</v>
      </c>
      <c r="D105" s="13">
        <v>331</v>
      </c>
      <c r="E105" s="21">
        <v>1</v>
      </c>
      <c r="F105" s="21">
        <f t="shared" si="6"/>
        <v>331</v>
      </c>
      <c r="G105" s="21">
        <f>F105*1</f>
        <v>331</v>
      </c>
      <c r="H105" s="13" t="s">
        <v>45</v>
      </c>
    </row>
    <row r="106" spans="1:8" s="13" customFormat="1" ht="12.75">
      <c r="A106" s="13" t="s">
        <v>147</v>
      </c>
      <c r="B106" s="13" t="s">
        <v>146</v>
      </c>
      <c r="C106" s="39" t="s">
        <v>80</v>
      </c>
      <c r="D106" s="13">
        <v>331</v>
      </c>
      <c r="E106" s="21">
        <v>1</v>
      </c>
      <c r="F106" s="21">
        <f aca="true" t="shared" si="8" ref="F106:F144">D106*E106</f>
        <v>331</v>
      </c>
      <c r="G106" s="21">
        <f>F106*1.12</f>
        <v>370.72</v>
      </c>
      <c r="H106" s="13" t="s">
        <v>138</v>
      </c>
    </row>
    <row r="107" spans="1:8" ht="12.75">
      <c r="A107" s="28" t="s">
        <v>147</v>
      </c>
      <c r="B107" s="28" t="s">
        <v>146</v>
      </c>
      <c r="C107" s="39" t="s">
        <v>118</v>
      </c>
      <c r="D107" s="13">
        <v>426</v>
      </c>
      <c r="E107" s="21">
        <v>1</v>
      </c>
      <c r="F107" s="21">
        <f t="shared" si="8"/>
        <v>426</v>
      </c>
      <c r="G107" s="21">
        <f>F107*1.15</f>
        <v>489.9</v>
      </c>
      <c r="H107" s="13" t="s">
        <v>238</v>
      </c>
    </row>
    <row r="108" spans="1:8" s="13" customFormat="1" ht="12.75">
      <c r="A108" t="s">
        <v>194</v>
      </c>
      <c r="B108" t="s">
        <v>195</v>
      </c>
      <c r="C108" s="39" t="s">
        <v>30</v>
      </c>
      <c r="D108" s="13">
        <v>193</v>
      </c>
      <c r="E108" s="3">
        <v>1</v>
      </c>
      <c r="F108" s="3">
        <f t="shared" si="8"/>
        <v>193</v>
      </c>
      <c r="G108" s="3">
        <f>F108*1.12</f>
        <v>216.16000000000003</v>
      </c>
      <c r="H108" t="s">
        <v>45</v>
      </c>
    </row>
    <row r="109" spans="1:8" s="13" customFormat="1" ht="12.75">
      <c r="A109" t="s">
        <v>194</v>
      </c>
      <c r="B109" s="13" t="s">
        <v>195</v>
      </c>
      <c r="C109" s="39" t="s">
        <v>78</v>
      </c>
      <c r="D109" s="13">
        <v>193</v>
      </c>
      <c r="E109" s="3">
        <v>1</v>
      </c>
      <c r="F109" s="3">
        <f t="shared" si="8"/>
        <v>193</v>
      </c>
      <c r="G109" s="3">
        <f aca="true" t="shared" si="9" ref="G109:G115">F109*1.12</f>
        <v>216.16000000000003</v>
      </c>
      <c r="H109" t="s">
        <v>196</v>
      </c>
    </row>
    <row r="110" spans="1:8" s="13" customFormat="1" ht="12.75">
      <c r="A110" t="s">
        <v>194</v>
      </c>
      <c r="B110" t="s">
        <v>195</v>
      </c>
      <c r="C110" s="39" t="s">
        <v>80</v>
      </c>
      <c r="D110" s="13">
        <v>193</v>
      </c>
      <c r="E110" s="3">
        <v>1</v>
      </c>
      <c r="F110" s="3">
        <f t="shared" si="8"/>
        <v>193</v>
      </c>
      <c r="G110" s="3">
        <f t="shared" si="9"/>
        <v>216.16000000000003</v>
      </c>
      <c r="H110" t="s">
        <v>197</v>
      </c>
    </row>
    <row r="111" spans="1:8" s="13" customFormat="1" ht="12.75">
      <c r="A111" t="s">
        <v>194</v>
      </c>
      <c r="B111" t="s">
        <v>195</v>
      </c>
      <c r="C111" s="39" t="s">
        <v>80</v>
      </c>
      <c r="D111" s="13">
        <v>193</v>
      </c>
      <c r="E111" s="3">
        <v>1</v>
      </c>
      <c r="F111" s="3">
        <f t="shared" si="8"/>
        <v>193</v>
      </c>
      <c r="G111" s="3">
        <f t="shared" si="9"/>
        <v>216.16000000000003</v>
      </c>
      <c r="H111" t="s">
        <v>157</v>
      </c>
    </row>
    <row r="112" spans="1:8" s="13" customFormat="1" ht="12.75">
      <c r="A112" t="s">
        <v>200</v>
      </c>
      <c r="B112" t="s">
        <v>195</v>
      </c>
      <c r="C112" s="39" t="s">
        <v>118</v>
      </c>
      <c r="D112" s="13">
        <v>306</v>
      </c>
      <c r="E112" s="3">
        <v>1</v>
      </c>
      <c r="F112" s="3">
        <f t="shared" si="8"/>
        <v>306</v>
      </c>
      <c r="G112" s="3">
        <f t="shared" si="9"/>
        <v>342.72</v>
      </c>
      <c r="H112" t="s">
        <v>201</v>
      </c>
    </row>
    <row r="113" spans="1:8" s="13" customFormat="1" ht="12.75">
      <c r="A113" t="s">
        <v>200</v>
      </c>
      <c r="B113" t="s">
        <v>195</v>
      </c>
      <c r="C113" s="39" t="s">
        <v>74</v>
      </c>
      <c r="D113" s="13">
        <v>306</v>
      </c>
      <c r="E113" s="3">
        <v>1</v>
      </c>
      <c r="F113" s="3">
        <f t="shared" si="8"/>
        <v>306</v>
      </c>
      <c r="G113" s="3">
        <f t="shared" si="9"/>
        <v>342.72</v>
      </c>
      <c r="H113" t="s">
        <v>202</v>
      </c>
    </row>
    <row r="114" spans="1:8" s="13" customFormat="1" ht="12.75">
      <c r="A114" t="s">
        <v>211</v>
      </c>
      <c r="B114" t="s">
        <v>195</v>
      </c>
      <c r="C114" s="39" t="s">
        <v>30</v>
      </c>
      <c r="D114" s="13">
        <v>169</v>
      </c>
      <c r="E114" s="3">
        <v>1</v>
      </c>
      <c r="F114" s="3">
        <f t="shared" si="8"/>
        <v>169</v>
      </c>
      <c r="G114" s="3">
        <f t="shared" si="9"/>
        <v>189.28000000000003</v>
      </c>
      <c r="H114" t="s">
        <v>197</v>
      </c>
    </row>
    <row r="115" spans="1:8" s="13" customFormat="1" ht="12.75">
      <c r="A115" t="s">
        <v>221</v>
      </c>
      <c r="B115" t="s">
        <v>195</v>
      </c>
      <c r="C115" s="39" t="s">
        <v>118</v>
      </c>
      <c r="D115" s="13">
        <v>524</v>
      </c>
      <c r="E115" s="3">
        <v>1</v>
      </c>
      <c r="F115" s="3">
        <f t="shared" si="8"/>
        <v>524</v>
      </c>
      <c r="G115" s="3">
        <f t="shared" si="9"/>
        <v>586.8800000000001</v>
      </c>
      <c r="H115" t="s">
        <v>201</v>
      </c>
    </row>
    <row r="116" spans="1:8" s="13" customFormat="1" ht="12.75">
      <c r="A116" s="28" t="s">
        <v>242</v>
      </c>
      <c r="B116" s="28" t="s">
        <v>54</v>
      </c>
      <c r="C116" s="39" t="s">
        <v>39</v>
      </c>
      <c r="D116" s="33">
        <v>287</v>
      </c>
      <c r="E116" s="3">
        <v>1</v>
      </c>
      <c r="F116" s="3">
        <f t="shared" si="8"/>
        <v>287</v>
      </c>
      <c r="G116" s="3">
        <f>F116*1.15</f>
        <v>330.04999999999995</v>
      </c>
      <c r="H116" t="s">
        <v>52</v>
      </c>
    </row>
    <row r="117" spans="1:8" ht="12.75">
      <c r="A117" s="28" t="s">
        <v>148</v>
      </c>
      <c r="B117" s="28" t="s">
        <v>54</v>
      </c>
      <c r="C117" s="39" t="s">
        <v>39</v>
      </c>
      <c r="D117" s="33">
        <v>154</v>
      </c>
      <c r="E117" s="21">
        <v>1</v>
      </c>
      <c r="F117" s="21">
        <f t="shared" si="8"/>
        <v>154</v>
      </c>
      <c r="G117" s="21">
        <f>F117*1.15</f>
        <v>177.1</v>
      </c>
      <c r="H117" s="13" t="s">
        <v>52</v>
      </c>
    </row>
    <row r="118" spans="1:8" s="13" customFormat="1" ht="12.75">
      <c r="A118" s="13" t="s">
        <v>149</v>
      </c>
      <c r="B118" s="13" t="s">
        <v>54</v>
      </c>
      <c r="C118" s="39" t="s">
        <v>39</v>
      </c>
      <c r="D118" s="13">
        <v>152</v>
      </c>
      <c r="E118" s="21">
        <v>1</v>
      </c>
      <c r="F118" s="21">
        <f t="shared" si="8"/>
        <v>152</v>
      </c>
      <c r="G118" s="21">
        <f aca="true" t="shared" si="10" ref="G118:G155">F118*1.12</f>
        <v>170.24</v>
      </c>
      <c r="H118" s="13" t="s">
        <v>140</v>
      </c>
    </row>
    <row r="119" spans="1:8" s="13" customFormat="1" ht="12.75">
      <c r="A119" s="13" t="s">
        <v>55</v>
      </c>
      <c r="B119" s="13" t="s">
        <v>54</v>
      </c>
      <c r="C119" s="39" t="s">
        <v>39</v>
      </c>
      <c r="D119" s="13">
        <v>212</v>
      </c>
      <c r="E119" s="21">
        <v>1</v>
      </c>
      <c r="F119" s="21">
        <f t="shared" si="8"/>
        <v>212</v>
      </c>
      <c r="G119" s="21">
        <f t="shared" si="10"/>
        <v>237.44000000000003</v>
      </c>
      <c r="H119" s="13" t="s">
        <v>140</v>
      </c>
    </row>
    <row r="120" spans="1:8" s="13" customFormat="1" ht="12.75">
      <c r="A120" s="28" t="s">
        <v>150</v>
      </c>
      <c r="B120" s="28" t="s">
        <v>54</v>
      </c>
      <c r="C120" s="39" t="s">
        <v>39</v>
      </c>
      <c r="D120" s="33">
        <v>162</v>
      </c>
      <c r="E120" s="21">
        <v>1</v>
      </c>
      <c r="F120" s="21">
        <f t="shared" si="8"/>
        <v>162</v>
      </c>
      <c r="G120" s="21">
        <f>F120*1.15</f>
        <v>186.29999999999998</v>
      </c>
      <c r="H120" s="13" t="s">
        <v>52</v>
      </c>
    </row>
    <row r="121" spans="1:8" s="13" customFormat="1" ht="12.75">
      <c r="A121" s="13" t="s">
        <v>151</v>
      </c>
      <c r="B121" s="13" t="s">
        <v>152</v>
      </c>
      <c r="C121" s="39" t="s">
        <v>153</v>
      </c>
      <c r="D121" s="13">
        <v>216</v>
      </c>
      <c r="E121" s="21">
        <v>1</v>
      </c>
      <c r="F121" s="21">
        <f t="shared" si="8"/>
        <v>216</v>
      </c>
      <c r="G121" s="21">
        <f>F121*1</f>
        <v>216</v>
      </c>
      <c r="H121" s="13" t="s">
        <v>45</v>
      </c>
    </row>
    <row r="122" spans="1:8" s="13" customFormat="1" ht="12.75">
      <c r="A122" s="13" t="s">
        <v>151</v>
      </c>
      <c r="B122" s="13" t="s">
        <v>152</v>
      </c>
      <c r="C122" s="39" t="s">
        <v>50</v>
      </c>
      <c r="D122" s="13">
        <v>216</v>
      </c>
      <c r="E122" s="21">
        <v>1</v>
      </c>
      <c r="F122" s="21">
        <f t="shared" si="8"/>
        <v>216</v>
      </c>
      <c r="G122" s="21">
        <f t="shared" si="10"/>
        <v>241.92000000000002</v>
      </c>
      <c r="H122" s="13" t="s">
        <v>98</v>
      </c>
    </row>
    <row r="123" spans="1:8" s="13" customFormat="1" ht="12.75">
      <c r="A123" s="13" t="s">
        <v>154</v>
      </c>
      <c r="B123" s="13" t="s">
        <v>152</v>
      </c>
      <c r="C123" s="39" t="s">
        <v>50</v>
      </c>
      <c r="D123" s="13">
        <v>152</v>
      </c>
      <c r="E123" s="21">
        <v>1</v>
      </c>
      <c r="F123" s="21">
        <f t="shared" si="8"/>
        <v>152</v>
      </c>
      <c r="G123" s="21">
        <f>F123*1</f>
        <v>152</v>
      </c>
      <c r="H123" s="13" t="s">
        <v>45</v>
      </c>
    </row>
    <row r="124" spans="1:8" s="13" customFormat="1" ht="12.75">
      <c r="A124" s="13" t="s">
        <v>155</v>
      </c>
      <c r="B124" s="13" t="s">
        <v>152</v>
      </c>
      <c r="C124" s="39" t="s">
        <v>118</v>
      </c>
      <c r="D124" s="13">
        <v>152</v>
      </c>
      <c r="E124" s="21">
        <v>1</v>
      </c>
      <c r="F124" s="21">
        <f t="shared" si="8"/>
        <v>152</v>
      </c>
      <c r="G124" s="21">
        <f t="shared" si="10"/>
        <v>170.24</v>
      </c>
      <c r="H124" s="13" t="s">
        <v>123</v>
      </c>
    </row>
    <row r="125" spans="1:8" s="13" customFormat="1" ht="12.75">
      <c r="A125" s="13" t="s">
        <v>156</v>
      </c>
      <c r="B125" s="13" t="s">
        <v>152</v>
      </c>
      <c r="C125" s="39" t="s">
        <v>118</v>
      </c>
      <c r="D125" s="13">
        <v>152</v>
      </c>
      <c r="E125" s="21">
        <v>1</v>
      </c>
      <c r="F125" s="21">
        <f t="shared" si="8"/>
        <v>152</v>
      </c>
      <c r="G125" s="21">
        <f t="shared" si="10"/>
        <v>170.24</v>
      </c>
      <c r="H125" s="13" t="s">
        <v>157</v>
      </c>
    </row>
    <row r="126" spans="1:8" ht="12.75">
      <c r="A126" s="28" t="s">
        <v>156</v>
      </c>
      <c r="B126" s="28" t="s">
        <v>152</v>
      </c>
      <c r="C126" s="39" t="s">
        <v>74</v>
      </c>
      <c r="D126" s="33">
        <v>197</v>
      </c>
      <c r="E126" s="21">
        <v>1</v>
      </c>
      <c r="F126" s="21">
        <f t="shared" si="8"/>
        <v>197</v>
      </c>
      <c r="G126" s="21">
        <f t="shared" si="10"/>
        <v>220.64000000000001</v>
      </c>
      <c r="H126" s="13" t="s">
        <v>75</v>
      </c>
    </row>
    <row r="127" spans="1:8" s="13" customFormat="1" ht="12.75">
      <c r="A127" s="13" t="s">
        <v>156</v>
      </c>
      <c r="B127" s="13" t="s">
        <v>152</v>
      </c>
      <c r="C127" s="39" t="s">
        <v>50</v>
      </c>
      <c r="D127" s="13">
        <v>152</v>
      </c>
      <c r="E127" s="21">
        <v>1</v>
      </c>
      <c r="F127" s="21">
        <f t="shared" si="8"/>
        <v>152</v>
      </c>
      <c r="G127" s="21">
        <f t="shared" si="10"/>
        <v>170.24</v>
      </c>
      <c r="H127" s="13" t="s">
        <v>98</v>
      </c>
    </row>
    <row r="128" spans="1:8" s="13" customFormat="1" ht="12.75">
      <c r="A128" t="s">
        <v>212</v>
      </c>
      <c r="B128" s="13" t="s">
        <v>213</v>
      </c>
      <c r="C128" s="39" t="s">
        <v>97</v>
      </c>
      <c r="D128" s="13">
        <v>152</v>
      </c>
      <c r="E128" s="3">
        <v>1</v>
      </c>
      <c r="F128" s="3">
        <f t="shared" si="8"/>
        <v>152</v>
      </c>
      <c r="G128" s="3">
        <f t="shared" si="10"/>
        <v>170.24</v>
      </c>
      <c r="H128" t="s">
        <v>123</v>
      </c>
    </row>
    <row r="129" spans="1:8" s="13" customFormat="1" ht="12.75">
      <c r="A129" t="s">
        <v>212</v>
      </c>
      <c r="B129" t="s">
        <v>213</v>
      </c>
      <c r="C129" s="39" t="s">
        <v>59</v>
      </c>
      <c r="D129" s="13">
        <v>152</v>
      </c>
      <c r="E129" s="3">
        <v>1</v>
      </c>
      <c r="F129" s="3">
        <f t="shared" si="8"/>
        <v>152</v>
      </c>
      <c r="G129" s="3">
        <f>F129*1.01</f>
        <v>153.52</v>
      </c>
      <c r="H129" t="s">
        <v>214</v>
      </c>
    </row>
    <row r="130" spans="1:8" s="13" customFormat="1" ht="12.75">
      <c r="A130" t="s">
        <v>219</v>
      </c>
      <c r="B130" t="s">
        <v>213</v>
      </c>
      <c r="C130" s="39" t="s">
        <v>80</v>
      </c>
      <c r="D130" s="13">
        <v>177</v>
      </c>
      <c r="E130" s="3">
        <v>1</v>
      </c>
      <c r="F130" s="3">
        <f t="shared" si="8"/>
        <v>177</v>
      </c>
      <c r="G130" s="3">
        <f>F130*1.12</f>
        <v>198.24</v>
      </c>
      <c r="H130" t="s">
        <v>220</v>
      </c>
    </row>
    <row r="131" spans="1:8" s="13" customFormat="1" ht="12.75">
      <c r="A131" t="s">
        <v>219</v>
      </c>
      <c r="B131" t="s">
        <v>213</v>
      </c>
      <c r="C131" s="39" t="s">
        <v>80</v>
      </c>
      <c r="D131" s="13">
        <v>177</v>
      </c>
      <c r="E131" s="3">
        <v>1</v>
      </c>
      <c r="F131" s="3">
        <f t="shared" si="8"/>
        <v>177</v>
      </c>
      <c r="G131" s="3">
        <f>F131*1.12</f>
        <v>198.24</v>
      </c>
      <c r="H131" t="s">
        <v>218</v>
      </c>
    </row>
    <row r="132" spans="1:8" s="13" customFormat="1" ht="12.75">
      <c r="A132" t="s">
        <v>198</v>
      </c>
      <c r="B132" t="s">
        <v>199</v>
      </c>
      <c r="C132" s="39" t="s">
        <v>118</v>
      </c>
      <c r="D132" s="13">
        <v>270</v>
      </c>
      <c r="E132" s="3">
        <v>1</v>
      </c>
      <c r="F132" s="3">
        <f t="shared" si="8"/>
        <v>270</v>
      </c>
      <c r="G132" s="3">
        <f>F132*1.12</f>
        <v>302.40000000000003</v>
      </c>
      <c r="H132" t="s">
        <v>123</v>
      </c>
    </row>
    <row r="133" spans="1:8" s="13" customFormat="1" ht="12.75">
      <c r="A133" s="28" t="s">
        <v>256</v>
      </c>
      <c r="B133" s="28" t="s">
        <v>243</v>
      </c>
      <c r="C133" s="39" t="s">
        <v>80</v>
      </c>
      <c r="D133" s="13">
        <v>185</v>
      </c>
      <c r="E133" s="3">
        <v>1</v>
      </c>
      <c r="F133" s="3">
        <f t="shared" si="8"/>
        <v>185</v>
      </c>
      <c r="G133" s="3">
        <f>F133*1.12</f>
        <v>207.20000000000002</v>
      </c>
      <c r="H133" t="s">
        <v>247</v>
      </c>
    </row>
    <row r="134" spans="1:8" s="13" customFormat="1" ht="12.75">
      <c r="A134" s="28" t="s">
        <v>257</v>
      </c>
      <c r="B134" s="28" t="s">
        <v>243</v>
      </c>
      <c r="C134" s="39" t="s">
        <v>59</v>
      </c>
      <c r="D134" s="20">
        <v>223</v>
      </c>
      <c r="E134" s="21">
        <v>1</v>
      </c>
      <c r="F134" s="21">
        <f>D134*E134</f>
        <v>223</v>
      </c>
      <c r="G134" s="21">
        <f>F134*1.15</f>
        <v>256.45</v>
      </c>
      <c r="H134" s="13" t="s">
        <v>254</v>
      </c>
    </row>
    <row r="135" spans="1:8" s="13" customFormat="1" ht="12.75">
      <c r="A135" s="28" t="s">
        <v>244</v>
      </c>
      <c r="B135" s="28" t="s">
        <v>243</v>
      </c>
      <c r="C135" s="39" t="s">
        <v>30</v>
      </c>
      <c r="D135" s="13">
        <v>223</v>
      </c>
      <c r="E135" s="21">
        <v>1</v>
      </c>
      <c r="F135" s="21">
        <f t="shared" si="8"/>
        <v>223</v>
      </c>
      <c r="G135" s="21">
        <f>F135*1.12</f>
        <v>249.76000000000002</v>
      </c>
      <c r="H135" s="13" t="s">
        <v>43</v>
      </c>
    </row>
    <row r="136" spans="1:8" s="13" customFormat="1" ht="12.75">
      <c r="A136" s="28" t="s">
        <v>244</v>
      </c>
      <c r="B136" s="28" t="s">
        <v>243</v>
      </c>
      <c r="C136" s="39" t="s">
        <v>80</v>
      </c>
      <c r="D136" s="13">
        <v>223</v>
      </c>
      <c r="E136" s="21">
        <v>1</v>
      </c>
      <c r="F136" s="21">
        <f>D136*E136</f>
        <v>223</v>
      </c>
      <c r="G136" s="21">
        <f>F136*1.15</f>
        <v>256.45</v>
      </c>
      <c r="H136" s="13" t="s">
        <v>269</v>
      </c>
    </row>
    <row r="137" spans="1:8" s="13" customFormat="1" ht="12.75">
      <c r="A137" s="28" t="s">
        <v>258</v>
      </c>
      <c r="B137" s="28" t="s">
        <v>243</v>
      </c>
      <c r="C137" s="39" t="s">
        <v>80</v>
      </c>
      <c r="D137" s="13">
        <v>172</v>
      </c>
      <c r="E137" s="3">
        <v>1</v>
      </c>
      <c r="F137" s="3">
        <f t="shared" si="8"/>
        <v>172</v>
      </c>
      <c r="G137" s="3">
        <f>F137*1.12</f>
        <v>192.64000000000001</v>
      </c>
      <c r="H137" t="s">
        <v>247</v>
      </c>
    </row>
    <row r="138" spans="1:8" s="13" customFormat="1" ht="12.75">
      <c r="A138" s="13" t="s">
        <v>66</v>
      </c>
      <c r="B138" s="13" t="s">
        <v>67</v>
      </c>
      <c r="C138" s="39" t="s">
        <v>23</v>
      </c>
      <c r="D138" s="13">
        <v>146</v>
      </c>
      <c r="E138" s="21">
        <v>1</v>
      </c>
      <c r="F138" s="21">
        <f t="shared" si="8"/>
        <v>146</v>
      </c>
      <c r="G138" s="21">
        <f t="shared" si="10"/>
        <v>163.52</v>
      </c>
      <c r="H138" s="13" t="s">
        <v>68</v>
      </c>
    </row>
    <row r="139" spans="1:8" s="13" customFormat="1" ht="12.75">
      <c r="A139" s="13" t="s">
        <v>66</v>
      </c>
      <c r="B139" s="13" t="s">
        <v>67</v>
      </c>
      <c r="C139" s="39" t="s">
        <v>59</v>
      </c>
      <c r="D139" s="13">
        <v>146</v>
      </c>
      <c r="E139" s="21">
        <v>1</v>
      </c>
      <c r="F139" s="21">
        <f t="shared" si="8"/>
        <v>146</v>
      </c>
      <c r="G139" s="21">
        <f t="shared" si="10"/>
        <v>163.52</v>
      </c>
      <c r="H139" s="13" t="s">
        <v>69</v>
      </c>
    </row>
    <row r="140" spans="1:8" s="13" customFormat="1" ht="12.75">
      <c r="A140" s="13" t="s">
        <v>66</v>
      </c>
      <c r="B140" s="13" t="s">
        <v>67</v>
      </c>
      <c r="C140" s="39" t="s">
        <v>59</v>
      </c>
      <c r="D140" s="13">
        <v>146</v>
      </c>
      <c r="E140" s="21">
        <v>1</v>
      </c>
      <c r="F140" s="21">
        <f t="shared" si="8"/>
        <v>146</v>
      </c>
      <c r="G140" s="21">
        <f>F140*1.15</f>
        <v>167.89999999999998</v>
      </c>
      <c r="H140" s="13" t="s">
        <v>70</v>
      </c>
    </row>
    <row r="141" spans="1:8" s="13" customFormat="1" ht="12.75">
      <c r="A141" s="13" t="s">
        <v>158</v>
      </c>
      <c r="B141" s="13" t="s">
        <v>67</v>
      </c>
      <c r="C141" s="39" t="s">
        <v>23</v>
      </c>
      <c r="D141" s="13">
        <v>216</v>
      </c>
      <c r="E141" s="21">
        <v>1</v>
      </c>
      <c r="F141" s="21">
        <f t="shared" si="8"/>
        <v>216</v>
      </c>
      <c r="G141" s="21">
        <f>F141*1.07</f>
        <v>231.12</v>
      </c>
      <c r="H141" s="13" t="s">
        <v>103</v>
      </c>
    </row>
    <row r="142" spans="1:8" s="13" customFormat="1" ht="12.75">
      <c r="A142" s="13" t="s">
        <v>158</v>
      </c>
      <c r="B142" s="13" t="s">
        <v>67</v>
      </c>
      <c r="C142" s="39" t="s">
        <v>59</v>
      </c>
      <c r="D142" s="13">
        <v>216</v>
      </c>
      <c r="E142" s="21">
        <v>1</v>
      </c>
      <c r="F142" s="21">
        <f t="shared" si="8"/>
        <v>216</v>
      </c>
      <c r="G142" s="21">
        <f>F142*1.15</f>
        <v>248.39999999999998</v>
      </c>
      <c r="H142" s="13" t="s">
        <v>70</v>
      </c>
    </row>
    <row r="143" spans="1:8" s="13" customFormat="1" ht="12.75">
      <c r="A143" s="13" t="s">
        <v>159</v>
      </c>
      <c r="B143" s="13" t="s">
        <v>67</v>
      </c>
      <c r="C143" s="39" t="s">
        <v>23</v>
      </c>
      <c r="D143" s="13">
        <v>139</v>
      </c>
      <c r="E143" s="21">
        <v>1</v>
      </c>
      <c r="F143" s="21">
        <f t="shared" si="8"/>
        <v>139</v>
      </c>
      <c r="G143" s="21">
        <f t="shared" si="10"/>
        <v>155.68</v>
      </c>
      <c r="H143" s="13" t="s">
        <v>140</v>
      </c>
    </row>
    <row r="144" spans="1:8" s="13" customFormat="1" ht="12.75">
      <c r="A144" s="13" t="s">
        <v>160</v>
      </c>
      <c r="B144" s="13" t="s">
        <v>67</v>
      </c>
      <c r="C144" s="39" t="s">
        <v>100</v>
      </c>
      <c r="D144" s="13">
        <v>139</v>
      </c>
      <c r="E144" s="21">
        <v>1</v>
      </c>
      <c r="F144" s="21">
        <f t="shared" si="8"/>
        <v>139</v>
      </c>
      <c r="G144" s="21">
        <f>F144*1.07</f>
        <v>148.73000000000002</v>
      </c>
      <c r="H144" s="13" t="s">
        <v>103</v>
      </c>
    </row>
    <row r="145" spans="1:8" s="13" customFormat="1" ht="12.75">
      <c r="A145" s="13" t="s">
        <v>160</v>
      </c>
      <c r="B145" s="13" t="s">
        <v>67</v>
      </c>
      <c r="C145" s="39" t="s">
        <v>59</v>
      </c>
      <c r="D145" s="13">
        <v>139</v>
      </c>
      <c r="E145" s="21">
        <v>1</v>
      </c>
      <c r="F145" s="21">
        <f aca="true" t="shared" si="11" ref="F145:F157">D145*E145</f>
        <v>139</v>
      </c>
      <c r="G145" s="21">
        <f t="shared" si="10"/>
        <v>155.68</v>
      </c>
      <c r="H145" s="13" t="s">
        <v>69</v>
      </c>
    </row>
    <row r="146" spans="1:8" s="13" customFormat="1" ht="12.75">
      <c r="A146" s="13" t="s">
        <v>161</v>
      </c>
      <c r="B146" s="13" t="s">
        <v>67</v>
      </c>
      <c r="C146" s="39" t="s">
        <v>59</v>
      </c>
      <c r="D146" s="13">
        <v>254</v>
      </c>
      <c r="E146" s="21">
        <v>1</v>
      </c>
      <c r="F146" s="21">
        <f t="shared" si="11"/>
        <v>254</v>
      </c>
      <c r="G146" s="21">
        <f t="shared" si="10"/>
        <v>284.48</v>
      </c>
      <c r="H146" s="13" t="s">
        <v>69</v>
      </c>
    </row>
    <row r="147" spans="1:8" s="13" customFormat="1" ht="12.75">
      <c r="A147" s="13" t="s">
        <v>161</v>
      </c>
      <c r="B147" s="13" t="s">
        <v>67</v>
      </c>
      <c r="C147" s="39" t="s">
        <v>59</v>
      </c>
      <c r="D147" s="13">
        <v>254</v>
      </c>
      <c r="E147" s="21">
        <v>1</v>
      </c>
      <c r="F147" s="21">
        <f t="shared" si="11"/>
        <v>254</v>
      </c>
      <c r="G147" s="21">
        <f>F147*1.15</f>
        <v>292.09999999999997</v>
      </c>
      <c r="H147" s="13" t="s">
        <v>70</v>
      </c>
    </row>
    <row r="148" spans="1:8" s="13" customFormat="1" ht="12.75">
      <c r="A148" s="13" t="s">
        <v>162</v>
      </c>
      <c r="B148" s="13" t="s">
        <v>67</v>
      </c>
      <c r="C148" s="39" t="s">
        <v>23</v>
      </c>
      <c r="D148" s="13">
        <v>152</v>
      </c>
      <c r="E148" s="21">
        <v>1</v>
      </c>
      <c r="F148" s="21">
        <f t="shared" si="11"/>
        <v>152</v>
      </c>
      <c r="G148" s="21">
        <f t="shared" si="10"/>
        <v>170.24</v>
      </c>
      <c r="H148" s="13" t="s">
        <v>68</v>
      </c>
    </row>
    <row r="149" spans="1:8" s="13" customFormat="1" ht="12.75">
      <c r="A149" s="13" t="s">
        <v>162</v>
      </c>
      <c r="B149" s="13" t="s">
        <v>67</v>
      </c>
      <c r="C149" s="39" t="s">
        <v>23</v>
      </c>
      <c r="D149" s="13">
        <v>152</v>
      </c>
      <c r="E149" s="21">
        <v>1</v>
      </c>
      <c r="F149" s="21">
        <f t="shared" si="11"/>
        <v>152</v>
      </c>
      <c r="G149" s="21">
        <f t="shared" si="10"/>
        <v>170.24</v>
      </c>
      <c r="H149" s="13" t="s">
        <v>140</v>
      </c>
    </row>
    <row r="150" spans="1:8" s="13" customFormat="1" ht="12.75">
      <c r="A150" s="13" t="s">
        <v>162</v>
      </c>
      <c r="B150" s="13" t="s">
        <v>67</v>
      </c>
      <c r="C150" s="39" t="s">
        <v>100</v>
      </c>
      <c r="D150" s="13">
        <v>152</v>
      </c>
      <c r="E150" s="21">
        <v>1</v>
      </c>
      <c r="F150" s="21">
        <f t="shared" si="11"/>
        <v>152</v>
      </c>
      <c r="G150" s="21">
        <f>F150*1.07</f>
        <v>162.64000000000001</v>
      </c>
      <c r="H150" s="13" t="s">
        <v>103</v>
      </c>
    </row>
    <row r="151" spans="1:8" s="13" customFormat="1" ht="12.75">
      <c r="A151" s="13" t="s">
        <v>163</v>
      </c>
      <c r="B151" s="13" t="s">
        <v>67</v>
      </c>
      <c r="C151" s="39" t="s">
        <v>59</v>
      </c>
      <c r="D151" s="13">
        <v>152</v>
      </c>
      <c r="E151" s="21">
        <v>1</v>
      </c>
      <c r="F151" s="21">
        <f t="shared" si="11"/>
        <v>152</v>
      </c>
      <c r="G151" s="21">
        <f t="shared" si="10"/>
        <v>170.24</v>
      </c>
      <c r="H151" s="13" t="s">
        <v>69</v>
      </c>
    </row>
    <row r="152" spans="1:8" s="13" customFormat="1" ht="12.75">
      <c r="A152" s="13" t="s">
        <v>164</v>
      </c>
      <c r="B152" s="13" t="s">
        <v>67</v>
      </c>
      <c r="C152" s="39" t="s">
        <v>100</v>
      </c>
      <c r="D152" s="13">
        <v>152</v>
      </c>
      <c r="E152" s="21">
        <v>1</v>
      </c>
      <c r="F152" s="21">
        <f t="shared" si="11"/>
        <v>152</v>
      </c>
      <c r="G152" s="21">
        <f t="shared" si="10"/>
        <v>170.24</v>
      </c>
      <c r="H152" s="13" t="s">
        <v>68</v>
      </c>
    </row>
    <row r="153" spans="1:8" s="13" customFormat="1" ht="12.75">
      <c r="A153" s="13" t="s">
        <v>164</v>
      </c>
      <c r="B153" s="13" t="s">
        <v>67</v>
      </c>
      <c r="C153" s="39" t="s">
        <v>59</v>
      </c>
      <c r="D153" s="13">
        <v>152</v>
      </c>
      <c r="E153" s="21">
        <v>1</v>
      </c>
      <c r="F153" s="21">
        <f t="shared" si="11"/>
        <v>152</v>
      </c>
      <c r="G153" s="21">
        <f>F153*1.15</f>
        <v>174.79999999999998</v>
      </c>
      <c r="H153" s="13" t="s">
        <v>70</v>
      </c>
    </row>
    <row r="154" spans="1:8" s="13" customFormat="1" ht="12.75">
      <c r="A154" s="13" t="s">
        <v>165</v>
      </c>
      <c r="B154" s="13" t="s">
        <v>67</v>
      </c>
      <c r="C154" s="39" t="s">
        <v>97</v>
      </c>
      <c r="D154" s="13">
        <v>152</v>
      </c>
      <c r="E154" s="21">
        <v>1</v>
      </c>
      <c r="F154" s="21">
        <f t="shared" si="11"/>
        <v>152</v>
      </c>
      <c r="G154" s="21">
        <f t="shared" si="10"/>
        <v>170.24</v>
      </c>
      <c r="H154" s="13" t="s">
        <v>123</v>
      </c>
    </row>
    <row r="155" spans="1:8" s="13" customFormat="1" ht="12.75">
      <c r="A155" s="13" t="s">
        <v>166</v>
      </c>
      <c r="B155" s="13" t="s">
        <v>67</v>
      </c>
      <c r="C155" s="39" t="s">
        <v>23</v>
      </c>
      <c r="D155" s="13">
        <v>370</v>
      </c>
      <c r="E155" s="21">
        <v>1</v>
      </c>
      <c r="F155" s="21">
        <f t="shared" si="11"/>
        <v>370</v>
      </c>
      <c r="G155" s="21">
        <f t="shared" si="10"/>
        <v>414.40000000000003</v>
      </c>
      <c r="H155" s="13" t="s">
        <v>68</v>
      </c>
    </row>
    <row r="156" spans="1:8" s="13" customFormat="1" ht="12.75">
      <c r="A156" s="13" t="s">
        <v>44</v>
      </c>
      <c r="B156" s="13" t="s">
        <v>37</v>
      </c>
      <c r="C156" s="39" t="s">
        <v>39</v>
      </c>
      <c r="D156" s="13">
        <v>277</v>
      </c>
      <c r="E156" s="13">
        <v>1</v>
      </c>
      <c r="F156" s="13">
        <f t="shared" si="11"/>
        <v>277</v>
      </c>
      <c r="G156" s="13">
        <f>F156*1.15</f>
        <v>318.54999999999995</v>
      </c>
      <c r="H156" s="13" t="s">
        <v>167</v>
      </c>
    </row>
    <row r="157" spans="1:8" s="13" customFormat="1" ht="12.75">
      <c r="A157" s="13" t="s">
        <v>168</v>
      </c>
      <c r="B157" s="13" t="s">
        <v>37</v>
      </c>
      <c r="C157" s="39" t="s">
        <v>39</v>
      </c>
      <c r="D157" s="13">
        <v>293</v>
      </c>
      <c r="E157" s="13">
        <v>1</v>
      </c>
      <c r="F157" s="13">
        <f t="shared" si="11"/>
        <v>293</v>
      </c>
      <c r="G157" s="13">
        <f>F157*1.15</f>
        <v>336.95</v>
      </c>
      <c r="H157" s="13" t="s">
        <v>167</v>
      </c>
    </row>
    <row r="160" ht="12.75">
      <c r="A160" s="28" t="s">
        <v>304</v>
      </c>
    </row>
  </sheetData>
  <autoFilter ref="A1:H157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3" sqref="A3"/>
    </sheetView>
  </sheetViews>
  <sheetFormatPr defaultColWidth="9.00390625" defaultRowHeight="12.75"/>
  <cols>
    <col min="1" max="1" width="21.375" style="0" customWidth="1"/>
    <col min="2" max="2" width="8.875" style="0" customWidth="1"/>
    <col min="3" max="3" width="11.125" style="0" customWidth="1"/>
    <col min="6" max="6" width="10.375" style="0" customWidth="1"/>
    <col min="7" max="7" width="9.875" style="0" bestFit="1" customWidth="1"/>
    <col min="8" max="8" width="10.25390625" style="0" customWidth="1"/>
    <col min="9" max="9" width="12.00390625" style="0" customWidth="1"/>
    <col min="12" max="12" width="7.875" style="0" customWidth="1"/>
  </cols>
  <sheetData>
    <row r="1" spans="1:11" s="5" customFormat="1" ht="45">
      <c r="A1" s="4" t="s">
        <v>7</v>
      </c>
      <c r="B1" s="4" t="s">
        <v>64</v>
      </c>
      <c r="C1" s="4" t="s">
        <v>65</v>
      </c>
      <c r="D1" s="5" t="s">
        <v>18</v>
      </c>
      <c r="E1" s="4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</row>
    <row r="2" spans="1:13" ht="12.75">
      <c r="A2" t="s">
        <v>214</v>
      </c>
      <c r="B2">
        <v>0</v>
      </c>
      <c r="C2">
        <v>152</v>
      </c>
      <c r="D2">
        <v>152</v>
      </c>
      <c r="E2" s="3">
        <f>D2*1.01</f>
        <v>153.52</v>
      </c>
      <c r="F2" s="19">
        <v>761</v>
      </c>
      <c r="G2" s="18">
        <f aca="true" t="shared" si="0" ref="G2:G33">SUM(E2,-F2)</f>
        <v>-607.48</v>
      </c>
      <c r="H2" s="17">
        <v>0</v>
      </c>
      <c r="I2" s="19">
        <v>607</v>
      </c>
      <c r="J2" s="23">
        <f>D2*(-0.016977)</f>
        <v>-2.580504</v>
      </c>
      <c r="M2" s="15"/>
    </row>
    <row r="3" spans="1:10" ht="12.75">
      <c r="A3" s="13" t="s">
        <v>238</v>
      </c>
      <c r="B3">
        <v>0</v>
      </c>
      <c r="C3">
        <v>783</v>
      </c>
      <c r="D3">
        <v>783</v>
      </c>
      <c r="E3" s="3">
        <f>D3*1.15</f>
        <v>900.4499999999999</v>
      </c>
      <c r="F3" s="19">
        <v>0</v>
      </c>
      <c r="G3" s="18">
        <f t="shared" si="0"/>
        <v>900.4499999999999</v>
      </c>
      <c r="H3" s="17">
        <v>900</v>
      </c>
      <c r="I3" s="19"/>
      <c r="J3" s="23">
        <f aca="true" t="shared" si="1" ref="J3:J56">D3*(-0.016977)</f>
        <v>-13.292990999999999</v>
      </c>
    </row>
    <row r="4" spans="1:12" ht="12.75">
      <c r="A4" s="13" t="s">
        <v>98</v>
      </c>
      <c r="B4">
        <v>0</v>
      </c>
      <c r="C4">
        <v>1927</v>
      </c>
      <c r="D4">
        <v>1927</v>
      </c>
      <c r="E4" s="3">
        <f>D4*1.12</f>
        <v>2158.2400000000002</v>
      </c>
      <c r="F4" s="19">
        <v>469</v>
      </c>
      <c r="G4" s="18">
        <f t="shared" si="0"/>
        <v>1689.2400000000002</v>
      </c>
      <c r="H4" s="17">
        <v>1689</v>
      </c>
      <c r="J4" s="23">
        <f t="shared" si="1"/>
        <v>-32.714679</v>
      </c>
      <c r="L4" s="15"/>
    </row>
    <row r="5" spans="1:10" ht="12.75">
      <c r="A5" s="13" t="s">
        <v>254</v>
      </c>
      <c r="B5">
        <v>0</v>
      </c>
      <c r="C5">
        <v>564</v>
      </c>
      <c r="D5">
        <v>564</v>
      </c>
      <c r="E5" s="3">
        <f>D5*1.15</f>
        <v>648.5999999999999</v>
      </c>
      <c r="F5" s="19">
        <v>0</v>
      </c>
      <c r="G5" s="18">
        <f t="shared" si="0"/>
        <v>648.5999999999999</v>
      </c>
      <c r="H5" s="17">
        <v>648</v>
      </c>
      <c r="I5" s="19"/>
      <c r="J5" s="23">
        <f t="shared" si="1"/>
        <v>-9.575028</v>
      </c>
    </row>
    <row r="6" spans="1:13" ht="12.75">
      <c r="A6" s="13" t="s">
        <v>58</v>
      </c>
      <c r="B6">
        <v>98</v>
      </c>
      <c r="C6">
        <v>281</v>
      </c>
      <c r="D6">
        <v>379</v>
      </c>
      <c r="E6" s="3">
        <f>D6*1.12</f>
        <v>424.48</v>
      </c>
      <c r="F6" s="19">
        <v>300</v>
      </c>
      <c r="G6" s="18">
        <f t="shared" si="0"/>
        <v>124.48000000000002</v>
      </c>
      <c r="H6" s="36">
        <v>500</v>
      </c>
      <c r="I6" s="19">
        <v>376</v>
      </c>
      <c r="J6" s="23">
        <f t="shared" si="1"/>
        <v>-6.434283</v>
      </c>
      <c r="K6">
        <v>370</v>
      </c>
      <c r="L6" s="15"/>
      <c r="M6" s="15" t="s">
        <v>169</v>
      </c>
    </row>
    <row r="7" spans="1:13" ht="12.75">
      <c r="A7" s="13" t="s">
        <v>133</v>
      </c>
      <c r="B7">
        <v>0</v>
      </c>
      <c r="C7" s="16">
        <v>169</v>
      </c>
      <c r="D7">
        <v>169</v>
      </c>
      <c r="E7" s="3">
        <f>D7*1.15</f>
        <v>194.35</v>
      </c>
      <c r="F7" s="19">
        <v>145</v>
      </c>
      <c r="G7" s="18">
        <f t="shared" si="0"/>
        <v>49.349999999999994</v>
      </c>
      <c r="H7" s="17">
        <v>49</v>
      </c>
      <c r="J7" s="23">
        <f t="shared" si="1"/>
        <v>-2.869113</v>
      </c>
      <c r="M7" s="15"/>
    </row>
    <row r="8" spans="1:13" ht="12.75">
      <c r="A8" s="13" t="s">
        <v>124</v>
      </c>
      <c r="B8">
        <v>0</v>
      </c>
      <c r="C8" s="16">
        <v>498</v>
      </c>
      <c r="D8">
        <v>498</v>
      </c>
      <c r="E8" s="3">
        <f>D8*1.15</f>
        <v>572.6999999999999</v>
      </c>
      <c r="F8" s="16">
        <v>204</v>
      </c>
      <c r="G8" s="18">
        <f t="shared" si="0"/>
        <v>368.69999999999993</v>
      </c>
      <c r="H8" s="17">
        <v>369</v>
      </c>
      <c r="I8" s="16"/>
      <c r="J8" s="23">
        <f t="shared" si="1"/>
        <v>-8.454545999999999</v>
      </c>
      <c r="M8" s="15" t="s">
        <v>234</v>
      </c>
    </row>
    <row r="9" spans="1:13" ht="12.75">
      <c r="A9" t="s">
        <v>220</v>
      </c>
      <c r="B9">
        <v>0</v>
      </c>
      <c r="C9">
        <v>177</v>
      </c>
      <c r="D9">
        <v>177</v>
      </c>
      <c r="E9" s="3">
        <f>D9*1.12</f>
        <v>198.24</v>
      </c>
      <c r="F9" s="19">
        <v>217</v>
      </c>
      <c r="G9" s="18">
        <f t="shared" si="0"/>
        <v>-18.75999999999999</v>
      </c>
      <c r="H9" s="17">
        <v>0</v>
      </c>
      <c r="I9" s="19">
        <v>19</v>
      </c>
      <c r="J9" s="23">
        <f t="shared" si="1"/>
        <v>-3.0049289999999997</v>
      </c>
      <c r="K9">
        <v>16</v>
      </c>
      <c r="M9" s="15"/>
    </row>
    <row r="10" spans="1:14" ht="12.75">
      <c r="A10" s="13" t="s">
        <v>43</v>
      </c>
      <c r="B10">
        <v>148</v>
      </c>
      <c r="C10" s="16">
        <v>498</v>
      </c>
      <c r="D10">
        <v>646</v>
      </c>
      <c r="E10" s="3">
        <f>D10*1.12</f>
        <v>723.5200000000001</v>
      </c>
      <c r="F10">
        <v>373</v>
      </c>
      <c r="G10" s="18">
        <f t="shared" si="0"/>
        <v>350.5200000000001</v>
      </c>
      <c r="H10" s="17">
        <v>351</v>
      </c>
      <c r="J10" s="23">
        <f t="shared" si="1"/>
        <v>-10.967141999999999</v>
      </c>
      <c r="K10">
        <v>1</v>
      </c>
      <c r="L10" s="15"/>
      <c r="M10" s="15" t="s">
        <v>259</v>
      </c>
      <c r="N10" t="s">
        <v>302</v>
      </c>
    </row>
    <row r="11" spans="1:10" ht="12.75">
      <c r="A11" s="13" t="s">
        <v>170</v>
      </c>
      <c r="B11">
        <v>509</v>
      </c>
      <c r="C11">
        <v>0</v>
      </c>
      <c r="D11">
        <v>509</v>
      </c>
      <c r="E11" s="3">
        <f>D11*1.15</f>
        <v>585.3499999999999</v>
      </c>
      <c r="F11" s="19">
        <v>0</v>
      </c>
      <c r="G11" s="18">
        <f t="shared" si="0"/>
        <v>585.3499999999999</v>
      </c>
      <c r="H11" s="17">
        <v>586</v>
      </c>
      <c r="I11" s="19">
        <v>1</v>
      </c>
      <c r="J11" s="23">
        <f t="shared" si="1"/>
        <v>-8.641293</v>
      </c>
    </row>
    <row r="12" spans="1:13" ht="12.75">
      <c r="A12" s="13" t="s">
        <v>140</v>
      </c>
      <c r="B12">
        <v>0</v>
      </c>
      <c r="C12" s="16">
        <v>1118</v>
      </c>
      <c r="D12">
        <v>1118</v>
      </c>
      <c r="E12" s="3">
        <f>D12*1.12</f>
        <v>1252.16</v>
      </c>
      <c r="F12">
        <v>950</v>
      </c>
      <c r="G12" s="18">
        <f t="shared" si="0"/>
        <v>302.1600000000001</v>
      </c>
      <c r="H12" s="17">
        <v>302</v>
      </c>
      <c r="J12" s="23">
        <f t="shared" si="1"/>
        <v>-18.980286</v>
      </c>
      <c r="L12" s="15"/>
      <c r="M12" s="15"/>
    </row>
    <row r="13" spans="1:13" ht="12.75">
      <c r="A13" t="s">
        <v>218</v>
      </c>
      <c r="B13">
        <v>0</v>
      </c>
      <c r="C13">
        <v>539</v>
      </c>
      <c r="D13">
        <v>539</v>
      </c>
      <c r="E13" s="3">
        <f>D13*1.12</f>
        <v>603.6800000000001</v>
      </c>
      <c r="F13" s="16">
        <v>700</v>
      </c>
      <c r="G13" s="18">
        <f t="shared" si="0"/>
        <v>-96.31999999999994</v>
      </c>
      <c r="H13" s="17">
        <v>0</v>
      </c>
      <c r="I13" s="16">
        <v>96</v>
      </c>
      <c r="J13" s="23">
        <f t="shared" si="1"/>
        <v>-9.150603</v>
      </c>
      <c r="K13">
        <v>87</v>
      </c>
      <c r="M13" s="15"/>
    </row>
    <row r="14" spans="1:13" ht="12.75">
      <c r="A14" s="13" t="s">
        <v>217</v>
      </c>
      <c r="B14">
        <v>0</v>
      </c>
      <c r="C14">
        <v>321</v>
      </c>
      <c r="D14">
        <v>321</v>
      </c>
      <c r="E14" s="3">
        <f>D14*1.12</f>
        <v>359.52000000000004</v>
      </c>
      <c r="F14" s="19">
        <v>271</v>
      </c>
      <c r="G14" s="18">
        <f t="shared" si="0"/>
        <v>88.52000000000004</v>
      </c>
      <c r="H14" s="17">
        <v>89</v>
      </c>
      <c r="J14" s="23">
        <f t="shared" si="1"/>
        <v>-5.449617</v>
      </c>
      <c r="M14" s="15"/>
    </row>
    <row r="15" spans="1:13" ht="12.75">
      <c r="A15" s="13" t="s">
        <v>142</v>
      </c>
      <c r="B15">
        <v>0</v>
      </c>
      <c r="C15">
        <v>432</v>
      </c>
      <c r="D15">
        <v>432</v>
      </c>
      <c r="E15" s="3">
        <f>D15*1.15</f>
        <v>496.79999999999995</v>
      </c>
      <c r="F15">
        <v>727</v>
      </c>
      <c r="G15" s="18">
        <f t="shared" si="0"/>
        <v>-230.20000000000005</v>
      </c>
      <c r="H15" s="17">
        <v>0</v>
      </c>
      <c r="I15">
        <v>230</v>
      </c>
      <c r="J15" s="23">
        <f t="shared" si="1"/>
        <v>-7.334064</v>
      </c>
      <c r="K15">
        <v>230</v>
      </c>
      <c r="M15" s="15"/>
    </row>
    <row r="16" spans="1:13" ht="12.75">
      <c r="A16" s="13" t="s">
        <v>202</v>
      </c>
      <c r="B16">
        <v>0</v>
      </c>
      <c r="C16">
        <v>523</v>
      </c>
      <c r="D16">
        <v>523</v>
      </c>
      <c r="E16" s="3">
        <f>D16*1.12</f>
        <v>585.7600000000001</v>
      </c>
      <c r="F16" s="19">
        <v>199</v>
      </c>
      <c r="G16" s="18">
        <f t="shared" si="0"/>
        <v>386.7600000000001</v>
      </c>
      <c r="H16" s="17">
        <v>386</v>
      </c>
      <c r="I16" s="19">
        <v>-1</v>
      </c>
      <c r="J16" s="23">
        <f t="shared" si="1"/>
        <v>-8.878971</v>
      </c>
      <c r="M16" s="15"/>
    </row>
    <row r="17" spans="1:10" ht="12.75">
      <c r="A17" s="13" t="s">
        <v>269</v>
      </c>
      <c r="B17">
        <v>0</v>
      </c>
      <c r="C17">
        <v>395</v>
      </c>
      <c r="D17">
        <v>395</v>
      </c>
      <c r="E17" s="3">
        <f>D17*1.15</f>
        <v>454.24999999999994</v>
      </c>
      <c r="F17" s="19">
        <v>0</v>
      </c>
      <c r="G17" s="18">
        <f t="shared" si="0"/>
        <v>454.24999999999994</v>
      </c>
      <c r="H17" s="17">
        <v>454</v>
      </c>
      <c r="I17" s="19"/>
      <c r="J17" s="23">
        <f t="shared" si="1"/>
        <v>-6.705914999999999</v>
      </c>
    </row>
    <row r="18" spans="1:13" ht="12.75">
      <c r="A18" s="13" t="s">
        <v>31</v>
      </c>
      <c r="B18">
        <v>508</v>
      </c>
      <c r="C18" s="16">
        <v>902</v>
      </c>
      <c r="D18">
        <v>1410</v>
      </c>
      <c r="E18" s="3">
        <f>D18*1.12</f>
        <v>1579.2</v>
      </c>
      <c r="F18">
        <v>569</v>
      </c>
      <c r="G18" s="18">
        <f t="shared" si="0"/>
        <v>1010.2</v>
      </c>
      <c r="H18" s="17">
        <v>1011</v>
      </c>
      <c r="I18">
        <v>1</v>
      </c>
      <c r="J18" s="23">
        <f t="shared" si="1"/>
        <v>-23.937569999999997</v>
      </c>
      <c r="L18" s="15"/>
      <c r="M18" s="15"/>
    </row>
    <row r="19" spans="1:13" ht="12.75">
      <c r="A19" s="13" t="s">
        <v>179</v>
      </c>
      <c r="B19">
        <v>1430</v>
      </c>
      <c r="C19">
        <v>0</v>
      </c>
      <c r="D19">
        <v>1430</v>
      </c>
      <c r="E19" s="3">
        <f>D19*1.15</f>
        <v>1644.4999999999998</v>
      </c>
      <c r="F19" s="16">
        <v>0</v>
      </c>
      <c r="G19" s="18">
        <f t="shared" si="0"/>
        <v>1644.4999999999998</v>
      </c>
      <c r="H19" s="17">
        <v>1645</v>
      </c>
      <c r="J19" s="23">
        <f t="shared" si="1"/>
        <v>-24.277109999999997</v>
      </c>
      <c r="M19" s="15"/>
    </row>
    <row r="20" spans="1:13" ht="12.75">
      <c r="A20" t="s">
        <v>27</v>
      </c>
      <c r="B20">
        <v>680</v>
      </c>
      <c r="C20" s="16">
        <v>0</v>
      </c>
      <c r="D20">
        <v>680</v>
      </c>
      <c r="E20" s="3">
        <f>D20*1.15</f>
        <v>781.9999999999999</v>
      </c>
      <c r="F20" s="16">
        <v>0</v>
      </c>
      <c r="G20" s="18">
        <f t="shared" si="0"/>
        <v>781.9999999999999</v>
      </c>
      <c r="H20" s="17">
        <v>782</v>
      </c>
      <c r="J20" s="23">
        <f t="shared" si="1"/>
        <v>-11.54436</v>
      </c>
      <c r="M20" s="15"/>
    </row>
    <row r="21" spans="1:13" ht="12.75">
      <c r="A21" s="13" t="s">
        <v>70</v>
      </c>
      <c r="B21">
        <v>0</v>
      </c>
      <c r="C21">
        <v>2071</v>
      </c>
      <c r="D21">
        <v>2071</v>
      </c>
      <c r="E21" s="3">
        <f>D21*1.15</f>
        <v>2381.6499999999996</v>
      </c>
      <c r="F21">
        <v>1281</v>
      </c>
      <c r="G21" s="18">
        <f t="shared" si="0"/>
        <v>1100.6499999999996</v>
      </c>
      <c r="H21" s="17">
        <v>1101</v>
      </c>
      <c r="J21" s="23">
        <f t="shared" si="1"/>
        <v>-35.159366999999996</v>
      </c>
      <c r="M21" t="s">
        <v>231</v>
      </c>
    </row>
    <row r="22" spans="1:13" ht="12.75">
      <c r="A22" s="13" t="s">
        <v>201</v>
      </c>
      <c r="B22">
        <v>0</v>
      </c>
      <c r="C22">
        <v>830</v>
      </c>
      <c r="D22">
        <v>830</v>
      </c>
      <c r="E22" s="3">
        <f>D22*1.12</f>
        <v>929.6000000000001</v>
      </c>
      <c r="F22" s="19">
        <v>309</v>
      </c>
      <c r="G22" s="18">
        <f t="shared" si="0"/>
        <v>620.6000000000001</v>
      </c>
      <c r="H22" s="17">
        <v>930</v>
      </c>
      <c r="I22" s="19">
        <v>309</v>
      </c>
      <c r="J22" s="23">
        <f t="shared" si="1"/>
        <v>-14.09091</v>
      </c>
      <c r="K22">
        <v>309</v>
      </c>
      <c r="M22" s="15"/>
    </row>
    <row r="23" spans="1:13" ht="12.75">
      <c r="A23" s="13" t="s">
        <v>123</v>
      </c>
      <c r="B23">
        <v>0</v>
      </c>
      <c r="C23">
        <v>1072</v>
      </c>
      <c r="D23">
        <v>1072</v>
      </c>
      <c r="E23" s="3">
        <f>D23*1.12</f>
        <v>1200.64</v>
      </c>
      <c r="F23">
        <v>1000</v>
      </c>
      <c r="G23" s="18">
        <f t="shared" si="0"/>
        <v>200.6400000000001</v>
      </c>
      <c r="H23" s="17">
        <v>201</v>
      </c>
      <c r="J23" s="23">
        <f t="shared" si="1"/>
        <v>-18.199344</v>
      </c>
      <c r="L23" s="15"/>
      <c r="M23" s="15"/>
    </row>
    <row r="24" spans="1:10" ht="12.75">
      <c r="A24" s="13" t="s">
        <v>272</v>
      </c>
      <c r="B24">
        <v>0</v>
      </c>
      <c r="C24">
        <v>244</v>
      </c>
      <c r="D24">
        <v>244</v>
      </c>
      <c r="E24" s="3">
        <f>D24*1.15</f>
        <v>280.59999999999997</v>
      </c>
      <c r="F24" s="19">
        <v>0</v>
      </c>
      <c r="G24" s="18">
        <f t="shared" si="0"/>
        <v>280.59999999999997</v>
      </c>
      <c r="H24" s="17">
        <v>281</v>
      </c>
      <c r="I24" s="19"/>
      <c r="J24" s="23">
        <f t="shared" si="1"/>
        <v>-4.1423879999999995</v>
      </c>
    </row>
    <row r="25" spans="1:13" ht="12.75">
      <c r="A25" s="13" t="s">
        <v>84</v>
      </c>
      <c r="B25">
        <v>0</v>
      </c>
      <c r="C25">
        <v>2645</v>
      </c>
      <c r="D25">
        <v>2645</v>
      </c>
      <c r="E25" s="3">
        <f>D25*1.12</f>
        <v>2962.4</v>
      </c>
      <c r="F25">
        <v>2233</v>
      </c>
      <c r="G25" s="18">
        <f t="shared" si="0"/>
        <v>729.4000000000001</v>
      </c>
      <c r="H25" s="17">
        <v>729</v>
      </c>
      <c r="J25" s="23">
        <f t="shared" si="1"/>
        <v>-44.904165</v>
      </c>
      <c r="L25" s="15"/>
      <c r="M25" t="s">
        <v>232</v>
      </c>
    </row>
    <row r="26" spans="1:12" ht="12.75">
      <c r="A26" s="13" t="s">
        <v>69</v>
      </c>
      <c r="B26">
        <v>0</v>
      </c>
      <c r="C26">
        <v>972</v>
      </c>
      <c r="D26">
        <v>972</v>
      </c>
      <c r="E26" s="3">
        <f>D26*1.12</f>
        <v>1088.64</v>
      </c>
      <c r="F26">
        <v>300</v>
      </c>
      <c r="G26" s="18">
        <f t="shared" si="0"/>
        <v>788.6400000000001</v>
      </c>
      <c r="H26" s="17">
        <v>800</v>
      </c>
      <c r="I26">
        <v>11</v>
      </c>
      <c r="J26" s="23">
        <f t="shared" si="1"/>
        <v>-16.501644</v>
      </c>
      <c r="L26" s="15"/>
    </row>
    <row r="27" spans="1:12" ht="12.75">
      <c r="A27" s="13" t="s">
        <v>68</v>
      </c>
      <c r="B27">
        <v>0</v>
      </c>
      <c r="C27">
        <v>820</v>
      </c>
      <c r="D27">
        <v>820</v>
      </c>
      <c r="E27" s="3">
        <f>D27*1.12</f>
        <v>918.4000000000001</v>
      </c>
      <c r="F27">
        <v>820</v>
      </c>
      <c r="G27" s="18">
        <f t="shared" si="0"/>
        <v>98.40000000000009</v>
      </c>
      <c r="H27" s="17">
        <v>98</v>
      </c>
      <c r="J27" s="23">
        <f t="shared" si="1"/>
        <v>-13.92114</v>
      </c>
      <c r="L27" s="15"/>
    </row>
    <row r="28" spans="1:10" ht="12.75">
      <c r="A28" s="13" t="s">
        <v>52</v>
      </c>
      <c r="B28">
        <v>357</v>
      </c>
      <c r="C28">
        <v>603</v>
      </c>
      <c r="D28">
        <v>960</v>
      </c>
      <c r="E28" s="3">
        <f>D28*1.15</f>
        <v>1104</v>
      </c>
      <c r="F28" s="16">
        <v>774</v>
      </c>
      <c r="G28" s="18">
        <f t="shared" si="0"/>
        <v>330</v>
      </c>
      <c r="H28" s="17">
        <v>330</v>
      </c>
      <c r="J28" s="23">
        <f t="shared" si="1"/>
        <v>-16.297919999999998</v>
      </c>
    </row>
    <row r="29" spans="1:13" ht="12.75">
      <c r="A29" s="13" t="s">
        <v>114</v>
      </c>
      <c r="B29">
        <v>0</v>
      </c>
      <c r="C29">
        <v>1055</v>
      </c>
      <c r="D29">
        <v>1055</v>
      </c>
      <c r="E29" s="3">
        <f>D29*1.12</f>
        <v>1181.6000000000001</v>
      </c>
      <c r="F29">
        <v>879</v>
      </c>
      <c r="G29" s="18">
        <f t="shared" si="0"/>
        <v>302.60000000000014</v>
      </c>
      <c r="H29" s="17">
        <v>303</v>
      </c>
      <c r="J29" s="23">
        <f t="shared" si="1"/>
        <v>-17.910735</v>
      </c>
      <c r="L29" s="15"/>
      <c r="M29" s="15" t="s">
        <v>233</v>
      </c>
    </row>
    <row r="30" spans="1:13" ht="12.75">
      <c r="A30" s="13" t="s">
        <v>45</v>
      </c>
      <c r="B30">
        <v>0</v>
      </c>
      <c r="C30">
        <v>1031</v>
      </c>
      <c r="D30">
        <v>1031</v>
      </c>
      <c r="E30" s="3">
        <f>D30*1</f>
        <v>1031</v>
      </c>
      <c r="F30">
        <v>240</v>
      </c>
      <c r="G30" s="18">
        <f t="shared" si="0"/>
        <v>791</v>
      </c>
      <c r="H30" s="17">
        <v>791</v>
      </c>
      <c r="J30" s="23">
        <f t="shared" si="1"/>
        <v>-17.503287</v>
      </c>
      <c r="L30" s="15"/>
      <c r="M30" s="15"/>
    </row>
    <row r="31" spans="1:13" ht="12.75">
      <c r="A31" t="s">
        <v>24</v>
      </c>
      <c r="B31">
        <v>1140</v>
      </c>
      <c r="C31" s="16">
        <v>0</v>
      </c>
      <c r="D31">
        <v>1140</v>
      </c>
      <c r="E31" s="3">
        <f>D31*1.12</f>
        <v>1276.8000000000002</v>
      </c>
      <c r="F31" s="19">
        <v>0</v>
      </c>
      <c r="G31" s="18">
        <f t="shared" si="0"/>
        <v>1276.8000000000002</v>
      </c>
      <c r="H31" s="17">
        <v>1276</v>
      </c>
      <c r="I31" s="19">
        <v>-1</v>
      </c>
      <c r="J31" s="23">
        <f t="shared" si="1"/>
        <v>-19.35378</v>
      </c>
      <c r="L31" s="15"/>
      <c r="M31" s="15"/>
    </row>
    <row r="32" spans="1:13" ht="12.75">
      <c r="A32" s="13" t="s">
        <v>119</v>
      </c>
      <c r="B32">
        <v>0</v>
      </c>
      <c r="C32">
        <v>205</v>
      </c>
      <c r="D32">
        <v>205</v>
      </c>
      <c r="E32" s="3">
        <f>D32*1.15</f>
        <v>235.74999999999997</v>
      </c>
      <c r="F32">
        <v>0</v>
      </c>
      <c r="G32" s="18">
        <f t="shared" si="0"/>
        <v>235.74999999999997</v>
      </c>
      <c r="H32" s="17">
        <v>236</v>
      </c>
      <c r="J32" s="23">
        <f t="shared" si="1"/>
        <v>-3.480285</v>
      </c>
      <c r="M32" s="15"/>
    </row>
    <row r="33" spans="1:13" ht="12.75">
      <c r="A33" s="13" t="s">
        <v>49</v>
      </c>
      <c r="B33">
        <v>202</v>
      </c>
      <c r="C33">
        <v>0</v>
      </c>
      <c r="D33">
        <v>202</v>
      </c>
      <c r="E33" s="3">
        <f>D33*1.12</f>
        <v>226.24</v>
      </c>
      <c r="F33" s="19">
        <v>0</v>
      </c>
      <c r="G33" s="18">
        <f t="shared" si="0"/>
        <v>226.24</v>
      </c>
      <c r="H33" s="17">
        <v>226</v>
      </c>
      <c r="I33" s="16"/>
      <c r="J33" s="23">
        <f t="shared" si="1"/>
        <v>-3.429354</v>
      </c>
      <c r="L33" s="15"/>
      <c r="M33" s="15"/>
    </row>
    <row r="34" spans="1:10" ht="12.75">
      <c r="A34" t="s">
        <v>22</v>
      </c>
      <c r="B34">
        <v>684</v>
      </c>
      <c r="C34" s="16">
        <v>0</v>
      </c>
      <c r="D34">
        <v>684</v>
      </c>
      <c r="E34" s="3">
        <f>D34*1.15</f>
        <v>786.5999999999999</v>
      </c>
      <c r="F34" s="16">
        <v>0</v>
      </c>
      <c r="G34" s="18">
        <f aca="true" t="shared" si="2" ref="G34:G56">SUM(E34,-F34)</f>
        <v>786.5999999999999</v>
      </c>
      <c r="H34" s="17">
        <v>787</v>
      </c>
      <c r="J34" s="23">
        <f t="shared" si="1"/>
        <v>-11.612267999999998</v>
      </c>
    </row>
    <row r="35" spans="1:12" ht="12.75">
      <c r="A35" s="13" t="s">
        <v>157</v>
      </c>
      <c r="B35">
        <v>0</v>
      </c>
      <c r="C35" s="16">
        <v>497</v>
      </c>
      <c r="D35">
        <v>497</v>
      </c>
      <c r="E35" s="3">
        <f>D35*1.12</f>
        <v>556.6400000000001</v>
      </c>
      <c r="F35">
        <v>300</v>
      </c>
      <c r="G35" s="18">
        <f t="shared" si="2"/>
        <v>256.6400000000001</v>
      </c>
      <c r="H35" s="17">
        <v>257</v>
      </c>
      <c r="J35" s="23">
        <f t="shared" si="1"/>
        <v>-8.437569</v>
      </c>
      <c r="L35" s="15"/>
    </row>
    <row r="36" spans="1:13" ht="12.75">
      <c r="A36" s="13" t="s">
        <v>185</v>
      </c>
      <c r="B36">
        <v>1880</v>
      </c>
      <c r="C36">
        <v>0</v>
      </c>
      <c r="D36">
        <v>1880</v>
      </c>
      <c r="E36" s="3">
        <f>D36*1.15</f>
        <v>2162</v>
      </c>
      <c r="F36" s="19">
        <v>0</v>
      </c>
      <c r="G36" s="18">
        <f t="shared" si="2"/>
        <v>2162</v>
      </c>
      <c r="H36" s="17">
        <v>2163</v>
      </c>
      <c r="I36" s="19">
        <v>1</v>
      </c>
      <c r="J36" s="23">
        <f t="shared" si="1"/>
        <v>-31.916759999999996</v>
      </c>
      <c r="M36" s="15"/>
    </row>
    <row r="37" spans="1:13" ht="12.75">
      <c r="A37" s="13" t="s">
        <v>236</v>
      </c>
      <c r="B37">
        <v>1686</v>
      </c>
      <c r="C37">
        <v>0</v>
      </c>
      <c r="D37">
        <v>1686</v>
      </c>
      <c r="E37" s="3">
        <f>D37*1.15</f>
        <v>1938.8999999999999</v>
      </c>
      <c r="F37" s="19">
        <v>501</v>
      </c>
      <c r="G37" s="18">
        <f t="shared" si="2"/>
        <v>1437.8999999999999</v>
      </c>
      <c r="H37" s="17">
        <v>1438</v>
      </c>
      <c r="I37" s="19"/>
      <c r="J37" s="23">
        <f t="shared" si="1"/>
        <v>-28.623222</v>
      </c>
      <c r="K37">
        <v>-10</v>
      </c>
      <c r="M37" s="15" t="s">
        <v>273</v>
      </c>
    </row>
    <row r="38" spans="1:10" ht="12.75">
      <c r="A38" s="13" t="s">
        <v>263</v>
      </c>
      <c r="B38">
        <v>656</v>
      </c>
      <c r="C38">
        <v>0</v>
      </c>
      <c r="D38">
        <v>656</v>
      </c>
      <c r="E38" s="3">
        <f>D38*1.15</f>
        <v>754.4</v>
      </c>
      <c r="F38" s="19">
        <v>0</v>
      </c>
      <c r="G38" s="18">
        <f t="shared" si="2"/>
        <v>754.4</v>
      </c>
      <c r="H38" s="17">
        <v>754</v>
      </c>
      <c r="I38" s="19"/>
      <c r="J38" s="23">
        <f t="shared" si="1"/>
        <v>-11.136911999999999</v>
      </c>
    </row>
    <row r="39" spans="1:10" ht="12.75">
      <c r="A39" s="13" t="s">
        <v>35</v>
      </c>
      <c r="B39">
        <v>70</v>
      </c>
      <c r="C39">
        <v>86</v>
      </c>
      <c r="D39">
        <v>156</v>
      </c>
      <c r="E39" s="3">
        <f>D39*1.15</f>
        <v>179.39999999999998</v>
      </c>
      <c r="F39" s="19">
        <v>81</v>
      </c>
      <c r="G39" s="18">
        <f t="shared" si="2"/>
        <v>98.39999999999998</v>
      </c>
      <c r="H39" s="17">
        <v>99</v>
      </c>
      <c r="I39" s="19">
        <v>1</v>
      </c>
      <c r="J39" s="23">
        <f t="shared" si="1"/>
        <v>-2.648412</v>
      </c>
    </row>
    <row r="40" spans="1:13" ht="12.75">
      <c r="A40" s="13" t="s">
        <v>86</v>
      </c>
      <c r="B40">
        <v>0</v>
      </c>
      <c r="C40">
        <v>273</v>
      </c>
      <c r="D40">
        <v>273</v>
      </c>
      <c r="E40" s="3">
        <f>D40*1.12</f>
        <v>305.76000000000005</v>
      </c>
      <c r="F40" s="16">
        <v>210</v>
      </c>
      <c r="G40" s="18">
        <f t="shared" si="2"/>
        <v>95.76000000000005</v>
      </c>
      <c r="H40" s="17">
        <v>96</v>
      </c>
      <c r="I40" s="16"/>
      <c r="J40" s="23">
        <f t="shared" si="1"/>
        <v>-4.634721</v>
      </c>
      <c r="L40" s="15"/>
      <c r="M40" s="15"/>
    </row>
    <row r="41" spans="1:13" ht="12.75">
      <c r="A41" s="13" t="s">
        <v>196</v>
      </c>
      <c r="B41">
        <v>0</v>
      </c>
      <c r="C41">
        <v>733</v>
      </c>
      <c r="D41">
        <v>733</v>
      </c>
      <c r="E41" s="3">
        <f>D41*1.12</f>
        <v>820.96</v>
      </c>
      <c r="F41" s="19">
        <v>325</v>
      </c>
      <c r="G41" s="18">
        <f t="shared" si="2"/>
        <v>495.96000000000004</v>
      </c>
      <c r="H41" s="17">
        <v>496</v>
      </c>
      <c r="J41" s="23">
        <f t="shared" si="1"/>
        <v>-12.444141</v>
      </c>
      <c r="M41" s="15"/>
    </row>
    <row r="42" spans="1:13" ht="12.75">
      <c r="A42" s="13" t="s">
        <v>167</v>
      </c>
      <c r="B42">
        <v>0</v>
      </c>
      <c r="C42">
        <v>570</v>
      </c>
      <c r="D42">
        <v>570</v>
      </c>
      <c r="E42" s="3">
        <f>D42*1.15</f>
        <v>655.5</v>
      </c>
      <c r="F42" s="16">
        <v>315.4</v>
      </c>
      <c r="G42" s="18">
        <f t="shared" si="2"/>
        <v>340.1</v>
      </c>
      <c r="H42" s="17">
        <v>340</v>
      </c>
      <c r="J42" s="23">
        <f t="shared" si="1"/>
        <v>-9.67689</v>
      </c>
      <c r="M42" s="15"/>
    </row>
    <row r="43" spans="1:13" ht="12.75">
      <c r="A43" s="13" t="s">
        <v>101</v>
      </c>
      <c r="B43">
        <v>0</v>
      </c>
      <c r="C43">
        <v>842</v>
      </c>
      <c r="D43">
        <v>842</v>
      </c>
      <c r="E43" s="3">
        <f>D43*1.15</f>
        <v>968.3</v>
      </c>
      <c r="F43" s="16">
        <v>0</v>
      </c>
      <c r="G43" s="18">
        <f t="shared" si="2"/>
        <v>968.3</v>
      </c>
      <c r="H43" s="17">
        <v>968</v>
      </c>
      <c r="I43" s="16"/>
      <c r="J43" s="23">
        <f t="shared" si="1"/>
        <v>-14.294633999999999</v>
      </c>
      <c r="M43" s="15"/>
    </row>
    <row r="44" spans="1:13" ht="12.75">
      <c r="A44" s="13" t="s">
        <v>223</v>
      </c>
      <c r="B44">
        <v>0</v>
      </c>
      <c r="C44">
        <v>270</v>
      </c>
      <c r="D44">
        <v>270</v>
      </c>
      <c r="E44" s="3">
        <f>D44*1.12</f>
        <v>302.40000000000003</v>
      </c>
      <c r="F44" s="19">
        <v>185</v>
      </c>
      <c r="G44" s="18">
        <f t="shared" si="2"/>
        <v>117.40000000000003</v>
      </c>
      <c r="H44" s="17">
        <v>117</v>
      </c>
      <c r="J44" s="23">
        <f t="shared" si="1"/>
        <v>-4.58379</v>
      </c>
      <c r="M44" s="15"/>
    </row>
    <row r="45" spans="1:13" ht="12.75">
      <c r="A45" s="13" t="s">
        <v>197</v>
      </c>
      <c r="B45">
        <v>0</v>
      </c>
      <c r="C45">
        <v>514</v>
      </c>
      <c r="D45">
        <v>514</v>
      </c>
      <c r="E45" s="3">
        <f>D45*1.12</f>
        <v>575.6800000000001</v>
      </c>
      <c r="F45" s="19">
        <v>350</v>
      </c>
      <c r="G45" s="18">
        <f t="shared" si="2"/>
        <v>225.68000000000006</v>
      </c>
      <c r="H45" s="17">
        <v>576</v>
      </c>
      <c r="I45" s="19">
        <v>350</v>
      </c>
      <c r="J45" s="23">
        <f t="shared" si="1"/>
        <v>-8.726177999999999</v>
      </c>
      <c r="K45">
        <v>350</v>
      </c>
      <c r="M45" s="15"/>
    </row>
    <row r="46" spans="1:12" ht="12.75">
      <c r="A46" s="13" t="s">
        <v>103</v>
      </c>
      <c r="B46">
        <v>0</v>
      </c>
      <c r="C46">
        <v>2044</v>
      </c>
      <c r="D46">
        <v>2044</v>
      </c>
      <c r="E46" s="3">
        <f>D46*1.07</f>
        <v>2187.08</v>
      </c>
      <c r="F46" s="19">
        <v>530.8</v>
      </c>
      <c r="G46" s="18">
        <f t="shared" si="2"/>
        <v>1656.28</v>
      </c>
      <c r="H46" s="17">
        <v>1656</v>
      </c>
      <c r="J46" s="23">
        <f t="shared" si="1"/>
        <v>-34.700987999999995</v>
      </c>
      <c r="L46" s="15"/>
    </row>
    <row r="47" spans="1:13" ht="12.75">
      <c r="A47" t="s">
        <v>207</v>
      </c>
      <c r="B47">
        <v>0</v>
      </c>
      <c r="C47">
        <v>169</v>
      </c>
      <c r="D47">
        <v>169</v>
      </c>
      <c r="E47" s="3">
        <f>D47*1.12</f>
        <v>189.28000000000003</v>
      </c>
      <c r="F47" s="19">
        <v>350</v>
      </c>
      <c r="G47" s="18">
        <f t="shared" si="2"/>
        <v>-160.71999999999997</v>
      </c>
      <c r="H47" s="17">
        <v>0</v>
      </c>
      <c r="I47" s="19">
        <v>161</v>
      </c>
      <c r="J47" s="23">
        <f t="shared" si="1"/>
        <v>-2.869113</v>
      </c>
      <c r="K47">
        <v>161</v>
      </c>
      <c r="M47" s="15"/>
    </row>
    <row r="48" spans="1:13" ht="12.75">
      <c r="A48" s="20" t="s">
        <v>89</v>
      </c>
      <c r="B48">
        <v>0</v>
      </c>
      <c r="C48">
        <v>1269</v>
      </c>
      <c r="D48">
        <v>1269</v>
      </c>
      <c r="E48" s="3">
        <f>D48*1.12</f>
        <v>1421.2800000000002</v>
      </c>
      <c r="F48" s="19">
        <v>1228.2</v>
      </c>
      <c r="G48" s="18">
        <f t="shared" si="2"/>
        <v>193.08000000000015</v>
      </c>
      <c r="H48" s="17">
        <v>193</v>
      </c>
      <c r="I48" s="19"/>
      <c r="J48" s="23">
        <f t="shared" si="1"/>
        <v>-21.543813</v>
      </c>
      <c r="L48" s="15"/>
      <c r="M48" s="15" t="s">
        <v>260</v>
      </c>
    </row>
    <row r="49" spans="1:13" ht="12.75">
      <c r="A49" s="13" t="s">
        <v>208</v>
      </c>
      <c r="B49">
        <v>0</v>
      </c>
      <c r="C49">
        <v>169</v>
      </c>
      <c r="D49">
        <v>169</v>
      </c>
      <c r="E49" s="3">
        <f>D49*1.15</f>
        <v>194.35</v>
      </c>
      <c r="F49" s="19">
        <v>157.8</v>
      </c>
      <c r="G49" s="18">
        <f t="shared" si="2"/>
        <v>36.54999999999998</v>
      </c>
      <c r="H49" s="17">
        <v>37</v>
      </c>
      <c r="I49" s="19"/>
      <c r="J49" s="23">
        <f t="shared" si="1"/>
        <v>-2.869113</v>
      </c>
      <c r="M49" s="15"/>
    </row>
    <row r="50" spans="1:10" ht="12.75">
      <c r="A50" s="13" t="s">
        <v>81</v>
      </c>
      <c r="B50">
        <v>0</v>
      </c>
      <c r="C50">
        <v>238</v>
      </c>
      <c r="D50">
        <v>238</v>
      </c>
      <c r="E50" s="3">
        <f>D50*1.15</f>
        <v>273.7</v>
      </c>
      <c r="F50" s="19">
        <v>0</v>
      </c>
      <c r="G50" s="18">
        <f t="shared" si="2"/>
        <v>273.7</v>
      </c>
      <c r="H50" s="17">
        <v>274</v>
      </c>
      <c r="J50" s="23">
        <f t="shared" si="1"/>
        <v>-4.040526</v>
      </c>
    </row>
    <row r="51" spans="1:13" ht="12.75">
      <c r="A51" t="s">
        <v>63</v>
      </c>
      <c r="B51">
        <v>360</v>
      </c>
      <c r="C51">
        <v>357</v>
      </c>
      <c r="D51">
        <v>717</v>
      </c>
      <c r="E51" s="3">
        <f>D51*1.12</f>
        <v>803.0400000000001</v>
      </c>
      <c r="F51" s="16">
        <v>0</v>
      </c>
      <c r="G51" s="18">
        <f t="shared" si="2"/>
        <v>803.0400000000001</v>
      </c>
      <c r="H51" s="17">
        <v>804</v>
      </c>
      <c r="I51" s="16">
        <v>1</v>
      </c>
      <c r="J51" s="23">
        <f t="shared" si="1"/>
        <v>-12.172509</v>
      </c>
      <c r="L51" s="15"/>
      <c r="M51" s="15"/>
    </row>
    <row r="52" spans="1:12" ht="12.75">
      <c r="A52" s="13" t="s">
        <v>138</v>
      </c>
      <c r="B52">
        <v>0</v>
      </c>
      <c r="C52">
        <v>524</v>
      </c>
      <c r="D52">
        <v>524</v>
      </c>
      <c r="E52" s="3">
        <f>D52*1.12</f>
        <v>586.8800000000001</v>
      </c>
      <c r="F52" s="19">
        <v>105</v>
      </c>
      <c r="G52" s="18">
        <f t="shared" si="2"/>
        <v>481.8800000000001</v>
      </c>
      <c r="H52" s="17">
        <v>482</v>
      </c>
      <c r="I52" s="19"/>
      <c r="J52" s="23">
        <f t="shared" si="1"/>
        <v>-8.895947999999999</v>
      </c>
      <c r="L52" s="15"/>
    </row>
    <row r="53" spans="1:12" ht="12.75">
      <c r="A53" s="13" t="s">
        <v>136</v>
      </c>
      <c r="B53">
        <v>0</v>
      </c>
      <c r="C53">
        <v>613</v>
      </c>
      <c r="D53">
        <v>613</v>
      </c>
      <c r="E53" s="3">
        <f>D53*1.12</f>
        <v>686.5600000000001</v>
      </c>
      <c r="F53" s="19">
        <v>250</v>
      </c>
      <c r="G53" s="18">
        <f t="shared" si="2"/>
        <v>436.56000000000006</v>
      </c>
      <c r="H53" s="17">
        <v>449</v>
      </c>
      <c r="I53" s="19">
        <v>12</v>
      </c>
      <c r="J53" s="23">
        <f t="shared" si="1"/>
        <v>-10.406901</v>
      </c>
      <c r="K53">
        <v>2</v>
      </c>
      <c r="L53" s="15"/>
    </row>
    <row r="54" spans="1:10" ht="12.75">
      <c r="A54" s="13" t="s">
        <v>247</v>
      </c>
      <c r="B54">
        <v>688</v>
      </c>
      <c r="C54">
        <v>357</v>
      </c>
      <c r="D54">
        <v>1045</v>
      </c>
      <c r="E54" s="3">
        <f>D54*1.12</f>
        <v>1170.4</v>
      </c>
      <c r="F54" s="19">
        <v>0</v>
      </c>
      <c r="G54" s="18">
        <f t="shared" si="2"/>
        <v>1170.4</v>
      </c>
      <c r="H54" s="17">
        <v>1170</v>
      </c>
      <c r="I54" s="19"/>
      <c r="J54" s="23">
        <f t="shared" si="1"/>
        <v>-17.740965</v>
      </c>
    </row>
    <row r="55" spans="1:13" ht="12.75">
      <c r="A55" s="13" t="s">
        <v>75</v>
      </c>
      <c r="B55">
        <v>0</v>
      </c>
      <c r="C55">
        <v>359</v>
      </c>
      <c r="D55">
        <v>359</v>
      </c>
      <c r="E55" s="3">
        <f>D55*1.12</f>
        <v>402.08000000000004</v>
      </c>
      <c r="F55" s="19">
        <v>0</v>
      </c>
      <c r="G55" s="18">
        <f t="shared" si="2"/>
        <v>402.08000000000004</v>
      </c>
      <c r="H55" s="17">
        <v>402</v>
      </c>
      <c r="I55" s="19"/>
      <c r="J55" s="23">
        <f t="shared" si="1"/>
        <v>-6.094742999999999</v>
      </c>
      <c r="L55" s="15"/>
      <c r="M55" s="15"/>
    </row>
    <row r="56" spans="1:13" ht="12.75">
      <c r="A56" t="s">
        <v>204</v>
      </c>
      <c r="B56">
        <v>0</v>
      </c>
      <c r="C56">
        <v>246</v>
      </c>
      <c r="D56">
        <v>246</v>
      </c>
      <c r="E56" s="3">
        <f>D56*1.05</f>
        <v>258.3</v>
      </c>
      <c r="F56" s="19">
        <v>283</v>
      </c>
      <c r="G56" s="18">
        <f t="shared" si="2"/>
        <v>-24.69999999999999</v>
      </c>
      <c r="H56" s="17">
        <v>0</v>
      </c>
      <c r="I56" s="19">
        <v>25</v>
      </c>
      <c r="J56" s="23">
        <f t="shared" si="1"/>
        <v>-4.176342</v>
      </c>
      <c r="K56">
        <v>21</v>
      </c>
      <c r="M56" s="15"/>
    </row>
    <row r="59" ht="15">
      <c r="A59" s="22" t="s">
        <v>274</v>
      </c>
    </row>
    <row r="60" ht="15">
      <c r="A60" s="22" t="s">
        <v>275</v>
      </c>
    </row>
    <row r="61" ht="12.75">
      <c r="A61" t="s">
        <v>276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pane ySplit="1" topLeftCell="BM20" activePane="bottomLeft" state="frozen"/>
      <selection pane="topLeft" activeCell="A1" sqref="A1"/>
      <selection pane="bottomLeft" activeCell="H53" sqref="H53"/>
    </sheetView>
  </sheetViews>
  <sheetFormatPr defaultColWidth="9.00390625" defaultRowHeight="12.75"/>
  <cols>
    <col min="1" max="1" width="20.125" style="12" customWidth="1"/>
    <col min="2" max="2" width="28.375" style="12" customWidth="1"/>
    <col min="3" max="3" width="10.375" style="12" customWidth="1"/>
    <col min="4" max="4" width="11.75390625" style="12" customWidth="1"/>
    <col min="5" max="5" width="22.625" style="12" customWidth="1"/>
    <col min="6" max="6" width="13.25390625" style="12" customWidth="1"/>
    <col min="7" max="8" width="9.125" style="12" customWidth="1"/>
  </cols>
  <sheetData>
    <row r="1" spans="1:8" s="10" customFormat="1" ht="25.5">
      <c r="A1" s="6" t="s">
        <v>7</v>
      </c>
      <c r="B1" s="7" t="s">
        <v>15</v>
      </c>
      <c r="C1" s="7" t="s">
        <v>13</v>
      </c>
      <c r="D1" s="8" t="s">
        <v>16</v>
      </c>
      <c r="E1" s="9" t="s">
        <v>17</v>
      </c>
      <c r="F1" s="11"/>
      <c r="G1" s="11"/>
      <c r="H1" s="11"/>
    </row>
    <row r="2" spans="1:4" ht="12.75">
      <c r="A2" s="13" t="s">
        <v>238</v>
      </c>
      <c r="B2" s="12" t="s">
        <v>291</v>
      </c>
      <c r="C2" s="12">
        <v>13</v>
      </c>
      <c r="D2" s="43">
        <v>42076</v>
      </c>
    </row>
    <row r="3" spans="1:4" ht="12.75">
      <c r="A3" s="13" t="s">
        <v>254</v>
      </c>
      <c r="B3" s="12" t="s">
        <v>299</v>
      </c>
      <c r="C3" s="41">
        <v>10</v>
      </c>
      <c r="D3" s="43">
        <v>42076</v>
      </c>
    </row>
    <row r="4" spans="1:4" ht="12.75">
      <c r="A4" s="13" t="s">
        <v>58</v>
      </c>
      <c r="B4" s="12" t="s">
        <v>287</v>
      </c>
      <c r="C4" s="41">
        <v>0</v>
      </c>
      <c r="D4" s="43">
        <v>42076</v>
      </c>
    </row>
    <row r="5" spans="1:4" ht="12.75">
      <c r="A5" s="13" t="s">
        <v>133</v>
      </c>
      <c r="B5" s="12" t="s">
        <v>281</v>
      </c>
      <c r="C5" s="41">
        <v>3</v>
      </c>
      <c r="D5" s="43">
        <v>42076</v>
      </c>
    </row>
    <row r="6" spans="1:4" ht="12.75">
      <c r="A6" s="13" t="s">
        <v>124</v>
      </c>
      <c r="B6" s="12" t="s">
        <v>289</v>
      </c>
      <c r="C6" s="41">
        <v>8</v>
      </c>
      <c r="D6" s="43">
        <v>42076</v>
      </c>
    </row>
    <row r="7" spans="1:6" ht="12.75">
      <c r="A7" s="13" t="s">
        <v>43</v>
      </c>
      <c r="B7" s="12" t="s">
        <v>288</v>
      </c>
      <c r="C7" s="41">
        <v>11</v>
      </c>
      <c r="D7" s="43">
        <v>42076</v>
      </c>
      <c r="F7"/>
    </row>
    <row r="8" spans="1:4" ht="12.75">
      <c r="A8" s="13" t="s">
        <v>140</v>
      </c>
      <c r="B8" s="12" t="s">
        <v>293</v>
      </c>
      <c r="C8" s="41">
        <v>19</v>
      </c>
      <c r="D8" s="43">
        <v>42076</v>
      </c>
    </row>
    <row r="9" spans="1:4" ht="12.75">
      <c r="A9" s="13" t="s">
        <v>218</v>
      </c>
      <c r="B9" s="12" t="s">
        <v>287</v>
      </c>
      <c r="C9" s="41">
        <v>0</v>
      </c>
      <c r="D9" s="43">
        <v>42076</v>
      </c>
    </row>
    <row r="10" spans="1:4" ht="12.75">
      <c r="A10" s="13" t="s">
        <v>269</v>
      </c>
      <c r="B10" s="12" t="s">
        <v>279</v>
      </c>
      <c r="C10" s="41">
        <v>7</v>
      </c>
      <c r="D10" s="43">
        <v>42076</v>
      </c>
    </row>
    <row r="11" spans="1:4" ht="12.75">
      <c r="A11" s="13" t="s">
        <v>179</v>
      </c>
      <c r="B11" s="12" t="s">
        <v>300</v>
      </c>
      <c r="C11" s="41">
        <v>24</v>
      </c>
      <c r="D11" s="43">
        <v>42076</v>
      </c>
    </row>
    <row r="12" spans="1:4" ht="12.75">
      <c r="A12" s="13" t="s">
        <v>27</v>
      </c>
      <c r="B12" s="12" t="s">
        <v>290</v>
      </c>
      <c r="C12" s="41">
        <v>12</v>
      </c>
      <c r="D12" s="43">
        <v>42076</v>
      </c>
    </row>
    <row r="13" spans="1:4" ht="12.75">
      <c r="A13" s="13" t="s">
        <v>70</v>
      </c>
      <c r="B13" s="12" t="s">
        <v>279</v>
      </c>
      <c r="C13" s="41">
        <v>35</v>
      </c>
      <c r="D13" s="43">
        <v>42076</v>
      </c>
    </row>
    <row r="14" spans="1:6" ht="12.75">
      <c r="A14" s="13" t="s">
        <v>201</v>
      </c>
      <c r="B14" s="44" t="s">
        <v>296</v>
      </c>
      <c r="C14" s="41">
        <v>0</v>
      </c>
      <c r="D14" s="43">
        <v>42076</v>
      </c>
      <c r="F14" s="12" t="s">
        <v>296</v>
      </c>
    </row>
    <row r="15" spans="1:4" ht="12.75">
      <c r="A15" s="13" t="s">
        <v>123</v>
      </c>
      <c r="B15" s="12" t="s">
        <v>286</v>
      </c>
      <c r="C15" s="41">
        <v>18</v>
      </c>
      <c r="D15" s="43">
        <v>42076</v>
      </c>
    </row>
    <row r="16" spans="1:4" ht="12.75">
      <c r="A16" s="13" t="s">
        <v>272</v>
      </c>
      <c r="B16" s="12" t="s">
        <v>297</v>
      </c>
      <c r="C16" s="41">
        <v>4</v>
      </c>
      <c r="D16" s="43">
        <v>42076</v>
      </c>
    </row>
    <row r="17" spans="1:4" ht="12.75">
      <c r="A17" s="13" t="s">
        <v>84</v>
      </c>
      <c r="B17" s="12" t="s">
        <v>283</v>
      </c>
      <c r="C17" s="41">
        <v>45</v>
      </c>
      <c r="D17" s="43">
        <v>42076</v>
      </c>
    </row>
    <row r="18" spans="1:4" ht="12.75">
      <c r="A18" s="13" t="s">
        <v>114</v>
      </c>
      <c r="B18" s="12" t="s">
        <v>281</v>
      </c>
      <c r="C18" s="41">
        <v>18</v>
      </c>
      <c r="D18" s="43">
        <v>42076</v>
      </c>
    </row>
    <row r="19" spans="1:6" ht="12.75">
      <c r="A19" s="13" t="s">
        <v>119</v>
      </c>
      <c r="B19" s="12" t="s">
        <v>292</v>
      </c>
      <c r="C19" s="41">
        <v>0</v>
      </c>
      <c r="D19" s="43">
        <v>42076</v>
      </c>
      <c r="E19" s="12" t="s">
        <v>303</v>
      </c>
      <c r="F19" s="12" t="s">
        <v>295</v>
      </c>
    </row>
    <row r="20" spans="1:4" ht="12.75">
      <c r="A20" s="13" t="s">
        <v>49</v>
      </c>
      <c r="B20" s="12" t="s">
        <v>282</v>
      </c>
      <c r="C20" s="41">
        <v>3</v>
      </c>
      <c r="D20" s="43">
        <v>42076</v>
      </c>
    </row>
    <row r="21" spans="1:4" ht="12.75">
      <c r="A21" s="13" t="s">
        <v>22</v>
      </c>
      <c r="B21" s="12" t="s">
        <v>284</v>
      </c>
      <c r="C21" s="41">
        <v>12</v>
      </c>
      <c r="D21" s="43">
        <v>42076</v>
      </c>
    </row>
    <row r="22" spans="1:4" ht="12.75">
      <c r="A22" s="13" t="s">
        <v>185</v>
      </c>
      <c r="B22" s="12" t="s">
        <v>291</v>
      </c>
      <c r="C22" s="41">
        <v>31</v>
      </c>
      <c r="D22" s="43">
        <v>42076</v>
      </c>
    </row>
    <row r="23" spans="1:4" ht="12.75">
      <c r="A23" s="13" t="s">
        <v>263</v>
      </c>
      <c r="B23" s="12" t="s">
        <v>282</v>
      </c>
      <c r="C23" s="41">
        <v>11</v>
      </c>
      <c r="D23" s="43">
        <v>42076</v>
      </c>
    </row>
    <row r="24" spans="1:4" ht="12.75">
      <c r="A24" s="13" t="s">
        <v>196</v>
      </c>
      <c r="B24" s="12" t="s">
        <v>281</v>
      </c>
      <c r="C24" s="41">
        <v>12</v>
      </c>
      <c r="D24" s="43">
        <v>42076</v>
      </c>
    </row>
    <row r="25" spans="1:4" ht="12.75">
      <c r="A25" s="13" t="s">
        <v>167</v>
      </c>
      <c r="B25" s="12" t="s">
        <v>297</v>
      </c>
      <c r="C25" s="41">
        <v>10</v>
      </c>
      <c r="D25" s="43">
        <v>42076</v>
      </c>
    </row>
    <row r="26" spans="1:4" ht="12.75">
      <c r="A26" s="13" t="s">
        <v>298</v>
      </c>
      <c r="B26" s="12" t="s">
        <v>286</v>
      </c>
      <c r="C26" s="41">
        <v>6</v>
      </c>
      <c r="D26" s="43">
        <v>42076</v>
      </c>
    </row>
    <row r="27" spans="1:4" ht="12.75">
      <c r="A27" s="13" t="s">
        <v>101</v>
      </c>
      <c r="B27" s="12" t="s">
        <v>289</v>
      </c>
      <c r="C27" s="41">
        <v>14</v>
      </c>
      <c r="D27" s="43">
        <v>42076</v>
      </c>
    </row>
    <row r="28" spans="1:4" ht="12.75">
      <c r="A28" s="13" t="s">
        <v>197</v>
      </c>
      <c r="B28" s="12" t="s">
        <v>282</v>
      </c>
      <c r="C28" s="41">
        <v>9</v>
      </c>
      <c r="D28" s="43">
        <v>42076</v>
      </c>
    </row>
    <row r="29" spans="1:4" ht="12.75">
      <c r="A29" s="20" t="s">
        <v>89</v>
      </c>
      <c r="B29" s="12" t="s">
        <v>290</v>
      </c>
      <c r="C29" s="41">
        <v>22</v>
      </c>
      <c r="D29" s="43">
        <v>42076</v>
      </c>
    </row>
    <row r="30" spans="1:4" ht="12.75">
      <c r="A30" s="13" t="s">
        <v>208</v>
      </c>
      <c r="B30" s="12" t="s">
        <v>285</v>
      </c>
      <c r="C30" s="41">
        <v>3</v>
      </c>
      <c r="D30" s="43">
        <v>42076</v>
      </c>
    </row>
    <row r="31" spans="1:6" ht="12.75">
      <c r="A31" s="13" t="s">
        <v>63</v>
      </c>
      <c r="B31" s="12" t="s">
        <v>288</v>
      </c>
      <c r="C31" s="41">
        <v>11</v>
      </c>
      <c r="D31" s="43">
        <v>42076</v>
      </c>
      <c r="F31" s="42"/>
    </row>
    <row r="32" spans="1:4" ht="12.75">
      <c r="A32" s="13" t="s">
        <v>138</v>
      </c>
      <c r="B32" s="12" t="s">
        <v>294</v>
      </c>
      <c r="C32" s="41">
        <v>9</v>
      </c>
      <c r="D32" s="43">
        <v>42076</v>
      </c>
    </row>
    <row r="33" spans="1:4" ht="12.75">
      <c r="A33" s="13" t="s">
        <v>136</v>
      </c>
      <c r="B33" s="12" t="s">
        <v>291</v>
      </c>
      <c r="C33" s="41">
        <v>0</v>
      </c>
      <c r="D33" s="43">
        <v>42076</v>
      </c>
    </row>
    <row r="34" spans="1:4" ht="12.75">
      <c r="A34" s="13" t="s">
        <v>247</v>
      </c>
      <c r="B34" s="12" t="s">
        <v>281</v>
      </c>
      <c r="C34" s="41">
        <v>18</v>
      </c>
      <c r="D34" s="43">
        <v>42076</v>
      </c>
    </row>
    <row r="35" spans="1:4" ht="12.75">
      <c r="A35" s="13" t="s">
        <v>75</v>
      </c>
      <c r="B35" s="12" t="s">
        <v>281</v>
      </c>
      <c r="C35" s="41">
        <v>6</v>
      </c>
      <c r="D35" s="43">
        <v>42076</v>
      </c>
    </row>
    <row r="36" spans="1:4" ht="12.75">
      <c r="A36" s="13" t="s">
        <v>214</v>
      </c>
      <c r="B36" s="12" t="s">
        <v>288</v>
      </c>
      <c r="C36" s="12">
        <v>3</v>
      </c>
      <c r="D36" s="43"/>
    </row>
    <row r="37" spans="1:4" ht="12.75">
      <c r="A37" s="13" t="s">
        <v>98</v>
      </c>
      <c r="B37" s="12" t="s">
        <v>280</v>
      </c>
      <c r="C37" s="12">
        <v>33</v>
      </c>
      <c r="D37" s="43"/>
    </row>
    <row r="38" spans="1:4" ht="12.75">
      <c r="A38" s="13" t="s">
        <v>220</v>
      </c>
      <c r="C38" s="41">
        <v>0</v>
      </c>
      <c r="D38" s="43"/>
    </row>
    <row r="39" spans="1:6" ht="12.75">
      <c r="A39" s="13" t="s">
        <v>170</v>
      </c>
      <c r="B39" s="12" t="s">
        <v>288</v>
      </c>
      <c r="C39" s="41">
        <v>8</v>
      </c>
      <c r="D39" s="43"/>
      <c r="F39" s="42"/>
    </row>
    <row r="40" spans="1:4" ht="12.75">
      <c r="A40" s="13" t="s">
        <v>217</v>
      </c>
      <c r="C40" s="41">
        <v>5</v>
      </c>
      <c r="D40" s="43"/>
    </row>
    <row r="41" spans="1:4" ht="12.75">
      <c r="A41" s="13" t="s">
        <v>142</v>
      </c>
      <c r="B41" s="12" t="s">
        <v>277</v>
      </c>
      <c r="C41" s="41">
        <v>7</v>
      </c>
      <c r="D41" s="43"/>
    </row>
    <row r="42" spans="1:4" ht="12.75">
      <c r="A42" s="13" t="s">
        <v>202</v>
      </c>
      <c r="B42" s="12" t="s">
        <v>277</v>
      </c>
      <c r="C42" s="41">
        <v>10</v>
      </c>
      <c r="D42" s="43"/>
    </row>
    <row r="43" spans="1:4" ht="12.75">
      <c r="A43" s="13" t="s">
        <v>31</v>
      </c>
      <c r="C43" s="41">
        <v>23</v>
      </c>
      <c r="D43" s="43"/>
    </row>
    <row r="44" spans="1:6" ht="12.75">
      <c r="A44" s="13" t="s">
        <v>69</v>
      </c>
      <c r="B44" s="12" t="s">
        <v>300</v>
      </c>
      <c r="C44" s="41">
        <v>6</v>
      </c>
      <c r="D44" s="43"/>
      <c r="F44" s="42"/>
    </row>
    <row r="45" spans="1:4" ht="12.75">
      <c r="A45" s="13" t="s">
        <v>68</v>
      </c>
      <c r="B45" s="12" t="s">
        <v>280</v>
      </c>
      <c r="C45" s="41">
        <v>14</v>
      </c>
      <c r="D45" s="43"/>
    </row>
    <row r="46" spans="1:6" ht="12.75">
      <c r="A46" s="13" t="s">
        <v>52</v>
      </c>
      <c r="B46" s="12" t="s">
        <v>288</v>
      </c>
      <c r="C46" s="41">
        <v>16</v>
      </c>
      <c r="D46" s="43"/>
      <c r="F46" s="42"/>
    </row>
    <row r="47" spans="1:6" ht="12.75">
      <c r="A47" s="13" t="s">
        <v>24</v>
      </c>
      <c r="B47" s="12" t="s">
        <v>288</v>
      </c>
      <c r="C47" s="41">
        <v>20</v>
      </c>
      <c r="D47" s="43"/>
      <c r="F47" s="12" t="s">
        <v>278</v>
      </c>
    </row>
    <row r="48" spans="1:4" ht="12.75">
      <c r="A48" s="13" t="s">
        <v>157</v>
      </c>
      <c r="B48" s="12" t="s">
        <v>277</v>
      </c>
      <c r="C48" s="41">
        <v>8</v>
      </c>
      <c r="D48" s="43"/>
    </row>
    <row r="49" spans="1:4" ht="12.75">
      <c r="A49" s="13" t="s">
        <v>236</v>
      </c>
      <c r="B49" s="12" t="s">
        <v>288</v>
      </c>
      <c r="C49" s="41">
        <v>39</v>
      </c>
      <c r="D49" s="43"/>
    </row>
    <row r="50" spans="1:6" ht="12.75">
      <c r="A50" s="13" t="s">
        <v>35</v>
      </c>
      <c r="B50" s="12" t="s">
        <v>288</v>
      </c>
      <c r="C50" s="41">
        <v>2</v>
      </c>
      <c r="D50" s="43"/>
      <c r="F50" s="42"/>
    </row>
    <row r="51" spans="1:4" ht="12.75">
      <c r="A51" s="13" t="s">
        <v>86</v>
      </c>
      <c r="B51" s="12" t="s">
        <v>277</v>
      </c>
      <c r="C51" s="41">
        <v>5</v>
      </c>
      <c r="D51" s="43"/>
    </row>
    <row r="52" spans="1:6" ht="12.75">
      <c r="A52" s="13" t="s">
        <v>223</v>
      </c>
      <c r="B52" s="12" t="s">
        <v>288</v>
      </c>
      <c r="C52" s="41">
        <v>5</v>
      </c>
      <c r="D52" s="43"/>
      <c r="F52" s="42"/>
    </row>
    <row r="53" spans="1:4" ht="12.75">
      <c r="A53" s="13" t="s">
        <v>103</v>
      </c>
      <c r="B53" s="12" t="s">
        <v>301</v>
      </c>
      <c r="C53" s="41">
        <v>35</v>
      </c>
      <c r="D53" s="43"/>
    </row>
    <row r="54" spans="1:4" ht="12.75">
      <c r="A54" s="13" t="s">
        <v>207</v>
      </c>
      <c r="C54" s="41">
        <v>3</v>
      </c>
      <c r="D54" s="43"/>
    </row>
    <row r="55" spans="1:4" ht="12.75">
      <c r="A55" s="13" t="s">
        <v>81</v>
      </c>
      <c r="B55" s="12" t="s">
        <v>305</v>
      </c>
      <c r="C55" s="41">
        <v>4</v>
      </c>
      <c r="D55" s="43"/>
    </row>
    <row r="56" spans="1:4" ht="12.75">
      <c r="A56" s="13" t="s">
        <v>204</v>
      </c>
      <c r="C56" s="41">
        <v>0</v>
      </c>
      <c r="D56" s="4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2015-03-13T15:32:39Z</dcterms:modified>
  <cp:category/>
  <cp:version/>
  <cp:contentType/>
  <cp:contentStatus/>
</cp:coreProperties>
</file>