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3"/>
  </bookViews>
  <sheets>
    <sheet name="КП-40" sheetId="1" r:id="rId1"/>
    <sheet name="Зима 15-16. Ч.4" sheetId="2" r:id="rId2"/>
    <sheet name="Оплаты" sheetId="3" r:id="rId3"/>
    <sheet name="Раздачи" sheetId="4" r:id="rId4"/>
  </sheets>
  <definedNames>
    <definedName name="_xlnm._FilterDatabase" localSheetId="1" hidden="1">'Зима 15-16. Ч.4'!$A$1:$I$10</definedName>
    <definedName name="_xlnm._FilterDatabase" localSheetId="0" hidden="1">'КП-40'!$A$1:$H$131</definedName>
  </definedNames>
  <calcPr fullCalcOnLoad="1" refMode="R1C1"/>
</workbook>
</file>

<file path=xl/sharedStrings.xml><?xml version="1.0" encoding="utf-8"?>
<sst xmlns="http://schemas.openxmlformats.org/spreadsheetml/2006/main" count="483" uniqueCount="228">
  <si>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</si>
  <si>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</si>
  <si>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</si>
  <si>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</si>
  <si>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</si>
  <si>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</si>
  <si>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</si>
  <si>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</si>
  <si>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</si>
  <si>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</si>
  <si>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</si>
  <si>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</si>
  <si>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</si>
  <si>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</si>
  <si>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</si>
  <si>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</si>
  <si>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</si>
  <si>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</si>
  <si>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всего</t>
  </si>
  <si>
    <t>КП</t>
  </si>
  <si>
    <t>предзаказ</t>
  </si>
  <si>
    <t>56-110</t>
  </si>
  <si>
    <t>68-134</t>
  </si>
  <si>
    <t>60-116</t>
  </si>
  <si>
    <t>DJulik</t>
  </si>
  <si>
    <t>Alisa111</t>
  </si>
  <si>
    <t>54-92</t>
  </si>
  <si>
    <t>52-98</t>
  </si>
  <si>
    <t>72-140</t>
  </si>
  <si>
    <t>ликвидация</t>
  </si>
  <si>
    <t>Дефиле</t>
  </si>
  <si>
    <t>62-122</t>
  </si>
  <si>
    <t>FieRinka</t>
  </si>
  <si>
    <t>64-128</t>
  </si>
  <si>
    <t>Ollena</t>
  </si>
  <si>
    <t>Евгения_Ф</t>
  </si>
  <si>
    <t>50-80</t>
  </si>
  <si>
    <t>Романтика</t>
  </si>
  <si>
    <t>Джемпер для девочки ДДД880805 серый</t>
  </si>
  <si>
    <t>Собака в космосе</t>
  </si>
  <si>
    <t>Брюки ясельные ЮБМ242067 яркая бирюза</t>
  </si>
  <si>
    <t>Нагрудник ясельн. ЯФФ245641 ментол / Песик в скафандре</t>
  </si>
  <si>
    <t>Oksana0302</t>
  </si>
  <si>
    <t>Брюки для мальчика ПБМ141258</t>
  </si>
  <si>
    <t>Франт</t>
  </si>
  <si>
    <t>*Star#</t>
  </si>
  <si>
    <t>Джемпер для мальчика ПДД385067н ромбы+бежевый</t>
  </si>
  <si>
    <t xml:space="preserve">НА КАРТЕ </t>
  </si>
  <si>
    <t>l@pushk@</t>
  </si>
  <si>
    <t>Рейтузы женск. ЖНЛ559025 светло-серый</t>
  </si>
  <si>
    <t>Trevira</t>
  </si>
  <si>
    <t>88-164</t>
  </si>
  <si>
    <t>camomile12</t>
  </si>
  <si>
    <t>Комплект нательный детск. УНК630028 морская волна</t>
  </si>
  <si>
    <t>84-158</t>
  </si>
  <si>
    <t>Головной убор детск. УГШ100028 светло-серый</t>
  </si>
  <si>
    <t>AliA_Kart</t>
  </si>
  <si>
    <t>Кальсоны мужск. МНЛ575069</t>
  </si>
  <si>
    <t>Merino Wool</t>
  </si>
  <si>
    <t>108-176</t>
  </si>
  <si>
    <t>СынМишка</t>
  </si>
  <si>
    <t>Джемпер для мальчика ПДД177067 желтый</t>
  </si>
  <si>
    <t>Федерация гольфа</t>
  </si>
  <si>
    <t>54-104</t>
  </si>
  <si>
    <t>Ирина Б</t>
  </si>
  <si>
    <t>Джемпер для мальчика ПДБ307001 голубой+темно-синий / - / Спрут на полосе</t>
  </si>
  <si>
    <t>Спрут</t>
  </si>
  <si>
    <t>Гольф-клуб</t>
  </si>
  <si>
    <t>Комплект домашний для мальчика 3П2ДБ640 голубой+темно-синий / - / Броненосец+Севастополь</t>
  </si>
  <si>
    <t>Андреевский флаг</t>
  </si>
  <si>
    <t>Ириsка</t>
  </si>
  <si>
    <t>акция межсезон</t>
  </si>
  <si>
    <t>slata94</t>
  </si>
  <si>
    <t>Комплект нательный детск. ПНК629025 черный</t>
  </si>
  <si>
    <t>80-152</t>
  </si>
  <si>
    <t>МАГниТА</t>
  </si>
  <si>
    <t>Платье для девочки ДПД910600 темно-синий</t>
  </si>
  <si>
    <t>Флёр-де-Лис</t>
  </si>
  <si>
    <t>Платье для девочки ДПД183067 темная брусника+розовый</t>
  </si>
  <si>
    <t>Платья для малышек</t>
  </si>
  <si>
    <t>52-86</t>
  </si>
  <si>
    <t>Кальсоны мужск. МНЛ194025 черный</t>
  </si>
  <si>
    <t>Платье для девочки ДПД540600 фиолетовый</t>
  </si>
  <si>
    <t>Леди</t>
  </si>
  <si>
    <t>50-92</t>
  </si>
  <si>
    <t>Джемпер для девочки ДДД966067н белый+гжель василек</t>
  </si>
  <si>
    <t>Гжель</t>
  </si>
  <si>
    <t>Осенний блюз</t>
  </si>
  <si>
    <t>Платье для девочки ДПД854067н  шоколадный горох на розовом+шоколад</t>
  </si>
  <si>
    <t>Кальсоны для мальчика ПНЛ627028 светло-серый</t>
  </si>
  <si>
    <t>Sonrika</t>
  </si>
  <si>
    <t>Носки утепленные детские УТТ544025 салат</t>
  </si>
  <si>
    <t>Кальсоны для мальчика ПНЛ627028 синий</t>
  </si>
  <si>
    <t>Кальсоны для мальчика ПНЛ627028 черный</t>
  </si>
  <si>
    <t>ССМ</t>
  </si>
  <si>
    <t>skey</t>
  </si>
  <si>
    <t>ksupet</t>
  </si>
  <si>
    <t>Носки утепленные детские УТТ544025 голубой</t>
  </si>
  <si>
    <t>Носки утепленные детские УТТ544025 синий</t>
  </si>
  <si>
    <t>Носки утепленные женск. ЖТТ536025 ярко-розовый</t>
  </si>
  <si>
    <t>БЯКА83</t>
  </si>
  <si>
    <t>Джемпер для мальчика ПДК381001 зеленый</t>
  </si>
  <si>
    <t>116-182</t>
  </si>
  <si>
    <t>Носки утепленные детские УТТ544025 светло-серый</t>
  </si>
  <si>
    <t>Носки утепленные детские УТТ544025 светло-розовый</t>
  </si>
  <si>
    <t>Носки утепленные детские УТТ544025 красный</t>
  </si>
  <si>
    <t>Носки утепленные детские УТТ544028 оранжевый</t>
  </si>
  <si>
    <t>без замочка</t>
  </si>
  <si>
    <t>Акция Дом. компл.</t>
  </si>
  <si>
    <t>Платье для девочки ДНП115001 голубой / Мишки танцуют</t>
  </si>
  <si>
    <t>Стиляги</t>
  </si>
  <si>
    <t>i.sonata</t>
  </si>
  <si>
    <t>Носки утепленные мужские МТТ551 светло-серый</t>
  </si>
  <si>
    <t>Ирик_777lcr</t>
  </si>
  <si>
    <t>взаимозачет</t>
  </si>
  <si>
    <t>Kimberly</t>
  </si>
  <si>
    <t>Платье для девочки ДНП115001 сливки / - / Мишки танцуют</t>
  </si>
  <si>
    <t>Платье для девочки ДНП115001 голубой / - / утка в полете</t>
  </si>
  <si>
    <t>Пижама детск. УНЖ501138н белый+клетка малина / Енот в шапке</t>
  </si>
  <si>
    <t>Зимняя сказка</t>
  </si>
  <si>
    <t>Anney</t>
  </si>
  <si>
    <t>Пижама детск. УНЖ501067н белый+клетка розовый+малина / Чаепитие</t>
  </si>
  <si>
    <t>Мышата и сладости</t>
  </si>
  <si>
    <t>Рейтузы ДРЛ824800 светло-коричневый</t>
  </si>
  <si>
    <t>Оберег</t>
  </si>
  <si>
    <t>Кипарис</t>
  </si>
  <si>
    <t>Комплект нательный детск. УНК630025 синий</t>
  </si>
  <si>
    <t>Комплект нательный УНК630028 бирюза</t>
  </si>
  <si>
    <t>Екатюнька</t>
  </si>
  <si>
    <t>Пижама детск. УНЖ501067н белый+клетка трехцветная розовый / Кошечка</t>
  </si>
  <si>
    <t>Малышам</t>
  </si>
  <si>
    <t>Пижама детск. УНЖ501258 желтый+голубой / - / Сова новая</t>
  </si>
  <si>
    <t>Мультяшки</t>
  </si>
  <si>
    <t>Пижама детск. УНЖ501067н белый+клетка розовый+малина / На пикнике</t>
  </si>
  <si>
    <t>Платье для девочки ДНП115001 голубой / - / Тигренок</t>
  </si>
  <si>
    <t>Трусы для девочки ДНТ034001н горошек на бирюзе</t>
  </si>
  <si>
    <t>Зверушки</t>
  </si>
  <si>
    <t>Сарафан для девочки ДПС592001н разноцветные цветы на синем+оранжевый</t>
  </si>
  <si>
    <t>Летний блюз</t>
  </si>
  <si>
    <t>Сарафан для девочки ДПС522001н ромашки и горошки на темно-синем+оранжевый</t>
  </si>
  <si>
    <t>Сарафан для девочки ДПС090001н бабочки на голубом+малина</t>
  </si>
  <si>
    <t>Платье для девочки ДПД611070 серый+сирень / Орнамент</t>
  </si>
  <si>
    <t>Платье для девочки ДПК258001н орнамент бирюза / малина</t>
  </si>
  <si>
    <t>Комплект домашний для девочки ДКР660067 голубой+красный</t>
  </si>
  <si>
    <t>Домашняя одежда</t>
  </si>
  <si>
    <t>Пижама детск. УНЖ501138н белый+клетка малина / Девочка в шапке</t>
  </si>
  <si>
    <t>Пижама для девочки ДНЖ373067н цветы оранжевый+оранжевый</t>
  </si>
  <si>
    <t>Оранжевое настроение</t>
  </si>
  <si>
    <t>kirshi</t>
  </si>
  <si>
    <t>Комплект нательный детск. УНК630028 светло-серый</t>
  </si>
  <si>
    <t>Головной убор детск. УГШ100200 оливковый</t>
  </si>
  <si>
    <t>Natural</t>
  </si>
  <si>
    <t>96-164</t>
  </si>
  <si>
    <t>Гарнитур бельевой для мальчика ПН3713001 белый</t>
  </si>
  <si>
    <t>Белье</t>
  </si>
  <si>
    <t>Комплект для мальчика ПНГ173001н полоска тедди коричневый+коричневый</t>
  </si>
  <si>
    <t>Трусы для мальчика ПНШ432001н синий / буквы</t>
  </si>
  <si>
    <t>Гарнитур для мальчика ПНГ479001 голубой+темно-синий / - / Герб</t>
  </si>
  <si>
    <t>Флот</t>
  </si>
  <si>
    <t>Трусы для мальчика ПНП468001 темно-синий / - / Андреевский флаг</t>
  </si>
  <si>
    <t>Трусы для мальчика ПНШ720001 темно-синий / - / Андреевский флаг</t>
  </si>
  <si>
    <t>Клуб зверей</t>
  </si>
  <si>
    <t>Гарнитур для мальчика ПНГ173001 беж+темно-серый / - / Царь зверей</t>
  </si>
  <si>
    <t>Гарнитур для мальчика ПНГ724001н черный+камуфляж цифра ночь / Аэродром</t>
  </si>
  <si>
    <t>Высота</t>
  </si>
  <si>
    <t>Хэйко</t>
  </si>
  <si>
    <t>Ахчи</t>
  </si>
  <si>
    <t>Комплект нательный детск. ПНК572069 черный+серый</t>
  </si>
  <si>
    <t>Кальсоны мужск. МНЛ620200 черный</t>
  </si>
  <si>
    <t>Classic</t>
  </si>
  <si>
    <t>96-182</t>
  </si>
  <si>
    <t>Платье для девочки ДПД068067н</t>
  </si>
  <si>
    <t>Славянский орнамент</t>
  </si>
  <si>
    <t>по счету</t>
  </si>
  <si>
    <t>Nadia123</t>
  </si>
  <si>
    <t>90/84-170</t>
  </si>
  <si>
    <t>ivolga</t>
  </si>
  <si>
    <t>Носки утепленные детские УТТ544025 белый</t>
  </si>
  <si>
    <t>Комплект нательный мужской МНК143 синий</t>
  </si>
  <si>
    <t>92-176</t>
  </si>
  <si>
    <t>435 + 952</t>
  </si>
  <si>
    <t>Nast</t>
  </si>
  <si>
    <t>Рейтузы женск. ЖНЛ559025 синий</t>
  </si>
  <si>
    <t>Рейтузы женск. ЖНЛ559025 черный</t>
  </si>
  <si>
    <t>94/88-164</t>
  </si>
  <si>
    <t>90/84-158</t>
  </si>
  <si>
    <t>Рейтузы для девочки ДРЛ617028 черный</t>
  </si>
  <si>
    <t>Гарнитур для девочки ДНГ453001н белый+горошек на бирюзе / Кошка</t>
  </si>
  <si>
    <t>Love Bebi</t>
  </si>
  <si>
    <t>lena403</t>
  </si>
  <si>
    <r>
      <t xml:space="preserve">Кальсоны мужские МНЛ194 </t>
    </r>
    <r>
      <rPr>
        <sz val="10"/>
        <color indexed="13"/>
        <rFont val="Arial Cyr"/>
        <family val="0"/>
      </rPr>
      <t xml:space="preserve">черный </t>
    </r>
    <r>
      <rPr>
        <sz val="10"/>
        <color indexed="10"/>
        <rFont val="Arial Cyr"/>
        <family val="0"/>
      </rPr>
      <t>синий</t>
    </r>
  </si>
  <si>
    <t>94(104)-170</t>
  </si>
  <si>
    <r>
      <t>Брюки для девочки ДБМ890258</t>
    </r>
    <r>
      <rPr>
        <sz val="10"/>
        <color indexed="13"/>
        <rFont val="Arial Cyr"/>
        <family val="0"/>
      </rPr>
      <t xml:space="preserve"> коралл </t>
    </r>
    <r>
      <rPr>
        <sz val="10"/>
        <color indexed="10"/>
        <rFont val="Arial Cyr"/>
        <family val="0"/>
      </rPr>
      <t>ярко-розовый</t>
    </r>
  </si>
  <si>
    <t>Платье для девочки ДПД854067н ромашки на темно-синем</t>
  </si>
  <si>
    <t>НАДО НА КАРТЕ</t>
  </si>
  <si>
    <t>2852+325</t>
  </si>
  <si>
    <t>732+560</t>
  </si>
  <si>
    <t>236+300</t>
  </si>
  <si>
    <t>напомнить про пазлы!!! :))</t>
  </si>
  <si>
    <t xml:space="preserve">Поставка ушла 20.11, Байкал-Сервис, 2 места, 13 кг., номер ТТН: яр-з112126. </t>
  </si>
  <si>
    <t>К оплате при получении будет 488, 52 руб.</t>
  </si>
  <si>
    <t>200 р. доставка</t>
  </si>
  <si>
    <t>688,52 - общие тр.</t>
  </si>
  <si>
    <t>тр.=S*0,022824</t>
  </si>
  <si>
    <t>долг!</t>
  </si>
  <si>
    <t>ВЗ</t>
  </si>
  <si>
    <t>РЦРпл.Ленина</t>
  </si>
  <si>
    <t>Щ</t>
  </si>
  <si>
    <t>913-777-5524</t>
  </si>
  <si>
    <t>РЦРМаркса</t>
  </si>
  <si>
    <t>РЦРЭкватор</t>
  </si>
  <si>
    <t>РЦРУчительская</t>
  </si>
  <si>
    <t>м/г Москва ч/з РЦРМаркса</t>
  </si>
  <si>
    <t>10 + отправка</t>
  </si>
  <si>
    <t>РЦРЗатулинка</t>
  </si>
  <si>
    <t>РЦРПервомайка</t>
  </si>
  <si>
    <t>РЦРТелецентр</t>
  </si>
  <si>
    <t>ОВЗ Ника</t>
  </si>
  <si>
    <t>РЦРЗападный</t>
  </si>
  <si>
    <t>Сибверк или РЦРДобрый</t>
  </si>
  <si>
    <t>913-903-7466</t>
  </si>
  <si>
    <t>м/г Г.-Алтайск</t>
  </si>
  <si>
    <t>вместе со *Star#</t>
  </si>
  <si>
    <t>РЦРДобрый</t>
  </si>
  <si>
    <t>РЦРБердск</t>
  </si>
  <si>
    <t>с КП-41</t>
  </si>
  <si>
    <t>РЦРКольцово</t>
  </si>
  <si>
    <t>7+отправка 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</si>
</sst>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10"/>
      <name val="Arial Cyr"/>
      <family val="0"/>
    </font>
    <font>
      <sz val="10"/>
      <color indexed="13"/>
      <name val="Arial Cyr"/>
      <family val="0"/>
    </font>
    <font>
      <sz val="11"/>
      <color indexed="62"/>
      <name val="Calibri"/>
      <family val="2"/>
    </font>
    <font>
      <b/>
      <sz val="10"/>
      <color indexed="10"/>
      <name val="Arial Cyr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1" fillId="0" borderId="0" xfId="0" applyNumberFormat="1" applyFont="1" applyAlignment="1">
      <alignment horizontal="center" wrapText="1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0" fillId="0" borderId="0" xfId="0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5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pane ySplit="1" topLeftCell="BM2" activePane="bottomLeft" state="frozen"/>
      <selection pane="topLeft" activeCell="A1" sqref="A1"/>
      <selection pane="bottomLeft" activeCell="J76" sqref="J76"/>
    </sheetView>
  </sheetViews>
  <sheetFormatPr defaultColWidth="9.00390625" defaultRowHeight="12.75"/>
  <cols>
    <col min="1" max="1" width="51.875" style="0" customWidth="1"/>
    <col min="2" max="2" width="13.75390625" style="0" customWidth="1"/>
    <col min="3" max="3" width="10.75390625" style="12" customWidth="1"/>
    <col min="4" max="4" width="9.125" style="12" customWidth="1"/>
    <col min="7" max="7" width="11.875" style="0" customWidth="1"/>
    <col min="8" max="8" width="17.00390625" style="0" customWidth="1"/>
  </cols>
  <sheetData>
    <row r="1" spans="1:8" s="1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s="12" t="s">
        <v>103</v>
      </c>
      <c r="B2" t="s">
        <v>50</v>
      </c>
      <c r="C2" s="28">
        <v>18</v>
      </c>
      <c r="D2" s="12">
        <v>138</v>
      </c>
      <c r="E2" s="3">
        <v>1</v>
      </c>
      <c r="F2" s="3">
        <f>D2*E2</f>
        <v>138</v>
      </c>
      <c r="G2" s="3">
        <f>F2*1.15</f>
        <v>158.7</v>
      </c>
      <c r="H2" s="25" t="s">
        <v>56</v>
      </c>
    </row>
    <row r="3" spans="1:8" ht="12.75">
      <c r="A3" s="43" t="s">
        <v>118</v>
      </c>
      <c r="B3" s="43" t="s">
        <v>119</v>
      </c>
      <c r="C3" s="44" t="s">
        <v>23</v>
      </c>
      <c r="D3" s="45">
        <v>344</v>
      </c>
      <c r="E3" s="46">
        <v>1</v>
      </c>
      <c r="F3" s="46">
        <f>D3*E3</f>
        <v>344</v>
      </c>
      <c r="G3" s="46">
        <f>F3*1.12</f>
        <v>385.28000000000003</v>
      </c>
      <c r="H3" s="47" t="s">
        <v>120</v>
      </c>
    </row>
    <row r="4" spans="1:8" ht="12.75">
      <c r="A4" s="12" t="s">
        <v>121</v>
      </c>
      <c r="B4" s="12" t="s">
        <v>122</v>
      </c>
      <c r="C4" s="28" t="s">
        <v>23</v>
      </c>
      <c r="D4" s="26">
        <v>329</v>
      </c>
      <c r="E4" s="3">
        <v>1</v>
      </c>
      <c r="F4" s="3">
        <f>D4*E4</f>
        <v>329</v>
      </c>
      <c r="G4" s="3">
        <f>F4*1.12</f>
        <v>368.48</v>
      </c>
      <c r="H4" s="20" t="s">
        <v>120</v>
      </c>
    </row>
    <row r="5" spans="1:8" ht="12.75">
      <c r="A5" s="43" t="s">
        <v>55</v>
      </c>
      <c r="B5" s="48" t="s">
        <v>50</v>
      </c>
      <c r="C5" s="44">
        <v>56</v>
      </c>
      <c r="D5" s="43">
        <v>218</v>
      </c>
      <c r="E5" s="46">
        <v>1</v>
      </c>
      <c r="F5" s="46">
        <f>D5*E5</f>
        <v>218</v>
      </c>
      <c r="G5" s="46">
        <f>F5*1.15</f>
        <v>250.7</v>
      </c>
      <c r="H5" s="43" t="s">
        <v>52</v>
      </c>
    </row>
    <row r="6" spans="1:8" ht="12.75">
      <c r="A6" s="12" t="s">
        <v>53</v>
      </c>
      <c r="B6" t="s">
        <v>50</v>
      </c>
      <c r="C6" s="28" t="s">
        <v>54</v>
      </c>
      <c r="D6" s="12">
        <v>828</v>
      </c>
      <c r="E6" s="3">
        <v>1</v>
      </c>
      <c r="F6" s="3">
        <f>D6*E6</f>
        <v>828</v>
      </c>
      <c r="G6" s="3">
        <f>F6*1.15</f>
        <v>952.1999999999999</v>
      </c>
      <c r="H6" s="12" t="s">
        <v>52</v>
      </c>
    </row>
    <row r="7" spans="1:8" ht="12.75">
      <c r="A7" s="12" t="s">
        <v>112</v>
      </c>
      <c r="B7" t="s">
        <v>50</v>
      </c>
      <c r="C7" s="28">
        <v>23</v>
      </c>
      <c r="D7" s="12">
        <v>160</v>
      </c>
      <c r="E7" s="3">
        <v>1</v>
      </c>
      <c r="F7" s="3">
        <f>D7*E7</f>
        <v>160</v>
      </c>
      <c r="G7" s="3">
        <f>F7*1.15</f>
        <v>184</v>
      </c>
      <c r="H7" s="25" t="s">
        <v>52</v>
      </c>
    </row>
    <row r="8" spans="1:8" ht="12.75">
      <c r="A8" s="43" t="s">
        <v>193</v>
      </c>
      <c r="B8" s="43" t="s">
        <v>87</v>
      </c>
      <c r="C8" s="44" t="s">
        <v>21</v>
      </c>
      <c r="D8" s="43">
        <v>500</v>
      </c>
      <c r="E8" s="46">
        <v>1</v>
      </c>
      <c r="F8" s="46">
        <f>D8*E8</f>
        <v>500</v>
      </c>
      <c r="G8" s="46">
        <f>F8*1.12</f>
        <v>560</v>
      </c>
      <c r="H8" s="48" t="s">
        <v>24</v>
      </c>
    </row>
    <row r="9" spans="1:8" ht="12.75">
      <c r="A9" s="43" t="s">
        <v>109</v>
      </c>
      <c r="B9" s="43" t="s">
        <v>110</v>
      </c>
      <c r="C9" s="44" t="s">
        <v>28</v>
      </c>
      <c r="D9" s="45">
        <v>151</v>
      </c>
      <c r="E9" s="46">
        <v>2</v>
      </c>
      <c r="F9" s="46">
        <f>D9*E9</f>
        <v>302</v>
      </c>
      <c r="G9" s="46">
        <f>F9*1.15</f>
        <v>347.29999999999995</v>
      </c>
      <c r="H9" s="47" t="s">
        <v>111</v>
      </c>
    </row>
    <row r="10" spans="1:8" ht="12.75">
      <c r="A10" s="43" t="s">
        <v>178</v>
      </c>
      <c r="B10" s="48" t="s">
        <v>50</v>
      </c>
      <c r="C10" s="44" t="s">
        <v>179</v>
      </c>
      <c r="D10" s="43">
        <v>1074</v>
      </c>
      <c r="E10" s="46">
        <v>1</v>
      </c>
      <c r="F10" s="46">
        <f>D10*E10</f>
        <v>1074</v>
      </c>
      <c r="G10" s="46">
        <f>F10*1.12</f>
        <v>1202.88</v>
      </c>
      <c r="H10" s="43" t="s">
        <v>176</v>
      </c>
    </row>
    <row r="11" spans="1:8" ht="12.75">
      <c r="A11" s="43" t="s">
        <v>134</v>
      </c>
      <c r="B11" s="43" t="s">
        <v>110</v>
      </c>
      <c r="C11" s="44" t="s">
        <v>33</v>
      </c>
      <c r="D11" s="45">
        <v>151</v>
      </c>
      <c r="E11" s="46">
        <v>1</v>
      </c>
      <c r="F11" s="46">
        <f>D11*E11</f>
        <v>151</v>
      </c>
      <c r="G11" s="46">
        <f>F11*1.15</f>
        <v>173.64999999999998</v>
      </c>
      <c r="H11" s="43" t="s">
        <v>115</v>
      </c>
    </row>
    <row r="12" spans="1:8" ht="12.75">
      <c r="A12" s="12" t="s">
        <v>117</v>
      </c>
      <c r="B12" s="12" t="s">
        <v>110</v>
      </c>
      <c r="C12" s="28" t="s">
        <v>23</v>
      </c>
      <c r="D12" s="26">
        <v>154</v>
      </c>
      <c r="E12" s="3">
        <v>1</v>
      </c>
      <c r="F12" s="3">
        <f>D12*E12</f>
        <v>154</v>
      </c>
      <c r="G12" s="3">
        <f>F12*1.15</f>
        <v>177.1</v>
      </c>
      <c r="H12" s="12" t="s">
        <v>115</v>
      </c>
    </row>
    <row r="13" spans="1:8" ht="12.75">
      <c r="A13" s="12" t="s">
        <v>116</v>
      </c>
      <c r="B13" s="12" t="s">
        <v>110</v>
      </c>
      <c r="C13" s="28" t="s">
        <v>33</v>
      </c>
      <c r="D13" s="26">
        <v>153</v>
      </c>
      <c r="E13" s="3">
        <v>1</v>
      </c>
      <c r="F13" s="3">
        <f>D13*E13</f>
        <v>153</v>
      </c>
      <c r="G13" s="3">
        <f>F13*1.15</f>
        <v>175.95</v>
      </c>
      <c r="H13" s="12" t="s">
        <v>115</v>
      </c>
    </row>
    <row r="14" spans="1:8" ht="12.75">
      <c r="A14" s="43" t="s">
        <v>150</v>
      </c>
      <c r="B14" s="43" t="s">
        <v>151</v>
      </c>
      <c r="C14" s="44">
        <v>56</v>
      </c>
      <c r="D14" s="43">
        <v>189</v>
      </c>
      <c r="E14" s="46">
        <v>1</v>
      </c>
      <c r="F14" s="46">
        <f>D14*E14</f>
        <v>189</v>
      </c>
      <c r="G14" s="46">
        <f>F14*1.15</f>
        <v>217.35</v>
      </c>
      <c r="H14" s="43" t="s">
        <v>148</v>
      </c>
    </row>
    <row r="15" spans="1:8" ht="12.75">
      <c r="A15" s="12" t="s">
        <v>55</v>
      </c>
      <c r="B15" t="s">
        <v>50</v>
      </c>
      <c r="C15" s="28">
        <v>56</v>
      </c>
      <c r="D15" s="12">
        <v>218</v>
      </c>
      <c r="E15" s="3">
        <v>1</v>
      </c>
      <c r="F15" s="3">
        <f>D15*E15</f>
        <v>218</v>
      </c>
      <c r="G15" s="3">
        <f>F15*1.15</f>
        <v>250.7</v>
      </c>
      <c r="H15" s="12" t="s">
        <v>148</v>
      </c>
    </row>
    <row r="16" spans="1:8" ht="12.75">
      <c r="A16" s="12" t="s">
        <v>149</v>
      </c>
      <c r="B16" t="s">
        <v>50</v>
      </c>
      <c r="C16" s="28" t="s">
        <v>28</v>
      </c>
      <c r="D16" s="12">
        <v>771</v>
      </c>
      <c r="E16" s="3">
        <v>1</v>
      </c>
      <c r="F16" s="3">
        <f>D16*E16</f>
        <v>771</v>
      </c>
      <c r="G16" s="3">
        <f>F16*1.15</f>
        <v>886.65</v>
      </c>
      <c r="H16" s="12" t="s">
        <v>148</v>
      </c>
    </row>
    <row r="17" spans="1:8" ht="12.75">
      <c r="A17" t="s">
        <v>49</v>
      </c>
      <c r="B17" t="s">
        <v>50</v>
      </c>
      <c r="C17" s="28" t="s">
        <v>152</v>
      </c>
      <c r="D17" s="12">
        <v>545</v>
      </c>
      <c r="E17" s="3">
        <v>1</v>
      </c>
      <c r="F17" s="3">
        <f>D17*E17</f>
        <v>545</v>
      </c>
      <c r="G17" s="3">
        <f>F17*1.15</f>
        <v>626.75</v>
      </c>
      <c r="H17" s="20" t="s">
        <v>148</v>
      </c>
    </row>
    <row r="18" spans="1:8" ht="12.75">
      <c r="A18" s="12" t="s">
        <v>153</v>
      </c>
      <c r="B18" s="12" t="s">
        <v>154</v>
      </c>
      <c r="C18" s="28" t="s">
        <v>28</v>
      </c>
      <c r="D18" s="12">
        <v>98</v>
      </c>
      <c r="E18" s="3">
        <v>1</v>
      </c>
      <c r="F18" s="3">
        <f>D18*E18</f>
        <v>98</v>
      </c>
      <c r="G18" s="3">
        <f>F18*1.15</f>
        <v>112.69999999999999</v>
      </c>
      <c r="H18" s="22" t="s">
        <v>148</v>
      </c>
    </row>
    <row r="19" spans="1:8" ht="12.75">
      <c r="A19" s="12" t="s">
        <v>155</v>
      </c>
      <c r="B19" s="12" t="s">
        <v>154</v>
      </c>
      <c r="C19" s="28" t="s">
        <v>28</v>
      </c>
      <c r="D19" s="12">
        <v>107</v>
      </c>
      <c r="E19" s="3">
        <v>1</v>
      </c>
      <c r="F19" s="3">
        <f>D19*E19</f>
        <v>107</v>
      </c>
      <c r="G19" s="3">
        <f>F19*1.15</f>
        <v>123.05</v>
      </c>
      <c r="H19" s="22" t="s">
        <v>148</v>
      </c>
    </row>
    <row r="20" spans="1:8" ht="12.75">
      <c r="A20" s="12" t="s">
        <v>156</v>
      </c>
      <c r="B20" s="12" t="s">
        <v>154</v>
      </c>
      <c r="C20" s="28" t="s">
        <v>33</v>
      </c>
      <c r="D20" s="12">
        <v>60</v>
      </c>
      <c r="E20" s="3">
        <v>1</v>
      </c>
      <c r="F20" s="3">
        <f>D20*E20</f>
        <v>60</v>
      </c>
      <c r="G20" s="3">
        <f>F20*1.15</f>
        <v>69</v>
      </c>
      <c r="H20" s="22" t="s">
        <v>148</v>
      </c>
    </row>
    <row r="21" spans="1:8" ht="12.75">
      <c r="A21" s="12" t="s">
        <v>163</v>
      </c>
      <c r="B21" s="12" t="s">
        <v>164</v>
      </c>
      <c r="C21" s="28" t="s">
        <v>28</v>
      </c>
      <c r="D21" s="12">
        <v>201</v>
      </c>
      <c r="E21" s="3">
        <v>1</v>
      </c>
      <c r="F21" s="3">
        <f>D21*E21</f>
        <v>201</v>
      </c>
      <c r="G21" s="3">
        <f>F21*1.15</f>
        <v>231.14999999999998</v>
      </c>
      <c r="H21" s="22" t="s">
        <v>148</v>
      </c>
    </row>
    <row r="22" spans="1:8" ht="12.75">
      <c r="A22" s="12" t="s">
        <v>162</v>
      </c>
      <c r="B22" s="12" t="s">
        <v>161</v>
      </c>
      <c r="C22" s="28" t="s">
        <v>28</v>
      </c>
      <c r="D22" s="12">
        <v>182</v>
      </c>
      <c r="E22" s="3">
        <v>1</v>
      </c>
      <c r="F22" s="3">
        <f>D22*E22</f>
        <v>182</v>
      </c>
      <c r="G22" s="3">
        <f>F22*1.15</f>
        <v>209.29999999999998</v>
      </c>
      <c r="H22" s="22" t="s">
        <v>148</v>
      </c>
    </row>
    <row r="23" spans="1:8" ht="12.75">
      <c r="A23" s="12" t="s">
        <v>157</v>
      </c>
      <c r="B23" s="12" t="s">
        <v>158</v>
      </c>
      <c r="C23" s="28" t="s">
        <v>28</v>
      </c>
      <c r="D23" s="12">
        <v>230</v>
      </c>
      <c r="E23" s="3">
        <v>1</v>
      </c>
      <c r="F23" s="3">
        <f>D23*E23</f>
        <v>230</v>
      </c>
      <c r="G23" s="3">
        <f>F23*1.15</f>
        <v>264.5</v>
      </c>
      <c r="H23" s="12" t="s">
        <v>148</v>
      </c>
    </row>
    <row r="24" spans="1:8" ht="12.75">
      <c r="A24" s="12" t="s">
        <v>159</v>
      </c>
      <c r="B24" s="12" t="s">
        <v>158</v>
      </c>
      <c r="C24" s="28" t="s">
        <v>22</v>
      </c>
      <c r="D24" s="12">
        <v>94</v>
      </c>
      <c r="E24" s="3">
        <v>1</v>
      </c>
      <c r="F24" s="3">
        <f>D24*E24</f>
        <v>94</v>
      </c>
      <c r="G24" s="3">
        <f>F24*1.15</f>
        <v>108.1</v>
      </c>
      <c r="H24" s="20" t="s">
        <v>148</v>
      </c>
    </row>
    <row r="25" spans="1:8" ht="12.75">
      <c r="A25" s="12" t="s">
        <v>160</v>
      </c>
      <c r="B25" s="12" t="s">
        <v>158</v>
      </c>
      <c r="C25" s="28" t="s">
        <v>28</v>
      </c>
      <c r="D25" s="12">
        <v>94</v>
      </c>
      <c r="E25" s="3">
        <v>1</v>
      </c>
      <c r="F25" s="3">
        <f>D25*E25</f>
        <v>94</v>
      </c>
      <c r="G25" s="3">
        <f>F25*1.15</f>
        <v>108.1</v>
      </c>
      <c r="H25" s="24" t="s">
        <v>148</v>
      </c>
    </row>
    <row r="26" spans="1:8" ht="12.75">
      <c r="A26" s="43" t="s">
        <v>97</v>
      </c>
      <c r="B26" s="48" t="s">
        <v>50</v>
      </c>
      <c r="C26" s="44">
        <v>12</v>
      </c>
      <c r="D26" s="43">
        <v>138</v>
      </c>
      <c r="E26" s="46">
        <v>1</v>
      </c>
      <c r="F26" s="46">
        <f>D26*E26</f>
        <v>138</v>
      </c>
      <c r="G26" s="46">
        <f>F26*1.15</f>
        <v>158.7</v>
      </c>
      <c r="H26" s="49" t="s">
        <v>96</v>
      </c>
    </row>
    <row r="27" spans="1:8" ht="12.75">
      <c r="A27" s="12" t="s">
        <v>98</v>
      </c>
      <c r="B27" t="s">
        <v>50</v>
      </c>
      <c r="C27" s="28">
        <v>12</v>
      </c>
      <c r="D27" s="12">
        <v>138</v>
      </c>
      <c r="E27" s="3">
        <v>1</v>
      </c>
      <c r="F27" s="3">
        <f>D27*E27</f>
        <v>138</v>
      </c>
      <c r="G27" s="3">
        <f>F27*1.15</f>
        <v>158.7</v>
      </c>
      <c r="H27" s="25" t="s">
        <v>96</v>
      </c>
    </row>
    <row r="28" spans="1:8" ht="12.75">
      <c r="A28" s="12" t="s">
        <v>99</v>
      </c>
      <c r="B28" t="s">
        <v>50</v>
      </c>
      <c r="C28" s="28">
        <v>23</v>
      </c>
      <c r="D28" s="12">
        <v>160</v>
      </c>
      <c r="E28" s="3">
        <v>1</v>
      </c>
      <c r="F28" s="3">
        <f>D28*E28</f>
        <v>160</v>
      </c>
      <c r="G28" s="3">
        <f>F28*1.15</f>
        <v>184</v>
      </c>
      <c r="H28" s="25" t="s">
        <v>96</v>
      </c>
    </row>
    <row r="29" spans="1:8" ht="12.75">
      <c r="A29" s="48" t="s">
        <v>49</v>
      </c>
      <c r="B29" s="48" t="s">
        <v>50</v>
      </c>
      <c r="C29" s="44" t="s">
        <v>51</v>
      </c>
      <c r="D29" s="43">
        <v>517</v>
      </c>
      <c r="E29" s="46">
        <v>1</v>
      </c>
      <c r="F29" s="46">
        <f>D29*E29</f>
        <v>517</v>
      </c>
      <c r="G29" s="46">
        <f>F29*1.15</f>
        <v>594.55</v>
      </c>
      <c r="H29" s="47" t="s">
        <v>48</v>
      </c>
    </row>
    <row r="30" spans="1:8" ht="12.75">
      <c r="A30" s="43" t="s">
        <v>190</v>
      </c>
      <c r="B30" s="48" t="s">
        <v>50</v>
      </c>
      <c r="C30" s="44" t="s">
        <v>191</v>
      </c>
      <c r="D30" s="43">
        <v>570</v>
      </c>
      <c r="E30" s="46">
        <v>2</v>
      </c>
      <c r="F30" s="46">
        <f>D30*E30</f>
        <v>1140</v>
      </c>
      <c r="G30" s="46">
        <f>F30*1.15</f>
        <v>1311</v>
      </c>
      <c r="H30" s="47" t="s">
        <v>189</v>
      </c>
    </row>
    <row r="31" spans="1:8" s="12" customFormat="1" ht="12.75">
      <c r="A31" s="43" t="s">
        <v>187</v>
      </c>
      <c r="B31" s="43" t="s">
        <v>136</v>
      </c>
      <c r="C31" s="44" t="s">
        <v>84</v>
      </c>
      <c r="D31" s="43">
        <v>170</v>
      </c>
      <c r="E31" s="46">
        <v>1</v>
      </c>
      <c r="F31" s="46">
        <f>D31*E31</f>
        <v>170</v>
      </c>
      <c r="G31" s="46">
        <f>F31*1.15</f>
        <v>195.49999999999997</v>
      </c>
      <c r="H31" s="47" t="s">
        <v>188</v>
      </c>
    </row>
    <row r="32" spans="1:8" s="12" customFormat="1" ht="12.75">
      <c r="A32" s="43" t="s">
        <v>171</v>
      </c>
      <c r="B32" s="43" t="s">
        <v>172</v>
      </c>
      <c r="C32" s="44" t="s">
        <v>23</v>
      </c>
      <c r="D32" s="43">
        <v>459</v>
      </c>
      <c r="E32" s="46">
        <v>1</v>
      </c>
      <c r="F32" s="46">
        <f>D32*E32</f>
        <v>459</v>
      </c>
      <c r="G32" s="46">
        <f>F32*1.15</f>
        <v>527.8499999999999</v>
      </c>
      <c r="H32" s="43" t="s">
        <v>174</v>
      </c>
    </row>
    <row r="33" spans="1:8" s="12" customFormat="1" ht="12.75">
      <c r="A33" s="43" t="s">
        <v>186</v>
      </c>
      <c r="B33" s="48" t="s">
        <v>50</v>
      </c>
      <c r="C33" s="44" t="s">
        <v>33</v>
      </c>
      <c r="D33" s="43">
        <v>349</v>
      </c>
      <c r="E33" s="46">
        <v>1</v>
      </c>
      <c r="F33" s="46">
        <f>D33*E33</f>
        <v>349</v>
      </c>
      <c r="G33" s="46">
        <f>F33*1.01</f>
        <v>352.49</v>
      </c>
      <c r="H33" s="43" t="s">
        <v>181</v>
      </c>
    </row>
    <row r="34" spans="1:9" ht="12.75">
      <c r="A34" s="12" t="s">
        <v>182</v>
      </c>
      <c r="B34" t="s">
        <v>50</v>
      </c>
      <c r="C34" s="28" t="s">
        <v>185</v>
      </c>
      <c r="D34" s="12">
        <v>517</v>
      </c>
      <c r="E34" s="3">
        <v>1</v>
      </c>
      <c r="F34" s="3">
        <f>D34*E34</f>
        <v>517</v>
      </c>
      <c r="G34" s="3">
        <f>F34*1.01</f>
        <v>522.17</v>
      </c>
      <c r="H34" s="20" t="s">
        <v>181</v>
      </c>
      <c r="I34" s="12"/>
    </row>
    <row r="35" spans="1:9" ht="12.75">
      <c r="A35" s="12" t="s">
        <v>183</v>
      </c>
      <c r="B35" t="s">
        <v>50</v>
      </c>
      <c r="C35" s="28" t="s">
        <v>184</v>
      </c>
      <c r="D35" s="12">
        <v>517</v>
      </c>
      <c r="E35" s="3">
        <v>1</v>
      </c>
      <c r="F35" s="3">
        <f>D35*E35</f>
        <v>517</v>
      </c>
      <c r="G35" s="3">
        <f>F35*1.01</f>
        <v>522.17</v>
      </c>
      <c r="H35" s="20" t="s">
        <v>181</v>
      </c>
      <c r="I35" s="12"/>
    </row>
    <row r="36" spans="1:9" ht="12.75">
      <c r="A36" s="43" t="s">
        <v>168</v>
      </c>
      <c r="B36" s="43" t="s">
        <v>169</v>
      </c>
      <c r="C36" s="44" t="s">
        <v>170</v>
      </c>
      <c r="D36" s="43">
        <v>459</v>
      </c>
      <c r="E36" s="46">
        <v>1</v>
      </c>
      <c r="F36" s="46">
        <f>D36*E36</f>
        <v>459</v>
      </c>
      <c r="G36" s="49">
        <f>F36*1.01</f>
        <v>463.59000000000003</v>
      </c>
      <c r="H36" s="47" t="s">
        <v>34</v>
      </c>
      <c r="I36" s="12"/>
    </row>
    <row r="37" spans="1:9" ht="12.75">
      <c r="A37" s="43" t="s">
        <v>92</v>
      </c>
      <c r="B37" s="48" t="s">
        <v>50</v>
      </c>
      <c r="C37" s="44" t="s">
        <v>63</v>
      </c>
      <c r="D37" s="43">
        <v>308</v>
      </c>
      <c r="E37" s="46">
        <v>1</v>
      </c>
      <c r="F37" s="46">
        <f>D37*E37</f>
        <v>308</v>
      </c>
      <c r="G37" s="46">
        <f>F37*1.15</f>
        <v>354.2</v>
      </c>
      <c r="H37" s="47" t="s">
        <v>95</v>
      </c>
      <c r="I37" s="12"/>
    </row>
    <row r="38" spans="1:9" ht="12.75">
      <c r="A38" s="12" t="s">
        <v>93</v>
      </c>
      <c r="B38" t="s">
        <v>50</v>
      </c>
      <c r="C38" s="28" t="s">
        <v>21</v>
      </c>
      <c r="D38" s="12">
        <v>308</v>
      </c>
      <c r="E38" s="3">
        <v>1</v>
      </c>
      <c r="F38" s="3">
        <f>D38*E38</f>
        <v>308</v>
      </c>
      <c r="G38" s="3">
        <f>F38*1.15</f>
        <v>354.2</v>
      </c>
      <c r="H38" s="24" t="s">
        <v>95</v>
      </c>
      <c r="I38" s="12"/>
    </row>
    <row r="39" spans="1:9" ht="12.75">
      <c r="A39" s="43" t="s">
        <v>81</v>
      </c>
      <c r="B39" s="43" t="s">
        <v>50</v>
      </c>
      <c r="C39" s="44" t="s">
        <v>102</v>
      </c>
      <c r="D39" s="43">
        <v>595</v>
      </c>
      <c r="E39" s="46">
        <v>1</v>
      </c>
      <c r="F39" s="46">
        <f>D39*E39</f>
        <v>595</v>
      </c>
      <c r="G39" s="46">
        <f>F39*1.15</f>
        <v>684.25</v>
      </c>
      <c r="H39" s="43" t="s">
        <v>72</v>
      </c>
      <c r="I39" s="12"/>
    </row>
    <row r="40" spans="1:9" ht="12.75">
      <c r="A40" t="s">
        <v>73</v>
      </c>
      <c r="B40" s="12" t="s">
        <v>50</v>
      </c>
      <c r="C40" s="28" t="s">
        <v>74</v>
      </c>
      <c r="D40" s="12">
        <v>828</v>
      </c>
      <c r="E40" s="3">
        <v>1</v>
      </c>
      <c r="F40" s="3">
        <f>D40*E40</f>
        <v>828</v>
      </c>
      <c r="G40" s="3">
        <f>F40*1.15</f>
        <v>952.1999999999999</v>
      </c>
      <c r="H40" s="12" t="s">
        <v>72</v>
      </c>
      <c r="I40" s="12"/>
    </row>
    <row r="41" spans="1:9" ht="12.75">
      <c r="A41" s="43" t="s">
        <v>89</v>
      </c>
      <c r="B41" s="48" t="s">
        <v>50</v>
      </c>
      <c r="C41" s="44" t="s">
        <v>23</v>
      </c>
      <c r="D41" s="43">
        <v>340</v>
      </c>
      <c r="E41" s="46">
        <v>1</v>
      </c>
      <c r="F41" s="46">
        <f>D41*E41</f>
        <v>340</v>
      </c>
      <c r="G41" s="46">
        <f>F41*1.12</f>
        <v>380.8</v>
      </c>
      <c r="H41" s="47" t="s">
        <v>90</v>
      </c>
      <c r="I41" s="12"/>
    </row>
    <row r="42" spans="1:9" ht="12.75">
      <c r="A42" s="12" t="s">
        <v>91</v>
      </c>
      <c r="B42" t="s">
        <v>50</v>
      </c>
      <c r="C42" s="28">
        <v>14</v>
      </c>
      <c r="D42" s="12">
        <v>138</v>
      </c>
      <c r="E42" s="3">
        <v>1</v>
      </c>
      <c r="F42" s="3">
        <f>D42*E42</f>
        <v>138</v>
      </c>
      <c r="G42" s="3">
        <f>F42*1.12</f>
        <v>154.56</v>
      </c>
      <c r="H42" s="20" t="s">
        <v>90</v>
      </c>
      <c r="I42" s="12"/>
    </row>
    <row r="43" spans="1:9" ht="12.75">
      <c r="A43" s="43" t="s">
        <v>167</v>
      </c>
      <c r="B43" s="43" t="s">
        <v>58</v>
      </c>
      <c r="C43" s="44" t="s">
        <v>51</v>
      </c>
      <c r="D43" s="50">
        <v>1353</v>
      </c>
      <c r="E43" s="46">
        <v>1</v>
      </c>
      <c r="F43" s="46">
        <f>D43*E43</f>
        <v>1353</v>
      </c>
      <c r="G43" s="46">
        <f>F43*1.15</f>
        <v>1555.9499999999998</v>
      </c>
      <c r="H43" s="43" t="s">
        <v>166</v>
      </c>
      <c r="I43" s="12"/>
    </row>
    <row r="44" spans="1:8" s="12" customFormat="1" ht="12.75">
      <c r="A44" s="43" t="s">
        <v>105</v>
      </c>
      <c r="B44" s="48" t="s">
        <v>50</v>
      </c>
      <c r="C44" s="44">
        <v>18</v>
      </c>
      <c r="D44" s="43">
        <v>138</v>
      </c>
      <c r="E44" s="46">
        <v>1</v>
      </c>
      <c r="F44" s="46">
        <f>D44*E44</f>
        <v>138</v>
      </c>
      <c r="G44" s="46">
        <f>F44*1.15</f>
        <v>158.7</v>
      </c>
      <c r="H44" s="43" t="s">
        <v>100</v>
      </c>
    </row>
    <row r="45" spans="1:9" ht="12.75">
      <c r="A45" s="12" t="s">
        <v>104</v>
      </c>
      <c r="B45" t="s">
        <v>50</v>
      </c>
      <c r="C45" s="28">
        <v>18</v>
      </c>
      <c r="D45" s="12">
        <v>138</v>
      </c>
      <c r="E45" s="3">
        <v>2</v>
      </c>
      <c r="F45" s="3">
        <f>D45*E45</f>
        <v>276</v>
      </c>
      <c r="G45" s="3">
        <f>F45*1.15</f>
        <v>317.4</v>
      </c>
      <c r="H45" s="12" t="s">
        <v>100</v>
      </c>
      <c r="I45" s="12"/>
    </row>
    <row r="46" spans="1:8" s="12" customFormat="1" ht="12.75">
      <c r="A46" s="12" t="s">
        <v>106</v>
      </c>
      <c r="B46" t="s">
        <v>50</v>
      </c>
      <c r="C46" s="28">
        <v>18</v>
      </c>
      <c r="D46" s="12">
        <v>138</v>
      </c>
      <c r="E46" s="3">
        <v>1</v>
      </c>
      <c r="F46" s="3">
        <f>D46*E46</f>
        <v>138</v>
      </c>
      <c r="G46" s="3">
        <f>F46*1.15</f>
        <v>158.7</v>
      </c>
      <c r="H46" s="12" t="s">
        <v>100</v>
      </c>
    </row>
    <row r="47" spans="1:8" s="12" customFormat="1" ht="12.75">
      <c r="A47" s="43" t="s">
        <v>141</v>
      </c>
      <c r="B47" s="43" t="s">
        <v>30</v>
      </c>
      <c r="C47" s="44" t="s">
        <v>28</v>
      </c>
      <c r="D47" s="43">
        <v>451</v>
      </c>
      <c r="E47" s="46">
        <v>1</v>
      </c>
      <c r="F47" s="46">
        <f>D47*E47</f>
        <v>451</v>
      </c>
      <c r="G47" s="46">
        <f>F47*1.11</f>
        <v>500.61000000000007</v>
      </c>
      <c r="H47" s="47" t="s">
        <v>35</v>
      </c>
    </row>
    <row r="48" spans="1:8" s="12" customFormat="1" ht="12.75">
      <c r="A48" s="12" t="s">
        <v>135</v>
      </c>
      <c r="B48" s="12" t="s">
        <v>136</v>
      </c>
      <c r="C48" s="28" t="s">
        <v>23</v>
      </c>
      <c r="D48" s="12">
        <v>67</v>
      </c>
      <c r="E48" s="3">
        <v>1</v>
      </c>
      <c r="F48" s="3">
        <f>D48*E48</f>
        <v>67</v>
      </c>
      <c r="G48" s="3">
        <f>F48*1.11</f>
        <v>74.37</v>
      </c>
      <c r="H48" s="22" t="s">
        <v>35</v>
      </c>
    </row>
    <row r="49" spans="1:8" s="12" customFormat="1" ht="12.75">
      <c r="A49" s="12" t="s">
        <v>142</v>
      </c>
      <c r="B49" s="12" t="s">
        <v>138</v>
      </c>
      <c r="C49" s="28" t="s">
        <v>23</v>
      </c>
      <c r="D49" s="12">
        <v>326</v>
      </c>
      <c r="E49" s="3">
        <v>1</v>
      </c>
      <c r="F49" s="3">
        <f>D49*E49</f>
        <v>326</v>
      </c>
      <c r="G49" s="3">
        <f>F49*1.11</f>
        <v>361.86</v>
      </c>
      <c r="H49" s="22" t="s">
        <v>35</v>
      </c>
    </row>
    <row r="50" spans="1:8" s="12" customFormat="1" ht="12.75">
      <c r="A50" s="12" t="s">
        <v>140</v>
      </c>
      <c r="B50" s="12" t="s">
        <v>138</v>
      </c>
      <c r="C50" s="28" t="s">
        <v>21</v>
      </c>
      <c r="D50" s="12">
        <v>156</v>
      </c>
      <c r="E50" s="3">
        <v>1</v>
      </c>
      <c r="F50" s="3">
        <f>D50*E50</f>
        <v>156</v>
      </c>
      <c r="G50" s="3">
        <f>F50*1.11</f>
        <v>173.16000000000003</v>
      </c>
      <c r="H50" s="22" t="s">
        <v>35</v>
      </c>
    </row>
    <row r="51" spans="1:8" s="12" customFormat="1" ht="12.75">
      <c r="A51" s="12" t="s">
        <v>139</v>
      </c>
      <c r="B51" s="12" t="s">
        <v>138</v>
      </c>
      <c r="C51" s="28" t="s">
        <v>33</v>
      </c>
      <c r="D51" s="12">
        <v>254</v>
      </c>
      <c r="E51" s="3">
        <v>1</v>
      </c>
      <c r="F51" s="3">
        <f>D51*E51</f>
        <v>254</v>
      </c>
      <c r="G51" s="3">
        <f>F51*1.11</f>
        <v>281.94</v>
      </c>
      <c r="H51" s="22" t="s">
        <v>35</v>
      </c>
    </row>
    <row r="52" spans="1:8" s="12" customFormat="1" ht="12.75">
      <c r="A52" s="12" t="s">
        <v>137</v>
      </c>
      <c r="B52" s="12" t="s">
        <v>138</v>
      </c>
      <c r="C52" s="28" t="s">
        <v>27</v>
      </c>
      <c r="D52" s="12">
        <v>148</v>
      </c>
      <c r="E52" s="3">
        <v>1</v>
      </c>
      <c r="F52" s="3">
        <f>D52*E52</f>
        <v>148</v>
      </c>
      <c r="G52" s="3">
        <f>F52*1.11</f>
        <v>164.28</v>
      </c>
      <c r="H52" s="22" t="s">
        <v>35</v>
      </c>
    </row>
    <row r="53" spans="1:8" s="12" customFormat="1" ht="12.75">
      <c r="A53" s="12" t="s">
        <v>129</v>
      </c>
      <c r="B53" s="12" t="s">
        <v>130</v>
      </c>
      <c r="C53" s="28" t="s">
        <v>23</v>
      </c>
      <c r="D53" s="26">
        <v>321</v>
      </c>
      <c r="E53" s="3">
        <v>1</v>
      </c>
      <c r="F53" s="3">
        <f>D53*E53</f>
        <v>321</v>
      </c>
      <c r="G53" s="3">
        <f>F53*1.11</f>
        <v>356.31000000000006</v>
      </c>
      <c r="H53" s="22" t="s">
        <v>35</v>
      </c>
    </row>
    <row r="54" spans="1:8" s="12" customFormat="1" ht="12.75">
      <c r="A54" s="12" t="s">
        <v>131</v>
      </c>
      <c r="B54" s="12" t="s">
        <v>132</v>
      </c>
      <c r="C54" s="28" t="s">
        <v>22</v>
      </c>
      <c r="D54" s="26">
        <v>367</v>
      </c>
      <c r="E54" s="3">
        <v>1</v>
      </c>
      <c r="F54" s="3">
        <f>D54*E54</f>
        <v>367</v>
      </c>
      <c r="G54" s="3">
        <f>F54*1.11</f>
        <v>407.37000000000006</v>
      </c>
      <c r="H54" s="22" t="s">
        <v>35</v>
      </c>
    </row>
    <row r="55" spans="1:8" s="12" customFormat="1" ht="12.75">
      <c r="A55" s="12" t="s">
        <v>133</v>
      </c>
      <c r="B55" s="12" t="s">
        <v>122</v>
      </c>
      <c r="C55" s="28" t="s">
        <v>84</v>
      </c>
      <c r="D55" s="26">
        <v>329</v>
      </c>
      <c r="E55" s="3">
        <v>1</v>
      </c>
      <c r="F55" s="3">
        <f>D55*E55</f>
        <v>329</v>
      </c>
      <c r="G55" s="3">
        <f>F55*1.11</f>
        <v>365.19000000000005</v>
      </c>
      <c r="H55" s="22" t="s">
        <v>35</v>
      </c>
    </row>
    <row r="56" spans="1:8" s="12" customFormat="1" ht="12.75">
      <c r="A56" s="12" t="s">
        <v>134</v>
      </c>
      <c r="B56" s="12" t="s">
        <v>110</v>
      </c>
      <c r="C56" s="28" t="s">
        <v>22</v>
      </c>
      <c r="D56" s="26">
        <v>151</v>
      </c>
      <c r="E56" s="3">
        <v>1</v>
      </c>
      <c r="F56" s="3">
        <f>D56*E56</f>
        <v>151</v>
      </c>
      <c r="G56" s="3">
        <f>F56*1.11</f>
        <v>167.61</v>
      </c>
      <c r="H56" s="22" t="s">
        <v>35</v>
      </c>
    </row>
    <row r="57" spans="1:8" s="12" customFormat="1" ht="12.75">
      <c r="A57" s="43" t="s">
        <v>127</v>
      </c>
      <c r="B57" s="48" t="s">
        <v>50</v>
      </c>
      <c r="C57" s="44" t="s">
        <v>23</v>
      </c>
      <c r="D57" s="43">
        <v>689</v>
      </c>
      <c r="E57" s="46">
        <v>1</v>
      </c>
      <c r="F57" s="46">
        <f>D57*E57</f>
        <v>689</v>
      </c>
      <c r="G57" s="46">
        <f>F57*1.14</f>
        <v>785.4599999999999</v>
      </c>
      <c r="H57" s="43" t="s">
        <v>128</v>
      </c>
    </row>
    <row r="58" spans="1:8" s="12" customFormat="1" ht="12.75">
      <c r="A58" s="12" t="s">
        <v>182</v>
      </c>
      <c r="B58" t="s">
        <v>50</v>
      </c>
      <c r="C58" s="28" t="s">
        <v>175</v>
      </c>
      <c r="D58" s="12">
        <v>517</v>
      </c>
      <c r="E58" s="3">
        <v>1</v>
      </c>
      <c r="F58" s="3">
        <f>D58*E58</f>
        <v>517</v>
      </c>
      <c r="G58" s="3">
        <f>F58*1.14</f>
        <v>589.38</v>
      </c>
      <c r="H58" s="12" t="s">
        <v>128</v>
      </c>
    </row>
    <row r="59" spans="1:8" s="12" customFormat="1" ht="12.75">
      <c r="A59" s="43" t="s">
        <v>68</v>
      </c>
      <c r="B59" s="43" t="s">
        <v>69</v>
      </c>
      <c r="C59" s="44" t="s">
        <v>22</v>
      </c>
      <c r="D59" s="51">
        <v>571</v>
      </c>
      <c r="E59" s="46">
        <v>1</v>
      </c>
      <c r="F59" s="46">
        <f>D59*E59</f>
        <v>571</v>
      </c>
      <c r="G59" s="46">
        <f>F59*1.15</f>
        <v>656.65</v>
      </c>
      <c r="H59" s="47" t="s">
        <v>70</v>
      </c>
    </row>
    <row r="60" spans="1:8" s="12" customFormat="1" ht="12.75">
      <c r="A60" s="43" t="s">
        <v>143</v>
      </c>
      <c r="B60" s="43" t="s">
        <v>144</v>
      </c>
      <c r="C60" s="44" t="s">
        <v>22</v>
      </c>
      <c r="D60" s="45">
        <v>231</v>
      </c>
      <c r="E60" s="46">
        <v>1</v>
      </c>
      <c r="F60" s="46">
        <f>D60*E60</f>
        <v>231</v>
      </c>
      <c r="G60" s="46">
        <f>F60*1.15</f>
        <v>265.65</v>
      </c>
      <c r="H60" s="47" t="s">
        <v>113</v>
      </c>
    </row>
    <row r="61" spans="1:8" s="12" customFormat="1" ht="12.75">
      <c r="A61" s="12" t="s">
        <v>145</v>
      </c>
      <c r="B61" s="12" t="s">
        <v>119</v>
      </c>
      <c r="C61" s="28" t="s">
        <v>22</v>
      </c>
      <c r="D61" s="26">
        <v>344</v>
      </c>
      <c r="E61" s="3">
        <v>1</v>
      </c>
      <c r="F61" s="3">
        <f>D61*E61</f>
        <v>344</v>
      </c>
      <c r="G61" s="3">
        <f>F61*1.15</f>
        <v>395.59999999999997</v>
      </c>
      <c r="H61" s="22" t="s">
        <v>113</v>
      </c>
    </row>
    <row r="62" spans="1:9" ht="12.75">
      <c r="A62" s="12" t="s">
        <v>146</v>
      </c>
      <c r="B62" s="12" t="s">
        <v>147</v>
      </c>
      <c r="C62" s="28" t="s">
        <v>22</v>
      </c>
      <c r="D62" s="26">
        <v>291</v>
      </c>
      <c r="E62" s="3">
        <v>1</v>
      </c>
      <c r="F62" s="3">
        <f>D62*E62</f>
        <v>291</v>
      </c>
      <c r="G62" s="3">
        <f>F62*1.15</f>
        <v>334.65</v>
      </c>
      <c r="H62" s="22" t="s">
        <v>113</v>
      </c>
      <c r="I62" s="12"/>
    </row>
    <row r="63" spans="1:9" ht="12.75">
      <c r="A63" s="43" t="s">
        <v>101</v>
      </c>
      <c r="B63" s="43" t="s">
        <v>67</v>
      </c>
      <c r="C63" s="44" t="s">
        <v>63</v>
      </c>
      <c r="D63" s="45">
        <v>154</v>
      </c>
      <c r="E63" s="46">
        <v>1</v>
      </c>
      <c r="F63" s="46">
        <f>D63*E63</f>
        <v>154</v>
      </c>
      <c r="G63" s="46">
        <f>F63*1.1</f>
        <v>169.4</v>
      </c>
      <c r="H63" s="47" t="s">
        <v>64</v>
      </c>
      <c r="I63" s="12"/>
    </row>
    <row r="64" spans="1:8" ht="12.75">
      <c r="A64" s="12" t="s">
        <v>65</v>
      </c>
      <c r="B64" s="12" t="s">
        <v>66</v>
      </c>
      <c r="C64" s="28" t="s">
        <v>63</v>
      </c>
      <c r="D64" s="26">
        <v>147</v>
      </c>
      <c r="E64" s="3">
        <v>1</v>
      </c>
      <c r="F64" s="3">
        <f>D64*E64</f>
        <v>147</v>
      </c>
      <c r="G64" s="3">
        <f>F64*1.1</f>
        <v>161.70000000000002</v>
      </c>
      <c r="H64" s="12" t="s">
        <v>64</v>
      </c>
    </row>
    <row r="65" spans="1:8" ht="12.75">
      <c r="A65" s="12" t="s">
        <v>61</v>
      </c>
      <c r="B65" s="12" t="s">
        <v>62</v>
      </c>
      <c r="C65" s="28" t="s">
        <v>63</v>
      </c>
      <c r="D65" s="26">
        <v>193</v>
      </c>
      <c r="E65" s="3">
        <v>1</v>
      </c>
      <c r="F65" s="3">
        <f>D65*E65</f>
        <v>193</v>
      </c>
      <c r="G65" s="3">
        <f>F65*1.1</f>
        <v>212.3</v>
      </c>
      <c r="H65" s="12" t="s">
        <v>64</v>
      </c>
    </row>
    <row r="66" spans="1:8" ht="12.75">
      <c r="A66" s="43" t="s">
        <v>126</v>
      </c>
      <c r="B66" s="48" t="s">
        <v>50</v>
      </c>
      <c r="C66" s="44" t="s">
        <v>31</v>
      </c>
      <c r="D66" s="43">
        <v>689</v>
      </c>
      <c r="E66" s="46">
        <v>1</v>
      </c>
      <c r="F66" s="46">
        <f>D66*E66</f>
        <v>689</v>
      </c>
      <c r="G66" s="46">
        <f>F66*1.15</f>
        <v>792.3499999999999</v>
      </c>
      <c r="H66" s="43" t="s">
        <v>125</v>
      </c>
    </row>
    <row r="67" spans="1:8" ht="12.75">
      <c r="A67" s="25" t="s">
        <v>177</v>
      </c>
      <c r="B67" s="52" t="s">
        <v>50</v>
      </c>
      <c r="C67" s="53">
        <v>16</v>
      </c>
      <c r="D67" s="25">
        <v>138</v>
      </c>
      <c r="E67" s="54">
        <v>1</v>
      </c>
      <c r="F67" s="54">
        <f>D67*E67</f>
        <v>138</v>
      </c>
      <c r="G67" s="54">
        <f>F67*1.15</f>
        <v>158.7</v>
      </c>
      <c r="H67" s="25" t="s">
        <v>125</v>
      </c>
    </row>
    <row r="68" spans="1:8" ht="12.75">
      <c r="A68" s="12" t="s">
        <v>104</v>
      </c>
      <c r="B68" t="s">
        <v>50</v>
      </c>
      <c r="C68" s="28">
        <v>20</v>
      </c>
      <c r="D68" s="12">
        <v>138</v>
      </c>
      <c r="E68" s="3">
        <v>1</v>
      </c>
      <c r="F68" s="3">
        <f>D68*E68</f>
        <v>138</v>
      </c>
      <c r="G68" s="3">
        <f>F68*1.15</f>
        <v>158.7</v>
      </c>
      <c r="H68" s="12" t="s">
        <v>125</v>
      </c>
    </row>
    <row r="69" spans="1:8" ht="12.75">
      <c r="A69" s="12" t="s">
        <v>123</v>
      </c>
      <c r="B69" s="12" t="s">
        <v>124</v>
      </c>
      <c r="C69" s="28" t="s">
        <v>28</v>
      </c>
      <c r="D69" s="12">
        <v>195</v>
      </c>
      <c r="E69" s="3">
        <v>1</v>
      </c>
      <c r="F69" s="3">
        <f>D69*E69</f>
        <v>195</v>
      </c>
      <c r="G69" s="3">
        <f>F69*1.15</f>
        <v>224.24999999999997</v>
      </c>
      <c r="H69" s="20" t="s">
        <v>125</v>
      </c>
    </row>
    <row r="70" spans="1:8" ht="12.75">
      <c r="A70" s="43" t="s">
        <v>85</v>
      </c>
      <c r="B70" s="43" t="s">
        <v>86</v>
      </c>
      <c r="C70" s="44" t="s">
        <v>27</v>
      </c>
      <c r="D70" s="55">
        <v>209</v>
      </c>
      <c r="E70" s="46">
        <v>1</v>
      </c>
      <c r="F70" s="46">
        <f>D70*E70</f>
        <v>209</v>
      </c>
      <c r="G70" s="46">
        <f>F70*1.15</f>
        <v>240.35</v>
      </c>
      <c r="H70" s="47" t="s">
        <v>75</v>
      </c>
    </row>
    <row r="71" spans="1:8" ht="12.75">
      <c r="A71" s="12" t="s">
        <v>82</v>
      </c>
      <c r="B71" s="12" t="s">
        <v>83</v>
      </c>
      <c r="C71" s="28" t="s">
        <v>84</v>
      </c>
      <c r="D71" s="12">
        <v>540</v>
      </c>
      <c r="E71" s="3">
        <v>1</v>
      </c>
      <c r="F71" s="3">
        <f>D71*E71</f>
        <v>540</v>
      </c>
      <c r="G71" s="3">
        <f>F71*1.15</f>
        <v>621</v>
      </c>
      <c r="H71" s="22" t="s">
        <v>75</v>
      </c>
    </row>
    <row r="72" spans="1:8" ht="12.75">
      <c r="A72" s="12" t="s">
        <v>88</v>
      </c>
      <c r="B72" s="12" t="s">
        <v>87</v>
      </c>
      <c r="C72" s="28" t="s">
        <v>84</v>
      </c>
      <c r="D72" s="12">
        <v>500</v>
      </c>
      <c r="E72" s="3">
        <v>1</v>
      </c>
      <c r="F72" s="3">
        <f>D72*E72</f>
        <v>500</v>
      </c>
      <c r="G72" s="3">
        <f>F72*1.15</f>
        <v>575</v>
      </c>
      <c r="H72" s="22" t="s">
        <v>75</v>
      </c>
    </row>
    <row r="73" spans="1:8" ht="12.75">
      <c r="A73" s="12" t="s">
        <v>78</v>
      </c>
      <c r="B73" s="12" t="s">
        <v>79</v>
      </c>
      <c r="C73" s="28" t="s">
        <v>80</v>
      </c>
      <c r="D73" s="12">
        <v>451</v>
      </c>
      <c r="E73" s="3">
        <v>1</v>
      </c>
      <c r="F73" s="3">
        <f>D73*E73</f>
        <v>451</v>
      </c>
      <c r="G73" s="3">
        <f>F73*1.15</f>
        <v>518.65</v>
      </c>
      <c r="H73" s="12" t="s">
        <v>75</v>
      </c>
    </row>
    <row r="74" spans="1:8" ht="12.75">
      <c r="A74" s="12" t="s">
        <v>76</v>
      </c>
      <c r="B74" s="12" t="s">
        <v>77</v>
      </c>
      <c r="C74" s="28" t="s">
        <v>27</v>
      </c>
      <c r="D74" s="12">
        <v>590</v>
      </c>
      <c r="E74" s="3">
        <v>1</v>
      </c>
      <c r="F74" s="3">
        <f>D74*E74</f>
        <v>590</v>
      </c>
      <c r="G74" s="3">
        <f>F74*1.15</f>
        <v>678.5</v>
      </c>
      <c r="H74" s="20" t="s">
        <v>75</v>
      </c>
    </row>
    <row r="75" spans="1:8" ht="12.75">
      <c r="A75" s="43" t="s">
        <v>93</v>
      </c>
      <c r="B75" s="48" t="s">
        <v>50</v>
      </c>
      <c r="C75" s="44" t="s">
        <v>28</v>
      </c>
      <c r="D75" s="43">
        <v>390</v>
      </c>
      <c r="E75" s="46">
        <v>1</v>
      </c>
      <c r="F75" s="46">
        <f>D75*E75</f>
        <v>390</v>
      </c>
      <c r="G75" s="46">
        <f>F75*1.15</f>
        <v>448.49999999999994</v>
      </c>
      <c r="H75" s="48" t="s">
        <v>94</v>
      </c>
    </row>
    <row r="76" spans="1:8" ht="12.75">
      <c r="A76" s="43" t="s">
        <v>57</v>
      </c>
      <c r="B76" s="43" t="s">
        <v>58</v>
      </c>
      <c r="C76" s="56" t="s">
        <v>59</v>
      </c>
      <c r="D76" s="50">
        <v>902</v>
      </c>
      <c r="E76" s="46">
        <v>1</v>
      </c>
      <c r="F76" s="46">
        <f>D76*E76</f>
        <v>902</v>
      </c>
      <c r="G76" s="46">
        <f>F76*1.15</f>
        <v>1037.3</v>
      </c>
      <c r="H76" s="47" t="s">
        <v>60</v>
      </c>
    </row>
    <row r="77" spans="1:8" ht="12.75">
      <c r="A77" s="43" t="s">
        <v>55</v>
      </c>
      <c r="B77" s="48" t="s">
        <v>50</v>
      </c>
      <c r="C77" s="44">
        <v>56</v>
      </c>
      <c r="D77" s="43">
        <v>218</v>
      </c>
      <c r="E77" s="46">
        <v>1</v>
      </c>
      <c r="F77" s="46">
        <f>D77*E77</f>
        <v>218</v>
      </c>
      <c r="G77" s="46">
        <f>F77*1.15</f>
        <v>250.7</v>
      </c>
      <c r="H77" s="43" t="s">
        <v>165</v>
      </c>
    </row>
    <row r="78" spans="1:8" ht="12.75">
      <c r="A78" s="12" t="s">
        <v>149</v>
      </c>
      <c r="B78" t="s">
        <v>50</v>
      </c>
      <c r="C78" s="28" t="s">
        <v>22</v>
      </c>
      <c r="D78" s="12">
        <v>771</v>
      </c>
      <c r="E78" s="3">
        <v>1</v>
      </c>
      <c r="F78" s="3">
        <f>D78*E78</f>
        <v>771</v>
      </c>
      <c r="G78" s="3">
        <f>F78*1.15</f>
        <v>886.65</v>
      </c>
      <c r="H78" s="12" t="s">
        <v>165</v>
      </c>
    </row>
    <row r="79" spans="1:8" ht="12.75">
      <c r="A79" s="12"/>
      <c r="B79" s="12"/>
      <c r="E79" s="19"/>
      <c r="F79" s="19"/>
      <c r="G79" s="19"/>
      <c r="H79" s="12"/>
    </row>
    <row r="80" spans="1:8" ht="12.75">
      <c r="A80" s="12"/>
      <c r="B80" s="12"/>
      <c r="E80" s="19"/>
      <c r="F80" s="19"/>
      <c r="G80" s="19"/>
      <c r="H80" s="12"/>
    </row>
    <row r="81" spans="1:8" ht="12.75">
      <c r="A81" s="26" t="s">
        <v>71</v>
      </c>
      <c r="B81" s="12"/>
      <c r="E81" s="19"/>
      <c r="F81" s="19"/>
      <c r="G81" s="19"/>
      <c r="H81" s="22"/>
    </row>
    <row r="82" spans="1:8" ht="12.75">
      <c r="A82" s="27" t="s">
        <v>29</v>
      </c>
      <c r="B82" s="12"/>
      <c r="E82" s="19"/>
      <c r="F82" s="19"/>
      <c r="G82" s="19"/>
      <c r="H82" s="20"/>
    </row>
    <row r="83" spans="1:8" ht="12.75">
      <c r="A83" s="12"/>
      <c r="B83" s="12"/>
      <c r="E83" s="19"/>
      <c r="F83" s="19"/>
      <c r="G83" s="19"/>
      <c r="H83" s="12"/>
    </row>
    <row r="84" spans="1:8" ht="12.75">
      <c r="A84" s="12"/>
      <c r="B84" s="12"/>
      <c r="E84" s="19"/>
      <c r="F84" s="19"/>
      <c r="G84" s="19"/>
      <c r="H84" s="18"/>
    </row>
    <row r="85" spans="1:8" ht="12.75">
      <c r="A85" s="12"/>
      <c r="B85" s="12"/>
      <c r="E85" s="19"/>
      <c r="F85" s="19"/>
      <c r="G85" s="19"/>
      <c r="H85" s="18"/>
    </row>
    <row r="86" spans="1:8" ht="12.75">
      <c r="A86" s="12"/>
      <c r="B86" s="12"/>
      <c r="E86" s="19"/>
      <c r="F86" s="19"/>
      <c r="G86" s="19"/>
      <c r="H86" s="18"/>
    </row>
    <row r="87" spans="5:8" s="12" customFormat="1" ht="12.75">
      <c r="E87" s="19"/>
      <c r="F87" s="19"/>
      <c r="G87" s="19"/>
      <c r="H87" s="18"/>
    </row>
    <row r="88" spans="1:8" ht="12.75">
      <c r="A88" s="12"/>
      <c r="B88" s="12"/>
      <c r="E88" s="19"/>
      <c r="F88" s="19"/>
      <c r="G88" s="19"/>
      <c r="H88" s="21"/>
    </row>
    <row r="89" spans="1:8" ht="12.75">
      <c r="A89" s="12"/>
      <c r="B89" s="12"/>
      <c r="E89" s="19"/>
      <c r="F89" s="19"/>
      <c r="G89" s="19"/>
      <c r="H89" s="22"/>
    </row>
    <row r="90" spans="1:8" ht="12.75">
      <c r="A90" s="12"/>
      <c r="B90" s="12"/>
      <c r="E90" s="19"/>
      <c r="F90" s="19"/>
      <c r="G90" s="19"/>
      <c r="H90" s="20"/>
    </row>
    <row r="91" spans="1:8" ht="12.75">
      <c r="A91" s="12"/>
      <c r="B91" s="12"/>
      <c r="E91" s="19"/>
      <c r="F91" s="19"/>
      <c r="G91" s="19"/>
      <c r="H91" s="20"/>
    </row>
    <row r="92" spans="1:8" ht="12.75">
      <c r="A92" s="12"/>
      <c r="B92" s="12"/>
      <c r="E92" s="19"/>
      <c r="F92" s="19"/>
      <c r="G92" s="19"/>
      <c r="H92" s="22"/>
    </row>
    <row r="93" spans="1:8" ht="12.75">
      <c r="A93" s="12"/>
      <c r="B93" s="12"/>
      <c r="E93" s="19"/>
      <c r="F93" s="19"/>
      <c r="G93" s="19"/>
      <c r="H93" s="21"/>
    </row>
    <row r="94" spans="1:8" ht="12.75">
      <c r="A94" s="12"/>
      <c r="B94" s="12"/>
      <c r="E94" s="19"/>
      <c r="F94" s="19"/>
      <c r="G94" s="19"/>
      <c r="H94" s="22"/>
    </row>
    <row r="95" spans="1:8" ht="12.75">
      <c r="A95" s="12"/>
      <c r="B95" s="12"/>
      <c r="E95" s="19"/>
      <c r="F95" s="19"/>
      <c r="G95" s="19"/>
      <c r="H95" s="22"/>
    </row>
    <row r="96" spans="1:8" ht="12.75">
      <c r="A96" s="12"/>
      <c r="B96" s="12"/>
      <c r="E96" s="19"/>
      <c r="F96" s="19"/>
      <c r="G96" s="19"/>
      <c r="H96" s="22"/>
    </row>
    <row r="97" spans="1:8" ht="12.75">
      <c r="A97" s="12"/>
      <c r="B97" s="12"/>
      <c r="E97" s="19"/>
      <c r="F97" s="19"/>
      <c r="G97" s="19"/>
      <c r="H97" s="21"/>
    </row>
    <row r="98" spans="1:8" ht="12.75">
      <c r="A98" s="12"/>
      <c r="B98" s="12"/>
      <c r="E98" s="19"/>
      <c r="F98" s="19"/>
      <c r="G98" s="19"/>
      <c r="H98" s="21"/>
    </row>
    <row r="99" spans="1:8" ht="12.75">
      <c r="A99" s="12"/>
      <c r="B99" s="12"/>
      <c r="E99" s="19"/>
      <c r="F99" s="19"/>
      <c r="G99" s="19"/>
      <c r="H99" s="21"/>
    </row>
    <row r="100" spans="1:8" ht="12.75">
      <c r="A100" s="12"/>
      <c r="B100" s="12"/>
      <c r="E100" s="19"/>
      <c r="F100" s="19"/>
      <c r="G100" s="19"/>
      <c r="H100" s="12"/>
    </row>
    <row r="101" spans="1:8" ht="12.75">
      <c r="A101" s="12"/>
      <c r="B101" s="12"/>
      <c r="E101" s="19"/>
      <c r="F101" s="19"/>
      <c r="G101" s="19"/>
      <c r="H101" s="22"/>
    </row>
    <row r="102" spans="1:8" ht="12.75">
      <c r="A102" s="12"/>
      <c r="B102" s="12"/>
      <c r="E102" s="19"/>
      <c r="F102" s="19"/>
      <c r="G102" s="19"/>
      <c r="H102" s="12"/>
    </row>
    <row r="103" spans="1:8" ht="12.75">
      <c r="A103" s="12"/>
      <c r="B103" s="12"/>
      <c r="E103" s="19"/>
      <c r="F103" s="19"/>
      <c r="G103" s="19"/>
      <c r="H103" s="12"/>
    </row>
    <row r="104" spans="1:8" ht="12.75">
      <c r="A104" s="12"/>
      <c r="B104" s="12"/>
      <c r="E104" s="19"/>
      <c r="F104" s="19"/>
      <c r="G104" s="19"/>
      <c r="H104" s="19"/>
    </row>
    <row r="105" spans="1:8" ht="12.75">
      <c r="A105" s="12"/>
      <c r="B105" s="12"/>
      <c r="E105" s="19"/>
      <c r="F105" s="19"/>
      <c r="G105" s="19"/>
      <c r="H105" s="22"/>
    </row>
    <row r="106" spans="1:8" ht="12.75">
      <c r="A106" s="12"/>
      <c r="B106" s="12"/>
      <c r="E106" s="19"/>
      <c r="F106" s="19"/>
      <c r="G106" s="19"/>
      <c r="H106" s="18"/>
    </row>
    <row r="107" spans="1:8" ht="12.75">
      <c r="A107" s="12"/>
      <c r="B107" s="12"/>
      <c r="E107" s="19"/>
      <c r="F107" s="19"/>
      <c r="G107" s="19"/>
      <c r="H107" s="18"/>
    </row>
    <row r="108" spans="1:8" ht="12.75">
      <c r="A108" s="12"/>
      <c r="B108" s="12"/>
      <c r="E108" s="19"/>
      <c r="F108" s="19"/>
      <c r="G108" s="19"/>
      <c r="H108" s="12"/>
    </row>
    <row r="109" spans="1:8" ht="12.75">
      <c r="A109" s="12"/>
      <c r="B109" s="12"/>
      <c r="E109" s="19"/>
      <c r="F109" s="19"/>
      <c r="G109" s="19"/>
      <c r="H109" s="12"/>
    </row>
    <row r="110" spans="1:8" ht="12.75">
      <c r="A110" s="12"/>
      <c r="B110" s="12"/>
      <c r="E110" s="19"/>
      <c r="F110" s="19"/>
      <c r="G110" s="19"/>
      <c r="H110" s="19"/>
    </row>
    <row r="111" spans="1:8" ht="12.75">
      <c r="A111" s="12"/>
      <c r="B111" s="12"/>
      <c r="E111" s="19"/>
      <c r="F111" s="19"/>
      <c r="G111" s="19"/>
      <c r="H111" s="18"/>
    </row>
    <row r="112" spans="1:8" ht="12.75">
      <c r="A112" s="12"/>
      <c r="B112" s="12"/>
      <c r="E112" s="19"/>
      <c r="F112" s="19"/>
      <c r="G112" s="19"/>
      <c r="H112" s="22"/>
    </row>
    <row r="113" spans="1:8" ht="12.75">
      <c r="A113" s="12"/>
      <c r="B113" s="12"/>
      <c r="E113" s="19"/>
      <c r="F113" s="19"/>
      <c r="G113" s="19"/>
      <c r="H113" s="18"/>
    </row>
    <row r="114" spans="1:8" ht="12.75">
      <c r="A114" s="12"/>
      <c r="B114" s="12"/>
      <c r="E114" s="19"/>
      <c r="F114" s="19"/>
      <c r="G114" s="19"/>
      <c r="H114" s="22"/>
    </row>
    <row r="115" spans="1:8" ht="12.75">
      <c r="A115" s="12"/>
      <c r="B115" s="12"/>
      <c r="E115" s="19"/>
      <c r="F115" s="19"/>
      <c r="G115" s="19"/>
      <c r="H115" s="21"/>
    </row>
    <row r="116" spans="1:8" ht="12.75">
      <c r="A116" s="12"/>
      <c r="B116" s="12"/>
      <c r="E116" s="19"/>
      <c r="F116" s="19"/>
      <c r="G116" s="19"/>
      <c r="H116" s="22"/>
    </row>
    <row r="117" spans="1:8" ht="12.75">
      <c r="A117" s="12"/>
      <c r="B117" s="12"/>
      <c r="E117" s="19"/>
      <c r="F117" s="19"/>
      <c r="G117" s="19"/>
      <c r="H117" s="21"/>
    </row>
    <row r="118" spans="1:8" ht="12.75">
      <c r="A118" s="12"/>
      <c r="B118" s="12"/>
      <c r="E118" s="19"/>
      <c r="F118" s="19"/>
      <c r="G118" s="19"/>
      <c r="H118" s="22"/>
    </row>
    <row r="119" spans="5:8" s="12" customFormat="1" ht="12.75">
      <c r="E119" s="19"/>
      <c r="F119" s="19"/>
      <c r="G119" s="19"/>
      <c r="H119" s="22"/>
    </row>
    <row r="120" spans="1:8" ht="12.75">
      <c r="A120" s="12"/>
      <c r="B120" s="12"/>
      <c r="E120" s="19"/>
      <c r="F120" s="19"/>
      <c r="G120" s="19"/>
      <c r="H120" s="12"/>
    </row>
    <row r="121" spans="1:8" ht="12.75">
      <c r="A121" s="12"/>
      <c r="B121" s="12"/>
      <c r="E121" s="19"/>
      <c r="F121" s="19"/>
      <c r="G121" s="19"/>
      <c r="H121" s="22"/>
    </row>
    <row r="122" spans="1:8" ht="12.75">
      <c r="A122" s="12"/>
      <c r="B122" s="12"/>
      <c r="E122" s="19"/>
      <c r="F122" s="19"/>
      <c r="G122" s="19"/>
      <c r="H122" s="22"/>
    </row>
    <row r="123" spans="1:8" ht="12.75">
      <c r="A123" s="12"/>
      <c r="B123" s="12"/>
      <c r="E123" s="19"/>
      <c r="F123" s="19"/>
      <c r="G123" s="19"/>
      <c r="H123" s="21"/>
    </row>
    <row r="124" spans="1:8" ht="12.75">
      <c r="A124" s="12"/>
      <c r="B124" s="12"/>
      <c r="E124" s="19"/>
      <c r="F124" s="19"/>
      <c r="G124" s="19"/>
      <c r="H124" s="22"/>
    </row>
    <row r="125" spans="1:8" ht="12.75">
      <c r="A125" s="12"/>
      <c r="B125" s="12"/>
      <c r="E125" s="19"/>
      <c r="F125" s="19"/>
      <c r="G125" s="19"/>
      <c r="H125" s="12"/>
    </row>
    <row r="126" spans="1:8" ht="12.75">
      <c r="A126" s="12"/>
      <c r="B126" s="12"/>
      <c r="E126" s="19"/>
      <c r="F126" s="19"/>
      <c r="G126" s="19"/>
      <c r="H126" s="12"/>
    </row>
    <row r="127" spans="1:8" ht="12.75">
      <c r="A127" s="12"/>
      <c r="B127" s="12"/>
      <c r="E127" s="19"/>
      <c r="F127" s="19"/>
      <c r="G127" s="19"/>
      <c r="H127" s="22"/>
    </row>
    <row r="128" spans="1:8" ht="12.75">
      <c r="A128" s="12"/>
      <c r="B128" s="12"/>
      <c r="E128" s="19"/>
      <c r="F128" s="19"/>
      <c r="G128" s="19"/>
      <c r="H128" s="22"/>
    </row>
    <row r="129" spans="1:8" ht="12.75">
      <c r="A129" s="12"/>
      <c r="B129" s="12"/>
      <c r="E129" s="19"/>
      <c r="F129" s="19"/>
      <c r="G129" s="19"/>
      <c r="H129" s="12"/>
    </row>
    <row r="130" spans="1:8" ht="12.75">
      <c r="A130" s="12"/>
      <c r="B130" s="12"/>
      <c r="E130" s="19"/>
      <c r="F130" s="19"/>
      <c r="G130" s="19"/>
      <c r="H130" s="20"/>
    </row>
    <row r="131" spans="1:8" ht="12.75">
      <c r="A131" s="12"/>
      <c r="B131" s="12"/>
      <c r="E131" s="12"/>
      <c r="F131" s="12"/>
      <c r="G131" s="19"/>
      <c r="H131" s="12"/>
    </row>
    <row r="132" spans="1:8" ht="12.75">
      <c r="A132" s="12"/>
      <c r="B132" s="12"/>
      <c r="E132" s="12"/>
      <c r="F132" s="12"/>
      <c r="G132" s="12"/>
      <c r="H132" s="12"/>
    </row>
    <row r="133" spans="1:8" ht="12.75">
      <c r="A133" s="12"/>
      <c r="B133" s="12"/>
      <c r="E133" s="12"/>
      <c r="F133" s="12"/>
      <c r="G133" s="12"/>
      <c r="H133" s="12"/>
    </row>
    <row r="134" spans="1:8" ht="12.75">
      <c r="A134" s="12"/>
      <c r="B134" s="12"/>
      <c r="E134" s="12"/>
      <c r="F134" s="12"/>
      <c r="G134" s="12"/>
      <c r="H134" s="12"/>
    </row>
    <row r="135" spans="1:8" ht="12.75">
      <c r="A135" s="12"/>
      <c r="B135" s="12"/>
      <c r="E135" s="12"/>
      <c r="F135" s="12"/>
      <c r="G135" s="12"/>
      <c r="H135" s="12"/>
    </row>
    <row r="136" ht="12.75">
      <c r="A136" s="27" t="s">
        <v>29</v>
      </c>
    </row>
    <row r="139" ht="12.75">
      <c r="A139" s="23" t="s">
        <v>107</v>
      </c>
    </row>
  </sheetData>
  <autoFilter ref="A1:H13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pane ySplit="1" topLeftCell="BM2" activePane="bottomLeft" state="frozen"/>
      <selection pane="topLeft" activeCell="A1" sqref="A1"/>
      <selection pane="bottomLeft" activeCell="H17" sqref="H17"/>
    </sheetView>
  </sheetViews>
  <sheetFormatPr defaultColWidth="9.00390625" defaultRowHeight="12.75"/>
  <cols>
    <col min="1" max="1" width="54.875" style="0" customWidth="1"/>
    <col min="2" max="2" width="17.00390625" style="0" customWidth="1"/>
    <col min="8" max="8" width="18.125" style="0" customWidth="1"/>
  </cols>
  <sheetData>
    <row r="1" spans="1:10" s="1" customFormat="1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J1" s="13"/>
    </row>
    <row r="2" spans="1:10" ht="12.75">
      <c r="A2" t="s">
        <v>43</v>
      </c>
      <c r="B2" t="s">
        <v>44</v>
      </c>
      <c r="C2" s="28" t="s">
        <v>23</v>
      </c>
      <c r="D2" s="28">
        <v>347</v>
      </c>
      <c r="E2" s="3">
        <v>1</v>
      </c>
      <c r="F2" s="3">
        <f>D2*E2</f>
        <v>347</v>
      </c>
      <c r="G2" s="3">
        <f>F2*1.01</f>
        <v>350.47</v>
      </c>
      <c r="H2" s="22" t="s">
        <v>45</v>
      </c>
      <c r="J2" s="3"/>
    </row>
    <row r="3" spans="1:8" ht="12.75">
      <c r="A3" t="s">
        <v>46</v>
      </c>
      <c r="B3" t="s">
        <v>44</v>
      </c>
      <c r="C3" s="28" t="s">
        <v>23</v>
      </c>
      <c r="D3" s="28">
        <v>306</v>
      </c>
      <c r="E3" s="3">
        <v>1</v>
      </c>
      <c r="F3" s="3">
        <f>D3*E3</f>
        <v>306</v>
      </c>
      <c r="G3" s="3">
        <f>F3*1.01</f>
        <v>309.06</v>
      </c>
      <c r="H3" t="s">
        <v>45</v>
      </c>
    </row>
    <row r="4" spans="1:8" ht="12.75">
      <c r="A4" s="48" t="s">
        <v>40</v>
      </c>
      <c r="B4" s="48" t="s">
        <v>39</v>
      </c>
      <c r="C4" s="44" t="s">
        <v>26</v>
      </c>
      <c r="D4" s="44">
        <v>212</v>
      </c>
      <c r="E4" s="46">
        <v>1</v>
      </c>
      <c r="F4" s="46">
        <f>D4*E4</f>
        <v>212</v>
      </c>
      <c r="G4" s="49">
        <f>F4*1.12</f>
        <v>237.44000000000003</v>
      </c>
      <c r="H4" s="47" t="s">
        <v>25</v>
      </c>
    </row>
    <row r="5" spans="1:8" ht="12.75">
      <c r="A5" t="s">
        <v>46</v>
      </c>
      <c r="B5" t="s">
        <v>44</v>
      </c>
      <c r="C5" s="28" t="s">
        <v>27</v>
      </c>
      <c r="D5" s="28">
        <v>306</v>
      </c>
      <c r="E5" s="3">
        <v>1</v>
      </c>
      <c r="F5" s="3">
        <f>D5*E5</f>
        <v>306</v>
      </c>
      <c r="G5" s="3">
        <f>F5*1.12</f>
        <v>342.72</v>
      </c>
      <c r="H5" t="s">
        <v>25</v>
      </c>
    </row>
    <row r="6" spans="1:8" ht="12.75">
      <c r="A6" s="48" t="s">
        <v>43</v>
      </c>
      <c r="B6" s="48" t="s">
        <v>44</v>
      </c>
      <c r="C6" s="44" t="s">
        <v>31</v>
      </c>
      <c r="D6" s="44">
        <v>347</v>
      </c>
      <c r="E6" s="46">
        <v>1</v>
      </c>
      <c r="F6" s="46">
        <f>D6*E6</f>
        <v>347</v>
      </c>
      <c r="G6" s="46">
        <f>F6*1.12</f>
        <v>388.64000000000004</v>
      </c>
      <c r="H6" s="48" t="s">
        <v>24</v>
      </c>
    </row>
    <row r="7" spans="1:8" ht="12.75">
      <c r="A7" t="s">
        <v>46</v>
      </c>
      <c r="B7" t="s">
        <v>44</v>
      </c>
      <c r="C7" s="28" t="s">
        <v>31</v>
      </c>
      <c r="D7" s="28">
        <v>306</v>
      </c>
      <c r="E7" s="3">
        <v>1</v>
      </c>
      <c r="F7" s="3">
        <f>D7*E7</f>
        <v>306</v>
      </c>
      <c r="G7" s="3">
        <f>F7*1.12</f>
        <v>342.72</v>
      </c>
      <c r="H7" t="s">
        <v>24</v>
      </c>
    </row>
    <row r="8" spans="1:8" ht="12.75">
      <c r="A8" s="48" t="s">
        <v>192</v>
      </c>
      <c r="B8" s="48" t="s">
        <v>37</v>
      </c>
      <c r="C8" s="44" t="s">
        <v>31</v>
      </c>
      <c r="D8" s="44">
        <v>400</v>
      </c>
      <c r="E8" s="46">
        <v>1</v>
      </c>
      <c r="F8" s="46">
        <f>D8*E8</f>
        <v>400</v>
      </c>
      <c r="G8" s="46">
        <f>F8*1.1</f>
        <v>440.00000000000006</v>
      </c>
      <c r="H8" s="47" t="s">
        <v>32</v>
      </c>
    </row>
    <row r="9" spans="1:8" ht="12.75">
      <c r="A9" s="57" t="s">
        <v>41</v>
      </c>
      <c r="B9" s="57" t="s">
        <v>39</v>
      </c>
      <c r="C9" s="58" t="s">
        <v>36</v>
      </c>
      <c r="D9" s="59">
        <v>85</v>
      </c>
      <c r="E9" s="60">
        <v>1</v>
      </c>
      <c r="F9" s="60">
        <f>D9*E9</f>
        <v>85</v>
      </c>
      <c r="G9" s="61">
        <f>F9*1.12</f>
        <v>95.2</v>
      </c>
      <c r="H9" s="62" t="s">
        <v>42</v>
      </c>
    </row>
    <row r="10" spans="1:8" ht="12.75">
      <c r="A10" s="48" t="s">
        <v>38</v>
      </c>
      <c r="B10" s="48" t="s">
        <v>37</v>
      </c>
      <c r="C10" s="44" t="s">
        <v>22</v>
      </c>
      <c r="D10" s="44">
        <v>293</v>
      </c>
      <c r="E10" s="46">
        <v>1</v>
      </c>
      <c r="F10" s="46">
        <f>D10*E10</f>
        <v>293</v>
      </c>
      <c r="G10" s="46">
        <f>F10*1.11</f>
        <v>325.23</v>
      </c>
      <c r="H10" s="43" t="s">
        <v>35</v>
      </c>
    </row>
  </sheetData>
  <autoFilter ref="A1:I1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I21" sqref="I21"/>
    </sheetView>
  </sheetViews>
  <sheetFormatPr defaultColWidth="9.00390625" defaultRowHeight="12.75"/>
  <cols>
    <col min="1" max="1" width="21.375" style="0" customWidth="1"/>
    <col min="2" max="2" width="8.875" style="0" customWidth="1"/>
    <col min="3" max="3" width="11.125" style="0" customWidth="1"/>
    <col min="6" max="6" width="10.375" style="0" customWidth="1"/>
    <col min="7" max="7" width="9.875" style="0" bestFit="1" customWidth="1"/>
    <col min="8" max="8" width="10.25390625" style="0" customWidth="1"/>
    <col min="9" max="9" width="12.00390625" style="0" customWidth="1"/>
  </cols>
  <sheetData>
    <row r="1" spans="1:11" s="5" customFormat="1" ht="30">
      <c r="A1" s="4" t="s">
        <v>7</v>
      </c>
      <c r="B1" s="4" t="s">
        <v>19</v>
      </c>
      <c r="C1" s="4" t="s">
        <v>20</v>
      </c>
      <c r="D1" s="5" t="s">
        <v>18</v>
      </c>
      <c r="E1" s="4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</row>
    <row r="2" spans="1:12" ht="12.75">
      <c r="A2" s="22" t="s">
        <v>45</v>
      </c>
      <c r="B2">
        <v>0</v>
      </c>
      <c r="C2">
        <v>653</v>
      </c>
      <c r="D2">
        <v>653</v>
      </c>
      <c r="E2" s="3">
        <f>D2*1.12</f>
        <v>731.36</v>
      </c>
      <c r="F2" s="17">
        <v>342</v>
      </c>
      <c r="G2" s="16">
        <f aca="true" t="shared" si="0" ref="G2:G35">SUM(E2,-F2)</f>
        <v>389.36</v>
      </c>
      <c r="H2" s="15"/>
      <c r="J2" s="35">
        <f>D2*0.022824</f>
        <v>14.904072000000001</v>
      </c>
      <c r="L2" s="14" t="s">
        <v>114</v>
      </c>
    </row>
    <row r="3" spans="1:12" ht="12.75">
      <c r="A3" s="12" t="s">
        <v>56</v>
      </c>
      <c r="B3">
        <v>138</v>
      </c>
      <c r="C3">
        <v>0</v>
      </c>
      <c r="D3">
        <v>138</v>
      </c>
      <c r="E3" s="3">
        <f>D3*1.15</f>
        <v>158.7</v>
      </c>
      <c r="F3" s="17">
        <v>0</v>
      </c>
      <c r="G3" s="16">
        <f t="shared" si="0"/>
        <v>158.7</v>
      </c>
      <c r="H3" s="15">
        <v>159</v>
      </c>
      <c r="J3" s="35">
        <f aca="true" t="shared" si="1" ref="J3:J35">D3*0.022824</f>
        <v>3.149712</v>
      </c>
      <c r="L3" s="14"/>
    </row>
    <row r="4" spans="1:10" ht="12.75">
      <c r="A4" s="31" t="s">
        <v>25</v>
      </c>
      <c r="B4">
        <v>0</v>
      </c>
      <c r="C4">
        <v>518</v>
      </c>
      <c r="D4">
        <v>518</v>
      </c>
      <c r="E4" s="3">
        <f>D4*1.12</f>
        <v>580.1600000000001</v>
      </c>
      <c r="F4" s="17">
        <v>0</v>
      </c>
      <c r="G4" s="16">
        <f t="shared" si="0"/>
        <v>580.1600000000001</v>
      </c>
      <c r="H4" s="15">
        <v>580</v>
      </c>
      <c r="J4" s="35">
        <f t="shared" si="1"/>
        <v>11.822832</v>
      </c>
    </row>
    <row r="5" spans="1:12" ht="12.75">
      <c r="A5" s="20" t="s">
        <v>120</v>
      </c>
      <c r="B5">
        <v>673</v>
      </c>
      <c r="C5">
        <v>0</v>
      </c>
      <c r="D5">
        <v>673</v>
      </c>
      <c r="E5" s="3">
        <f>D5*1.12</f>
        <v>753.7600000000001</v>
      </c>
      <c r="F5" s="17">
        <v>0</v>
      </c>
      <c r="G5" s="16">
        <f t="shared" si="0"/>
        <v>753.7600000000001</v>
      </c>
      <c r="H5" s="15">
        <v>753</v>
      </c>
      <c r="I5" s="17">
        <v>-1</v>
      </c>
      <c r="J5" s="35">
        <f t="shared" si="1"/>
        <v>15.360552</v>
      </c>
      <c r="L5" s="14"/>
    </row>
    <row r="6" spans="1:12" ht="12.75">
      <c r="A6" s="18" t="s">
        <v>52</v>
      </c>
      <c r="B6">
        <v>1206</v>
      </c>
      <c r="C6">
        <v>0</v>
      </c>
      <c r="D6">
        <v>1206</v>
      </c>
      <c r="E6" s="3">
        <f>D6*1.15</f>
        <v>1386.8999999999999</v>
      </c>
      <c r="F6" s="17">
        <v>0</v>
      </c>
      <c r="G6" s="16">
        <f t="shared" si="0"/>
        <v>1386.8999999999999</v>
      </c>
      <c r="H6" s="15">
        <v>1387</v>
      </c>
      <c r="J6" s="35">
        <f t="shared" si="1"/>
        <v>27.525744</v>
      </c>
      <c r="L6" t="s">
        <v>180</v>
      </c>
    </row>
    <row r="7" spans="1:12" ht="12.75">
      <c r="A7" s="20" t="s">
        <v>24</v>
      </c>
      <c r="B7">
        <v>500</v>
      </c>
      <c r="C7">
        <v>653</v>
      </c>
      <c r="D7">
        <v>1153</v>
      </c>
      <c r="E7" s="3">
        <f>D7*1.12</f>
        <v>1291.3600000000001</v>
      </c>
      <c r="F7" s="17">
        <v>0</v>
      </c>
      <c r="G7" s="16">
        <f t="shared" si="0"/>
        <v>1291.3600000000001</v>
      </c>
      <c r="H7" s="15">
        <v>1292</v>
      </c>
      <c r="I7" s="17">
        <v>1</v>
      </c>
      <c r="J7" s="35">
        <f t="shared" si="1"/>
        <v>26.316072000000002</v>
      </c>
      <c r="L7" s="14" t="s">
        <v>196</v>
      </c>
    </row>
    <row r="8" spans="1:12" ht="12.75">
      <c r="A8" s="22" t="s">
        <v>32</v>
      </c>
      <c r="B8">
        <v>0</v>
      </c>
      <c r="C8">
        <v>400</v>
      </c>
      <c r="D8">
        <v>400</v>
      </c>
      <c r="E8" s="3">
        <f>D8*1.1</f>
        <v>440.00000000000006</v>
      </c>
      <c r="F8" s="17">
        <v>0</v>
      </c>
      <c r="G8" s="16">
        <f t="shared" si="0"/>
        <v>440.00000000000006</v>
      </c>
      <c r="H8" s="15">
        <v>440</v>
      </c>
      <c r="J8" s="35">
        <f t="shared" si="1"/>
        <v>9.1296</v>
      </c>
      <c r="L8" s="14"/>
    </row>
    <row r="9" spans="1:10" ht="12.75">
      <c r="A9" s="30" t="s">
        <v>111</v>
      </c>
      <c r="B9">
        <v>302</v>
      </c>
      <c r="C9">
        <v>0</v>
      </c>
      <c r="D9">
        <v>302</v>
      </c>
      <c r="E9" s="3">
        <f>D9*1.15</f>
        <v>347.29999999999995</v>
      </c>
      <c r="F9" s="17">
        <v>0</v>
      </c>
      <c r="G9" s="16">
        <f t="shared" si="0"/>
        <v>347.29999999999995</v>
      </c>
      <c r="H9" s="15">
        <v>347</v>
      </c>
      <c r="J9" s="35">
        <f t="shared" si="1"/>
        <v>6.892848</v>
      </c>
    </row>
    <row r="10" spans="1:12" ht="12.75">
      <c r="A10" s="30" t="s">
        <v>176</v>
      </c>
      <c r="B10">
        <v>1074</v>
      </c>
      <c r="C10">
        <v>0</v>
      </c>
      <c r="D10">
        <v>1074</v>
      </c>
      <c r="E10" s="3">
        <f>D10*1.12</f>
        <v>1202.88</v>
      </c>
      <c r="F10" s="17">
        <v>0</v>
      </c>
      <c r="G10" s="16">
        <f t="shared" si="0"/>
        <v>1202.88</v>
      </c>
      <c r="H10" s="15">
        <v>1203</v>
      </c>
      <c r="J10" s="35">
        <f t="shared" si="1"/>
        <v>24.512976000000002</v>
      </c>
      <c r="L10" s="14"/>
    </row>
    <row r="11" spans="1:12" ht="12.75">
      <c r="A11" s="12" t="s">
        <v>115</v>
      </c>
      <c r="B11">
        <v>458</v>
      </c>
      <c r="C11">
        <v>0</v>
      </c>
      <c r="D11">
        <v>458</v>
      </c>
      <c r="E11" s="3">
        <f aca="true" t="shared" si="2" ref="E11:E17">D11*1.15</f>
        <v>526.6999999999999</v>
      </c>
      <c r="F11" s="17">
        <v>0</v>
      </c>
      <c r="G11" s="16">
        <f t="shared" si="0"/>
        <v>526.6999999999999</v>
      </c>
      <c r="H11" s="15">
        <v>527</v>
      </c>
      <c r="J11" s="35">
        <f t="shared" si="1"/>
        <v>10.453392000000001</v>
      </c>
      <c r="L11" s="14"/>
    </row>
    <row r="12" spans="1:10" ht="12.75">
      <c r="A12" s="12" t="s">
        <v>148</v>
      </c>
      <c r="B12">
        <v>2789</v>
      </c>
      <c r="C12">
        <v>0</v>
      </c>
      <c r="D12">
        <v>2789</v>
      </c>
      <c r="E12" s="3">
        <f t="shared" si="2"/>
        <v>3207.35</v>
      </c>
      <c r="F12" s="17">
        <v>0</v>
      </c>
      <c r="G12" s="16">
        <f t="shared" si="0"/>
        <v>3207.35</v>
      </c>
      <c r="H12" s="15">
        <v>3208</v>
      </c>
      <c r="I12" s="17">
        <v>1</v>
      </c>
      <c r="J12" s="35">
        <f t="shared" si="1"/>
        <v>63.656136000000004</v>
      </c>
    </row>
    <row r="13" spans="1:10" ht="12.75">
      <c r="A13" s="12" t="s">
        <v>96</v>
      </c>
      <c r="B13">
        <v>436</v>
      </c>
      <c r="C13">
        <v>0</v>
      </c>
      <c r="D13">
        <v>436</v>
      </c>
      <c r="E13" s="3">
        <f t="shared" si="2"/>
        <v>501.4</v>
      </c>
      <c r="F13" s="17">
        <v>0</v>
      </c>
      <c r="G13" s="16">
        <f t="shared" si="0"/>
        <v>501.4</v>
      </c>
      <c r="H13" s="15">
        <v>502</v>
      </c>
      <c r="I13" s="17">
        <v>1</v>
      </c>
      <c r="J13" s="35">
        <f t="shared" si="1"/>
        <v>9.951264</v>
      </c>
    </row>
    <row r="14" spans="1:12" ht="12.75">
      <c r="A14" s="20" t="s">
        <v>48</v>
      </c>
      <c r="B14">
        <v>517</v>
      </c>
      <c r="C14">
        <v>0</v>
      </c>
      <c r="D14">
        <v>517</v>
      </c>
      <c r="E14" s="3">
        <f t="shared" si="2"/>
        <v>594.55</v>
      </c>
      <c r="F14" s="17">
        <v>0</v>
      </c>
      <c r="G14" s="16">
        <f t="shared" si="0"/>
        <v>594.55</v>
      </c>
      <c r="H14" s="15">
        <v>600</v>
      </c>
      <c r="J14" s="35">
        <f t="shared" si="1"/>
        <v>11.800008</v>
      </c>
      <c r="L14" s="14"/>
    </row>
    <row r="15" spans="1:12" ht="12.75">
      <c r="A15" s="20" t="s">
        <v>189</v>
      </c>
      <c r="B15">
        <v>1140</v>
      </c>
      <c r="C15">
        <v>0</v>
      </c>
      <c r="D15">
        <v>1140</v>
      </c>
      <c r="E15" s="3">
        <f t="shared" si="2"/>
        <v>1311</v>
      </c>
      <c r="F15" s="17">
        <v>0</v>
      </c>
      <c r="G15" s="16">
        <f t="shared" si="0"/>
        <v>1311</v>
      </c>
      <c r="H15" s="15">
        <v>1311</v>
      </c>
      <c r="J15" s="35">
        <f t="shared" si="1"/>
        <v>26.01936</v>
      </c>
      <c r="L15" s="14"/>
    </row>
    <row r="16" spans="1:12" ht="12.75">
      <c r="A16" s="29" t="s">
        <v>188</v>
      </c>
      <c r="B16">
        <v>170</v>
      </c>
      <c r="C16">
        <v>0</v>
      </c>
      <c r="D16">
        <v>170</v>
      </c>
      <c r="E16" s="3">
        <f t="shared" si="2"/>
        <v>195.49999999999997</v>
      </c>
      <c r="F16" s="17">
        <v>0</v>
      </c>
      <c r="G16" s="16">
        <f t="shared" si="0"/>
        <v>195.49999999999997</v>
      </c>
      <c r="H16" s="15"/>
      <c r="J16" s="35">
        <f t="shared" si="1"/>
        <v>3.88008</v>
      </c>
      <c r="L16" s="14"/>
    </row>
    <row r="17" spans="1:12" ht="12.75">
      <c r="A17" s="12" t="s">
        <v>174</v>
      </c>
      <c r="B17">
        <v>459</v>
      </c>
      <c r="C17">
        <v>0</v>
      </c>
      <c r="D17">
        <v>459</v>
      </c>
      <c r="E17" s="3">
        <f t="shared" si="2"/>
        <v>527.8499999999999</v>
      </c>
      <c r="F17" s="17">
        <v>0</v>
      </c>
      <c r="G17" s="16">
        <f t="shared" si="0"/>
        <v>527.8499999999999</v>
      </c>
      <c r="H17" s="15">
        <v>528</v>
      </c>
      <c r="J17" s="35">
        <f t="shared" si="1"/>
        <v>10.476216</v>
      </c>
      <c r="L17" s="14"/>
    </row>
    <row r="18" spans="1:12" ht="12.75">
      <c r="A18" s="18" t="s">
        <v>181</v>
      </c>
      <c r="B18">
        <v>1383</v>
      </c>
      <c r="C18">
        <v>0</v>
      </c>
      <c r="D18">
        <v>1383</v>
      </c>
      <c r="E18" s="3">
        <f>D18*1.01</f>
        <v>1396.83</v>
      </c>
      <c r="F18" s="17">
        <v>0</v>
      </c>
      <c r="G18" s="16">
        <f t="shared" si="0"/>
        <v>1396.83</v>
      </c>
      <c r="H18" s="15">
        <v>1396</v>
      </c>
      <c r="I18" s="17">
        <v>-1</v>
      </c>
      <c r="J18" s="35">
        <f t="shared" si="1"/>
        <v>31.565592000000002</v>
      </c>
      <c r="L18" s="14"/>
    </row>
    <row r="19" spans="1:12" ht="12.75">
      <c r="A19" s="33" t="s">
        <v>34</v>
      </c>
      <c r="B19">
        <v>459</v>
      </c>
      <c r="C19">
        <v>0</v>
      </c>
      <c r="D19">
        <v>459</v>
      </c>
      <c r="E19" s="3">
        <f>D19*1.01</f>
        <v>463.59000000000003</v>
      </c>
      <c r="F19" s="17">
        <v>0</v>
      </c>
      <c r="G19" s="16">
        <f t="shared" si="0"/>
        <v>463.59000000000003</v>
      </c>
      <c r="H19" s="15">
        <v>464</v>
      </c>
      <c r="I19" s="17"/>
      <c r="J19" s="35">
        <f t="shared" si="1"/>
        <v>10.476216</v>
      </c>
      <c r="L19" s="14"/>
    </row>
    <row r="20" spans="1:12" ht="12.75">
      <c r="A20" s="12" t="s">
        <v>42</v>
      </c>
      <c r="B20">
        <v>0</v>
      </c>
      <c r="C20">
        <v>85</v>
      </c>
      <c r="D20">
        <v>85</v>
      </c>
      <c r="E20" s="3">
        <f>D20*1.12</f>
        <v>95.2</v>
      </c>
      <c r="F20" s="17">
        <v>51</v>
      </c>
      <c r="G20" s="16">
        <f t="shared" si="0"/>
        <v>44.2</v>
      </c>
      <c r="H20" s="15">
        <v>44</v>
      </c>
      <c r="J20" s="35">
        <f t="shared" si="1"/>
        <v>1.94004</v>
      </c>
      <c r="L20" s="14"/>
    </row>
    <row r="21" spans="1:12" ht="12.75">
      <c r="A21" s="12" t="s">
        <v>95</v>
      </c>
      <c r="B21">
        <v>616</v>
      </c>
      <c r="C21">
        <v>0</v>
      </c>
      <c r="D21">
        <v>616</v>
      </c>
      <c r="E21" s="3">
        <f>D21*1.15</f>
        <v>708.4</v>
      </c>
      <c r="F21" s="17">
        <v>0</v>
      </c>
      <c r="G21" s="16">
        <f t="shared" si="0"/>
        <v>708.4</v>
      </c>
      <c r="H21" s="15">
        <v>708</v>
      </c>
      <c r="J21" s="35">
        <f t="shared" si="1"/>
        <v>14.059584000000001</v>
      </c>
      <c r="L21" s="14"/>
    </row>
    <row r="22" spans="1:12" ht="12.75">
      <c r="A22" s="20" t="s">
        <v>72</v>
      </c>
      <c r="B22">
        <v>1423</v>
      </c>
      <c r="C22">
        <v>0</v>
      </c>
      <c r="D22">
        <v>1423</v>
      </c>
      <c r="E22" s="3">
        <f>D22*1.15</f>
        <v>1636.4499999999998</v>
      </c>
      <c r="F22" s="17">
        <v>0</v>
      </c>
      <c r="G22" s="16">
        <f t="shared" si="0"/>
        <v>1636.4499999999998</v>
      </c>
      <c r="H22" s="15">
        <v>1636</v>
      </c>
      <c r="J22" s="35">
        <f t="shared" si="1"/>
        <v>32.478552</v>
      </c>
      <c r="L22" s="14"/>
    </row>
    <row r="23" spans="1:12" ht="12.75">
      <c r="A23" s="20" t="s">
        <v>90</v>
      </c>
      <c r="B23">
        <v>478</v>
      </c>
      <c r="C23">
        <v>0</v>
      </c>
      <c r="D23">
        <v>478</v>
      </c>
      <c r="E23" s="3">
        <f>D23*1.12</f>
        <v>535.36</v>
      </c>
      <c r="F23" s="17">
        <v>0</v>
      </c>
      <c r="G23" s="16">
        <f t="shared" si="0"/>
        <v>535.36</v>
      </c>
      <c r="H23" s="15">
        <v>536</v>
      </c>
      <c r="I23" s="17">
        <v>1</v>
      </c>
      <c r="J23" s="35">
        <f t="shared" si="1"/>
        <v>10.909872</v>
      </c>
      <c r="L23" t="s">
        <v>197</v>
      </c>
    </row>
    <row r="24" spans="1:12" ht="12.75">
      <c r="A24" t="s">
        <v>166</v>
      </c>
      <c r="B24">
        <v>1353</v>
      </c>
      <c r="C24">
        <v>0</v>
      </c>
      <c r="D24">
        <v>1353</v>
      </c>
      <c r="E24" s="3">
        <f>D24*1.15</f>
        <v>1555.9499999999998</v>
      </c>
      <c r="F24" s="17">
        <v>0</v>
      </c>
      <c r="G24" s="16">
        <f t="shared" si="0"/>
        <v>1555.9499999999998</v>
      </c>
      <c r="H24" s="15">
        <v>1556</v>
      </c>
      <c r="J24" s="35">
        <f t="shared" si="1"/>
        <v>30.880872</v>
      </c>
      <c r="L24" s="14"/>
    </row>
    <row r="25" spans="1:10" ht="12.75">
      <c r="A25" s="12" t="s">
        <v>100</v>
      </c>
      <c r="B25">
        <v>552</v>
      </c>
      <c r="C25">
        <v>0</v>
      </c>
      <c r="D25">
        <v>552</v>
      </c>
      <c r="E25" s="3">
        <f>D25*1.15</f>
        <v>634.8</v>
      </c>
      <c r="F25" s="17">
        <v>0</v>
      </c>
      <c r="G25" s="16">
        <f t="shared" si="0"/>
        <v>634.8</v>
      </c>
      <c r="H25" s="15">
        <v>635</v>
      </c>
      <c r="J25" s="35">
        <f t="shared" si="1"/>
        <v>12.598848</v>
      </c>
    </row>
    <row r="26" spans="1:12" ht="12.75">
      <c r="A26" s="24" t="s">
        <v>35</v>
      </c>
      <c r="B26">
        <v>2570</v>
      </c>
      <c r="C26">
        <v>293</v>
      </c>
      <c r="D26">
        <v>2863</v>
      </c>
      <c r="E26" s="3">
        <f>D26*1.11</f>
        <v>3177.9300000000003</v>
      </c>
      <c r="F26" s="17">
        <v>0</v>
      </c>
      <c r="G26" s="16">
        <f t="shared" si="0"/>
        <v>3177.9300000000003</v>
      </c>
      <c r="H26" s="15">
        <v>3177</v>
      </c>
      <c r="I26" s="17">
        <v>-1</v>
      </c>
      <c r="J26" s="35">
        <f t="shared" si="1"/>
        <v>65.345112</v>
      </c>
      <c r="L26" t="s">
        <v>195</v>
      </c>
    </row>
    <row r="27" spans="1:12" ht="12.75">
      <c r="A27" s="12" t="s">
        <v>128</v>
      </c>
      <c r="B27">
        <v>1206</v>
      </c>
      <c r="C27">
        <v>0</v>
      </c>
      <c r="D27">
        <v>1206</v>
      </c>
      <c r="E27" s="3">
        <f>D27*1.14</f>
        <v>1374.84</v>
      </c>
      <c r="F27" s="17">
        <v>0</v>
      </c>
      <c r="G27" s="16">
        <f t="shared" si="0"/>
        <v>1374.84</v>
      </c>
      <c r="H27" s="15">
        <v>1374</v>
      </c>
      <c r="I27" s="17">
        <v>-1</v>
      </c>
      <c r="J27" s="35">
        <f t="shared" si="1"/>
        <v>27.525744</v>
      </c>
      <c r="L27" s="14"/>
    </row>
    <row r="28" spans="1:12" ht="12.75">
      <c r="A28" s="22" t="s">
        <v>70</v>
      </c>
      <c r="B28">
        <v>571</v>
      </c>
      <c r="C28">
        <v>0</v>
      </c>
      <c r="D28">
        <v>571</v>
      </c>
      <c r="E28" s="3">
        <f>D28*1.15</f>
        <v>656.65</v>
      </c>
      <c r="F28" s="17">
        <v>0</v>
      </c>
      <c r="G28" s="16">
        <f t="shared" si="0"/>
        <v>656.65</v>
      </c>
      <c r="H28" s="15">
        <v>657</v>
      </c>
      <c r="J28" s="35">
        <f t="shared" si="1"/>
        <v>13.032504</v>
      </c>
      <c r="L28" s="14"/>
    </row>
    <row r="29" spans="1:12" ht="12.75">
      <c r="A29" s="22" t="s">
        <v>113</v>
      </c>
      <c r="B29">
        <v>866</v>
      </c>
      <c r="C29">
        <v>0</v>
      </c>
      <c r="D29">
        <v>866</v>
      </c>
      <c r="E29" s="3">
        <f>D29*1.15</f>
        <v>995.9</v>
      </c>
      <c r="F29" s="17">
        <v>0</v>
      </c>
      <c r="G29" s="16">
        <f t="shared" si="0"/>
        <v>995.9</v>
      </c>
      <c r="H29" s="15">
        <v>997</v>
      </c>
      <c r="I29" s="17">
        <v>1</v>
      </c>
      <c r="J29" s="35">
        <f t="shared" si="1"/>
        <v>19.765584</v>
      </c>
      <c r="L29" s="14"/>
    </row>
    <row r="30" spans="1:12" ht="12.75">
      <c r="A30" s="12" t="s">
        <v>64</v>
      </c>
      <c r="B30">
        <v>494</v>
      </c>
      <c r="C30">
        <v>0</v>
      </c>
      <c r="D30">
        <v>494</v>
      </c>
      <c r="E30" s="3">
        <f>D30*1.1</f>
        <v>543.4000000000001</v>
      </c>
      <c r="F30" s="17">
        <v>0</v>
      </c>
      <c r="G30" s="16">
        <f t="shared" si="0"/>
        <v>543.4000000000001</v>
      </c>
      <c r="H30" s="15">
        <v>543</v>
      </c>
      <c r="J30" s="35">
        <f t="shared" si="1"/>
        <v>11.275056000000001</v>
      </c>
      <c r="L30" s="14"/>
    </row>
    <row r="31" spans="1:12" ht="12.75">
      <c r="A31" s="20" t="s">
        <v>125</v>
      </c>
      <c r="B31">
        <v>1160</v>
      </c>
      <c r="C31">
        <v>0</v>
      </c>
      <c r="D31">
        <v>1160</v>
      </c>
      <c r="E31" s="3">
        <f>D31*1.15</f>
        <v>1334</v>
      </c>
      <c r="F31" s="17">
        <v>0</v>
      </c>
      <c r="G31" s="16">
        <f t="shared" si="0"/>
        <v>1334</v>
      </c>
      <c r="H31" s="15">
        <v>1334</v>
      </c>
      <c r="J31" s="35">
        <f t="shared" si="1"/>
        <v>26.47584</v>
      </c>
      <c r="L31" s="14"/>
    </row>
    <row r="32" spans="1:12" ht="12.75">
      <c r="A32" s="20" t="s">
        <v>75</v>
      </c>
      <c r="B32">
        <v>2290</v>
      </c>
      <c r="C32">
        <v>0</v>
      </c>
      <c r="D32">
        <v>2290</v>
      </c>
      <c r="E32" s="3">
        <f>D32*1.12</f>
        <v>2564.8</v>
      </c>
      <c r="F32" s="17">
        <v>0</v>
      </c>
      <c r="G32" s="16">
        <f t="shared" si="0"/>
        <v>2564.8</v>
      </c>
      <c r="H32" s="15">
        <v>2565</v>
      </c>
      <c r="J32" s="35">
        <f t="shared" si="1"/>
        <v>52.266960000000005</v>
      </c>
      <c r="L32" s="14"/>
    </row>
    <row r="33" spans="1:12" ht="12.75">
      <c r="A33" s="12" t="s">
        <v>94</v>
      </c>
      <c r="B33">
        <v>390</v>
      </c>
      <c r="C33">
        <v>0</v>
      </c>
      <c r="D33">
        <v>390</v>
      </c>
      <c r="E33" s="3">
        <f>D33*1.15</f>
        <v>448.49999999999994</v>
      </c>
      <c r="F33" s="17">
        <v>0</v>
      </c>
      <c r="G33" s="16">
        <f t="shared" si="0"/>
        <v>448.49999999999994</v>
      </c>
      <c r="H33" s="15">
        <v>449</v>
      </c>
      <c r="J33" s="35">
        <f t="shared" si="1"/>
        <v>8.90136</v>
      </c>
      <c r="L33" s="14"/>
    </row>
    <row r="34" spans="1:10" ht="12.75">
      <c r="A34" s="32" t="s">
        <v>60</v>
      </c>
      <c r="B34">
        <v>902</v>
      </c>
      <c r="C34">
        <v>0</v>
      </c>
      <c r="D34">
        <v>902</v>
      </c>
      <c r="E34" s="3">
        <f>D34*1.15</f>
        <v>1037.3</v>
      </c>
      <c r="F34" s="17">
        <v>0</v>
      </c>
      <c r="G34" s="16">
        <f t="shared" si="0"/>
        <v>1037.3</v>
      </c>
      <c r="H34" s="15">
        <v>1037</v>
      </c>
      <c r="J34" s="35">
        <f t="shared" si="1"/>
        <v>20.587248</v>
      </c>
    </row>
    <row r="35" spans="1:10" ht="12.75">
      <c r="A35" s="12" t="s">
        <v>165</v>
      </c>
      <c r="B35">
        <v>989</v>
      </c>
      <c r="C35">
        <v>0</v>
      </c>
      <c r="D35">
        <v>989</v>
      </c>
      <c r="E35" s="3">
        <f>D35*1.15</f>
        <v>1137.35</v>
      </c>
      <c r="F35" s="17">
        <v>0</v>
      </c>
      <c r="G35" s="16">
        <f t="shared" si="0"/>
        <v>1137.35</v>
      </c>
      <c r="H35" s="15">
        <v>1138</v>
      </c>
      <c r="I35" s="17">
        <v>1</v>
      </c>
      <c r="J35" s="35">
        <f t="shared" si="1"/>
        <v>22.572936000000002</v>
      </c>
    </row>
    <row r="38" spans="1:2" ht="12.75">
      <c r="A38" t="s">
        <v>173</v>
      </c>
      <c r="B38">
        <v>28769</v>
      </c>
    </row>
    <row r="39" spans="1:2" ht="12.75">
      <c r="A39" t="s">
        <v>108</v>
      </c>
      <c r="B39">
        <v>-571</v>
      </c>
    </row>
    <row r="40" spans="1:2" ht="12.75">
      <c r="A40" t="s">
        <v>10</v>
      </c>
      <c r="B40">
        <v>28198</v>
      </c>
    </row>
    <row r="41" spans="1:2" ht="12.75">
      <c r="A41" s="14">
        <v>0.01</v>
      </c>
      <c r="B41">
        <v>281.98</v>
      </c>
    </row>
    <row r="43" spans="1:2" ht="12.75">
      <c r="A43" t="s">
        <v>194</v>
      </c>
      <c r="B43">
        <v>28479.98</v>
      </c>
    </row>
    <row r="44" spans="1:2" ht="12.75">
      <c r="A44" t="s">
        <v>47</v>
      </c>
      <c r="B44">
        <v>30023</v>
      </c>
    </row>
    <row r="47" ht="15">
      <c r="A47" s="34" t="s">
        <v>199</v>
      </c>
    </row>
    <row r="48" ht="15">
      <c r="A48" s="34" t="s">
        <v>200</v>
      </c>
    </row>
    <row r="49" ht="12.75">
      <c r="A49" t="s">
        <v>201</v>
      </c>
    </row>
    <row r="50" ht="12.75">
      <c r="A50" t="s">
        <v>202</v>
      </c>
    </row>
    <row r="51" ht="12.75">
      <c r="A51" t="s">
        <v>203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20.125" style="42" customWidth="1"/>
    <col min="2" max="2" width="24.875" style="11" customWidth="1"/>
    <col min="3" max="3" width="10.375" style="11" customWidth="1"/>
    <col min="4" max="4" width="11.75390625" style="11" customWidth="1"/>
    <col min="5" max="5" width="10.375" style="11" customWidth="1"/>
    <col min="6" max="6" width="16.75390625" style="11" customWidth="1"/>
    <col min="7" max="8" width="9.125" style="11" customWidth="1"/>
  </cols>
  <sheetData>
    <row r="1" spans="1:8" s="9" customFormat="1" ht="25.5">
      <c r="A1" s="41" t="s">
        <v>7</v>
      </c>
      <c r="B1" s="6" t="s">
        <v>15</v>
      </c>
      <c r="C1" s="6" t="s">
        <v>13</v>
      </c>
      <c r="D1" s="7" t="s">
        <v>16</v>
      </c>
      <c r="E1" s="8" t="s">
        <v>17</v>
      </c>
      <c r="F1" s="10"/>
      <c r="G1" s="10"/>
      <c r="H1" s="10"/>
    </row>
    <row r="2" spans="1:4" ht="12.75">
      <c r="A2" s="20" t="s">
        <v>45</v>
      </c>
      <c r="B2" s="11" t="s">
        <v>205</v>
      </c>
      <c r="C2" s="11">
        <v>15</v>
      </c>
      <c r="D2" s="40">
        <v>42339</v>
      </c>
    </row>
    <row r="3" spans="1:4" ht="12.75">
      <c r="A3" s="12" t="s">
        <v>56</v>
      </c>
      <c r="B3" s="11" t="s">
        <v>224</v>
      </c>
      <c r="C3" s="11">
        <v>3</v>
      </c>
      <c r="D3" s="40">
        <v>42339</v>
      </c>
    </row>
    <row r="4" spans="1:4" ht="12.75">
      <c r="A4" s="31" t="s">
        <v>25</v>
      </c>
      <c r="B4" s="11" t="s">
        <v>218</v>
      </c>
      <c r="C4" s="11">
        <v>12</v>
      </c>
      <c r="D4" s="40">
        <v>42339</v>
      </c>
    </row>
    <row r="5" spans="1:4" ht="12.75">
      <c r="A5" s="20" t="s">
        <v>120</v>
      </c>
      <c r="B5" s="11" t="s">
        <v>217</v>
      </c>
      <c r="C5" s="36">
        <v>16</v>
      </c>
      <c r="D5" s="40">
        <v>42339</v>
      </c>
    </row>
    <row r="6" spans="1:4" ht="12.75">
      <c r="A6" s="18" t="s">
        <v>52</v>
      </c>
      <c r="B6" s="11" t="s">
        <v>210</v>
      </c>
      <c r="C6" s="36">
        <v>28</v>
      </c>
      <c r="D6" s="40">
        <v>42339</v>
      </c>
    </row>
    <row r="7" spans="1:4" ht="12.75">
      <c r="A7" s="20" t="s">
        <v>24</v>
      </c>
      <c r="B7" s="11" t="s">
        <v>211</v>
      </c>
      <c r="C7" s="36">
        <v>25</v>
      </c>
      <c r="D7" s="40">
        <v>42339</v>
      </c>
    </row>
    <row r="8" spans="1:6" ht="12.75">
      <c r="A8" s="12" t="s">
        <v>111</v>
      </c>
      <c r="B8" s="11" t="s">
        <v>221</v>
      </c>
      <c r="C8" s="36">
        <v>0</v>
      </c>
      <c r="D8" s="40">
        <v>42339</v>
      </c>
      <c r="E8" s="36" t="s">
        <v>227</v>
      </c>
      <c r="F8" s="11" t="s">
        <v>222</v>
      </c>
    </row>
    <row r="9" spans="1:4" ht="12.75">
      <c r="A9" s="30" t="s">
        <v>176</v>
      </c>
      <c r="B9" s="11" t="s">
        <v>217</v>
      </c>
      <c r="C9" s="36">
        <v>25</v>
      </c>
      <c r="D9" s="40">
        <v>42339</v>
      </c>
    </row>
    <row r="10" spans="1:5" ht="12.75">
      <c r="A10" s="30" t="s">
        <v>115</v>
      </c>
      <c r="B10" s="11" t="s">
        <v>212</v>
      </c>
      <c r="C10" s="36">
        <v>0</v>
      </c>
      <c r="D10" s="40">
        <v>42339</v>
      </c>
      <c r="E10" s="11" t="s">
        <v>213</v>
      </c>
    </row>
    <row r="11" spans="1:4" ht="12.75">
      <c r="A11" s="25" t="s">
        <v>148</v>
      </c>
      <c r="B11" s="11" t="s">
        <v>216</v>
      </c>
      <c r="C11" s="36">
        <v>63</v>
      </c>
      <c r="D11" s="40">
        <v>42339</v>
      </c>
    </row>
    <row r="12" spans="1:4" ht="12.75">
      <c r="A12" s="20" t="s">
        <v>189</v>
      </c>
      <c r="B12" s="11" t="s">
        <v>216</v>
      </c>
      <c r="C12" s="36">
        <v>26</v>
      </c>
      <c r="D12" s="40">
        <v>42339</v>
      </c>
    </row>
    <row r="13" spans="1:4" ht="12.75">
      <c r="A13" s="12" t="s">
        <v>174</v>
      </c>
      <c r="B13" s="11" t="s">
        <v>214</v>
      </c>
      <c r="C13" s="36">
        <v>10</v>
      </c>
      <c r="D13" s="40">
        <v>42339</v>
      </c>
    </row>
    <row r="14" spans="1:4" ht="12.75">
      <c r="A14" s="12" t="s">
        <v>95</v>
      </c>
      <c r="B14" s="11" t="s">
        <v>210</v>
      </c>
      <c r="C14" s="36">
        <v>14</v>
      </c>
      <c r="D14" s="40">
        <v>42339</v>
      </c>
    </row>
    <row r="15" spans="1:4" ht="12.75">
      <c r="A15" s="20" t="s">
        <v>72</v>
      </c>
      <c r="B15" s="11" t="s">
        <v>206</v>
      </c>
      <c r="C15" s="36">
        <v>32</v>
      </c>
      <c r="D15" s="40">
        <v>42339</v>
      </c>
    </row>
    <row r="16" spans="1:4" ht="12.75">
      <c r="A16" s="20" t="s">
        <v>90</v>
      </c>
      <c r="B16" s="11" t="s">
        <v>216</v>
      </c>
      <c r="C16" s="36">
        <v>10</v>
      </c>
      <c r="D16" s="40">
        <v>42339</v>
      </c>
    </row>
    <row r="17" spans="1:4" ht="12.75">
      <c r="A17" s="12" t="s">
        <v>166</v>
      </c>
      <c r="B17" s="11" t="s">
        <v>215</v>
      </c>
      <c r="C17" s="36">
        <v>31</v>
      </c>
      <c r="D17" s="40">
        <v>42339</v>
      </c>
    </row>
    <row r="18" spans="1:4" ht="12.75">
      <c r="A18" s="12" t="s">
        <v>100</v>
      </c>
      <c r="B18" s="11" t="s">
        <v>210</v>
      </c>
      <c r="C18" s="36">
        <v>13</v>
      </c>
      <c r="D18" s="40">
        <v>42339</v>
      </c>
    </row>
    <row r="19" spans="1:4" ht="12.75">
      <c r="A19" s="12" t="s">
        <v>128</v>
      </c>
      <c r="B19" s="11" t="s">
        <v>209</v>
      </c>
      <c r="C19" s="36">
        <v>29</v>
      </c>
      <c r="D19" s="40">
        <v>42339</v>
      </c>
    </row>
    <row r="20" spans="1:4" ht="12.75">
      <c r="A20" s="20" t="s">
        <v>70</v>
      </c>
      <c r="B20" s="11" t="s">
        <v>217</v>
      </c>
      <c r="C20" s="36">
        <v>13</v>
      </c>
      <c r="D20" s="40">
        <v>42339</v>
      </c>
    </row>
    <row r="21" spans="1:4" ht="12.75">
      <c r="A21" s="22" t="s">
        <v>113</v>
      </c>
      <c r="B21" s="11" t="s">
        <v>216</v>
      </c>
      <c r="C21" s="36">
        <v>19</v>
      </c>
      <c r="D21" s="40">
        <v>42339</v>
      </c>
    </row>
    <row r="22" spans="1:4" ht="12.75">
      <c r="A22" s="20" t="s">
        <v>125</v>
      </c>
      <c r="B22" s="11" t="s">
        <v>210</v>
      </c>
      <c r="C22" s="36">
        <v>26</v>
      </c>
      <c r="D22" s="40">
        <v>42339</v>
      </c>
    </row>
    <row r="23" spans="1:4" ht="12.75">
      <c r="A23" s="20" t="s">
        <v>75</v>
      </c>
      <c r="B23" s="11" t="s">
        <v>223</v>
      </c>
      <c r="C23" s="36">
        <v>52</v>
      </c>
      <c r="D23" s="40">
        <v>42339</v>
      </c>
    </row>
    <row r="24" spans="1:4" ht="12.75">
      <c r="A24" s="12" t="s">
        <v>94</v>
      </c>
      <c r="B24" s="11" t="s">
        <v>209</v>
      </c>
      <c r="C24" s="36">
        <v>9</v>
      </c>
      <c r="D24" s="40">
        <v>42339</v>
      </c>
    </row>
    <row r="25" spans="1:4" ht="12.75">
      <c r="A25" s="31" t="s">
        <v>60</v>
      </c>
      <c r="B25" s="11" t="s">
        <v>215</v>
      </c>
      <c r="C25" s="36">
        <v>21</v>
      </c>
      <c r="D25" s="40">
        <v>42339</v>
      </c>
    </row>
    <row r="26" spans="1:4" ht="12.75">
      <c r="A26" s="25" t="s">
        <v>165</v>
      </c>
      <c r="B26" s="11" t="s">
        <v>226</v>
      </c>
      <c r="C26" s="36">
        <v>22</v>
      </c>
      <c r="D26" s="40">
        <v>42339</v>
      </c>
    </row>
    <row r="27" spans="1:4" ht="12.75">
      <c r="A27" s="22" t="s">
        <v>32</v>
      </c>
      <c r="B27" s="11" t="s">
        <v>225</v>
      </c>
      <c r="C27" s="36">
        <v>9</v>
      </c>
      <c r="D27" s="11" t="s">
        <v>225</v>
      </c>
    </row>
    <row r="28" spans="1:3" ht="12.75">
      <c r="A28" s="12" t="s">
        <v>96</v>
      </c>
      <c r="C28" s="36">
        <v>9</v>
      </c>
    </row>
    <row r="29" spans="1:3" ht="12.75">
      <c r="A29" s="20" t="s">
        <v>48</v>
      </c>
      <c r="C29" s="36">
        <v>12</v>
      </c>
    </row>
    <row r="30" spans="1:5" ht="12.75">
      <c r="A30" s="22" t="s">
        <v>188</v>
      </c>
      <c r="C30" s="37">
        <v>200</v>
      </c>
      <c r="E30" s="38" t="s">
        <v>204</v>
      </c>
    </row>
    <row r="31" spans="1:6" ht="12.75">
      <c r="A31" s="18" t="s">
        <v>181</v>
      </c>
      <c r="C31" s="36">
        <v>33</v>
      </c>
      <c r="F31" s="11" t="s">
        <v>198</v>
      </c>
    </row>
    <row r="32" spans="1:3" ht="12.75">
      <c r="A32" s="12" t="s">
        <v>42</v>
      </c>
      <c r="C32" s="36">
        <v>2</v>
      </c>
    </row>
    <row r="33" spans="1:6" ht="12.75">
      <c r="A33" s="22" t="s">
        <v>35</v>
      </c>
      <c r="B33" s="11" t="s">
        <v>219</v>
      </c>
      <c r="C33" s="36">
        <v>66</v>
      </c>
      <c r="F33" s="39" t="s">
        <v>220</v>
      </c>
    </row>
    <row r="34" spans="1:6" ht="12.75">
      <c r="A34" s="12" t="s">
        <v>64</v>
      </c>
      <c r="B34" s="11" t="s">
        <v>207</v>
      </c>
      <c r="C34" s="36">
        <v>11</v>
      </c>
      <c r="F34" s="39" t="s">
        <v>208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2015-12-01T15:03:00Z</dcterms:modified>
  <cp:category/>
  <cp:version/>
  <cp:contentType/>
  <cp:contentStatus/>
</cp:coreProperties>
</file>