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3"/>
  </bookViews>
  <sheets>
    <sheet name="КП-41" sheetId="1" r:id="rId1"/>
    <sheet name="Зима 15-16. Ч.5" sheetId="2" r:id="rId2"/>
    <sheet name="Оплаты" sheetId="3" r:id="rId3"/>
    <sheet name="Раздачи" sheetId="4" r:id="rId4"/>
  </sheets>
  <definedNames>
    <definedName name="_xlnm._FilterDatabase" localSheetId="1" hidden="1">'Зима 15-16. Ч.5'!$A$1:$H$8</definedName>
    <definedName name="_xlnm._FilterDatabase" localSheetId="0" hidden="1">'КП-41'!$A$1:$H$91</definedName>
  </definedNames>
  <calcPr fullCalcOnLoad="1" refMode="R1C1"/>
</workbook>
</file>

<file path=xl/sharedStrings.xml><?xml version="1.0" encoding="utf-8"?>
<sst xmlns="http://schemas.openxmlformats.org/spreadsheetml/2006/main" count="291" uniqueCount="140">
  <si>
    <t>артикул</t>
  </si>
  <si>
    <t>коллекция</t>
  </si>
  <si>
    <t>размер</t>
  </si>
  <si>
    <t>цена</t>
  </si>
  <si>
    <t>кол-во</t>
  </si>
  <si>
    <t>сумма</t>
  </si>
  <si>
    <t>сумма с орг</t>
  </si>
  <si>
    <t>уз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</si>
  <si>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</si>
  <si>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</si>
  <si>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</si>
  <si>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</si>
  <si>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</si>
  <si>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</si>
  <si>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</si>
  <si>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</si>
  <si>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</si>
  <si>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долг межгород</t>
  </si>
  <si>
    <t>всего</t>
  </si>
  <si>
    <t>КП</t>
  </si>
  <si>
    <t>предзаказ</t>
  </si>
  <si>
    <t>56-110</t>
  </si>
  <si>
    <t>68-134</t>
  </si>
  <si>
    <t>60-116</t>
  </si>
  <si>
    <t>mashuk11</t>
  </si>
  <si>
    <t>72-140</t>
  </si>
  <si>
    <t>ликвидация</t>
  </si>
  <si>
    <t>62-122</t>
  </si>
  <si>
    <t>FieRinka</t>
  </si>
  <si>
    <t>Ollena</t>
  </si>
  <si>
    <t>Евгения_Ф</t>
  </si>
  <si>
    <t>Романтика</t>
  </si>
  <si>
    <t>Брюки для девочки ДБМ890858 серый</t>
  </si>
  <si>
    <t>Джемпер для девочки ДДД885809н цветы на сером</t>
  </si>
  <si>
    <t>Maritta</t>
  </si>
  <si>
    <t>Куртка для девочки ДДД886258 коралл</t>
  </si>
  <si>
    <t>Mili25</t>
  </si>
  <si>
    <t>Куртка для девочки ДДД886858 серый</t>
  </si>
  <si>
    <t>Рейтузы для девочки ДРЛ894800 коралл</t>
  </si>
  <si>
    <t>без замочка</t>
  </si>
  <si>
    <t>Trevira</t>
  </si>
  <si>
    <t>Moi</t>
  </si>
  <si>
    <t>Гарнитур для мальчика ПНГ173001 темный беж+темно-синий / - / Два коня</t>
  </si>
  <si>
    <t>Легенды вестерна</t>
  </si>
  <si>
    <t>camomile12</t>
  </si>
  <si>
    <t>Головной убор детский УГШ100 ярко-розовый</t>
  </si>
  <si>
    <t>Комплект нательный женский ЖНК558 черный</t>
  </si>
  <si>
    <t>102(96)-176</t>
  </si>
  <si>
    <t>Носки утепленные мужские МТТ551 светло-серый</t>
  </si>
  <si>
    <t>Комплект нательный детский УНК571069 вода+белый</t>
  </si>
  <si>
    <t>Merino Wool</t>
  </si>
  <si>
    <t>КАРАМЕЛЬ129</t>
  </si>
  <si>
    <t>80-152</t>
  </si>
  <si>
    <t>Комплект нательный детский УНК630028 ярко-розовый</t>
  </si>
  <si>
    <t>Кальсоны для мальчика ПНЛ573069 черный</t>
  </si>
  <si>
    <t>Комплект нательный женский ЖНК884069 черный</t>
  </si>
  <si>
    <t>100-170</t>
  </si>
  <si>
    <t>Комплект нательный детск. УНК630028 синий</t>
  </si>
  <si>
    <t>Комплект нательный женский ЖНК558025 красный</t>
  </si>
  <si>
    <t>106(100)-164</t>
  </si>
  <si>
    <t>Носки утепленные женские ЖТТ536025 белый</t>
  </si>
  <si>
    <t>Комплект нательный детский ПНК572069 черный</t>
  </si>
  <si>
    <t>Носки утепленные детские УТТ544028 белый</t>
  </si>
  <si>
    <t>Носки утепленные детские УТТ544028 светло-розовый</t>
  </si>
  <si>
    <t>Носки утепленные детские УТТ544025 белый</t>
  </si>
  <si>
    <t>Комплект мужского нательного белья МНК143025 черный</t>
  </si>
  <si>
    <t>104-182</t>
  </si>
  <si>
    <t>Носки утепленные мужск. МТТ551025 черный</t>
  </si>
  <si>
    <t>Комплект нательный мужск. МНК574069</t>
  </si>
  <si>
    <t>112-182</t>
  </si>
  <si>
    <t>112-188</t>
  </si>
  <si>
    <t>104-164</t>
  </si>
  <si>
    <t>Платье для девочки ДПД405438 джинс+вышивка</t>
  </si>
  <si>
    <t>Славянский орнамент</t>
  </si>
  <si>
    <t>АсенокС</t>
  </si>
  <si>
    <t>Natural</t>
  </si>
  <si>
    <t>Пчелка_Майя</t>
  </si>
  <si>
    <t>Catulus</t>
  </si>
  <si>
    <t>Кальсоны мужские МНЛ194025 черный</t>
  </si>
  <si>
    <t>86(96)-182</t>
  </si>
  <si>
    <t>черни4ка</t>
  </si>
  <si>
    <t>Брюки для мальчика ПБМ141258</t>
  </si>
  <si>
    <t>Франт</t>
  </si>
  <si>
    <t>Джемпер для мальчика ПДД996067 малина</t>
  </si>
  <si>
    <t>Джемпер для мальчика ПДД438070 серый</t>
  </si>
  <si>
    <t>Стройтехника</t>
  </si>
  <si>
    <t>Комплект нательный детск. УНК601200 серый</t>
  </si>
  <si>
    <r>
      <t xml:space="preserve">Брюки для девочки ДБМ890258 </t>
    </r>
    <r>
      <rPr>
        <sz val="10"/>
        <color indexed="13"/>
        <rFont val="Arial Cyr"/>
        <family val="0"/>
      </rPr>
      <t xml:space="preserve">коралл </t>
    </r>
    <r>
      <rPr>
        <sz val="10"/>
        <color indexed="10"/>
        <rFont val="Arial Cyr"/>
        <family val="0"/>
      </rPr>
      <t>ярко-розовый</t>
    </r>
  </si>
  <si>
    <t>nadia1984</t>
  </si>
  <si>
    <t>аванс, переплату перенесла в Предзаказ Лето 2016</t>
  </si>
  <si>
    <t>Кальсоны для мальчика ПНЛ610200 черный</t>
  </si>
  <si>
    <t>Пижама детск. УНЖ501138н белый+клетка малина / Девочка в шапке</t>
  </si>
  <si>
    <t>Зимняя сказка</t>
  </si>
  <si>
    <t>Ирик_777lcr</t>
  </si>
  <si>
    <t>KPS</t>
  </si>
  <si>
    <t>Кальсоны для мальчика ПНЛ627 синий</t>
  </si>
  <si>
    <t>decan</t>
  </si>
  <si>
    <t>Бриджи для мальчика ПБР557800</t>
  </si>
  <si>
    <t>Гран-при</t>
  </si>
  <si>
    <t>Бриджи для мальчика ПБР179800</t>
  </si>
  <si>
    <t>Охота</t>
  </si>
  <si>
    <t>64-128</t>
  </si>
  <si>
    <t>VVVeronika</t>
  </si>
  <si>
    <t>Кофточка ясельн. ЯКД086067 желтый+салат / - / Львенок+Тигренок в прыжке</t>
  </si>
  <si>
    <t>Африканские зверушки</t>
  </si>
  <si>
    <t>54-92</t>
  </si>
  <si>
    <t>Ползунки ясельн. ЯПК061067 салат / - / Маленький брат</t>
  </si>
  <si>
    <t>Ползунки ясельн. ЯПВ150067 бежевый+серый / - / Мишка и бантик</t>
  </si>
  <si>
    <t>Верный друг</t>
  </si>
  <si>
    <t>Комплект ясельный ясельн. ЯН2631067 желтый+салат / - / Тигренок+Маленький брат</t>
  </si>
  <si>
    <t>Пижама детск. УНЖ501067н белый+клетка трехцветная бирюза / Кот</t>
  </si>
  <si>
    <t>Малышам</t>
  </si>
  <si>
    <t>50-92</t>
  </si>
  <si>
    <t>100-188</t>
  </si>
  <si>
    <t>опл. 1040 р. с долгом 30 р. по предзаказу Лето 2016</t>
  </si>
  <si>
    <t>Екатюнька</t>
  </si>
  <si>
    <t>90(84)-170</t>
  </si>
  <si>
    <t>Рейтузы женские ЖНЛ559025 свело-серый</t>
  </si>
  <si>
    <t>м/г Бийск</t>
  </si>
  <si>
    <t>переплата учтена в тр.</t>
  </si>
  <si>
    <t>19 + 9 р. с КП-40</t>
  </si>
  <si>
    <t>245+670, переплата учтена в тр.</t>
  </si>
  <si>
    <t>19 + 19 р. с КП-38</t>
  </si>
  <si>
    <t>недоплата учтена в тр.</t>
  </si>
  <si>
    <t>183 - переплата КП-04 книги, переплату перенесла в файл участия</t>
  </si>
  <si>
    <t>Ника</t>
  </si>
  <si>
    <t>Кольцово</t>
  </si>
  <si>
    <t>Ёлка</t>
  </si>
  <si>
    <t>Маркса</t>
  </si>
  <si>
    <t>Горский</t>
  </si>
  <si>
    <t>НГУ</t>
  </si>
  <si>
    <t>Экватор</t>
  </si>
  <si>
    <t>Щ</t>
  </si>
  <si>
    <t>с КП-43</t>
  </si>
  <si>
    <t>из дома</t>
  </si>
  <si>
    <t>Добрый</t>
  </si>
  <si>
    <t>ВЗ</t>
  </si>
  <si>
    <t>и КНИГИ</t>
  </si>
  <si>
    <t>68 р. = 38 + 30 отправка</t>
  </si>
  <si>
    <t>тр.= S*0,02233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</si>
</sst>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&quot;р.&quot;"/>
    <numFmt numFmtId="166" formatCode="#,##0.00&quot;р.&quot;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р_."/>
    <numFmt numFmtId="173" formatCode="[$-FC19]d\ mmmm\ yyyy\ &quot;г.&quot;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11"/>
      <color indexed="6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167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2" borderId="0" xfId="0" applyFill="1" applyAlignment="1">
      <alignment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4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Fill="1" applyAlignment="1">
      <alignment/>
    </xf>
    <xf numFmtId="0" fontId="0" fillId="5" borderId="0" xfId="0" applyFill="1" applyAlignment="1">
      <alignment/>
    </xf>
    <xf numFmtId="0" fontId="11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1">
      <pane ySplit="1" topLeftCell="BM2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41.25390625" style="0" customWidth="1"/>
    <col min="2" max="2" width="7.75390625" style="0" customWidth="1"/>
    <col min="3" max="3" width="10.75390625" style="0" customWidth="1"/>
    <col min="4" max="4" width="9.125" style="12" customWidth="1"/>
    <col min="7" max="7" width="11.875" style="0" customWidth="1"/>
    <col min="8" max="8" width="17.75390625" style="0" customWidth="1"/>
  </cols>
  <sheetData>
    <row r="1" spans="1:8" s="1" customFormat="1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2.75">
      <c r="A2" s="12" t="s">
        <v>109</v>
      </c>
      <c r="B2" s="12" t="s">
        <v>104</v>
      </c>
      <c r="C2" s="32" t="s">
        <v>105</v>
      </c>
      <c r="D2" s="12">
        <v>344</v>
      </c>
      <c r="E2" s="3">
        <v>1</v>
      </c>
      <c r="F2" s="3">
        <f aca="true" t="shared" si="0" ref="F2:F28">D2*E2</f>
        <v>344</v>
      </c>
      <c r="G2" s="3">
        <f>F2*1.15</f>
        <v>395.59999999999997</v>
      </c>
      <c r="H2" s="24" t="s">
        <v>102</v>
      </c>
    </row>
    <row r="3" spans="1:8" ht="12.75">
      <c r="A3" s="12" t="s">
        <v>103</v>
      </c>
      <c r="B3" s="12" t="s">
        <v>104</v>
      </c>
      <c r="C3" s="32" t="s">
        <v>105</v>
      </c>
      <c r="D3" s="12">
        <v>213</v>
      </c>
      <c r="E3" s="3">
        <v>1</v>
      </c>
      <c r="F3" s="3">
        <f t="shared" si="0"/>
        <v>213</v>
      </c>
      <c r="G3" s="3">
        <f>F3*1.15</f>
        <v>244.95</v>
      </c>
      <c r="H3" s="24" t="s">
        <v>102</v>
      </c>
    </row>
    <row r="4" spans="1:8" ht="12.75">
      <c r="A4" s="12" t="s">
        <v>106</v>
      </c>
      <c r="B4" s="12" t="s">
        <v>104</v>
      </c>
      <c r="C4" s="32" t="s">
        <v>105</v>
      </c>
      <c r="D4" s="12">
        <v>139</v>
      </c>
      <c r="E4" s="3">
        <v>2</v>
      </c>
      <c r="F4" s="3">
        <f t="shared" si="0"/>
        <v>278</v>
      </c>
      <c r="G4" s="3">
        <f>F4*1.15</f>
        <v>319.7</v>
      </c>
      <c r="H4" s="24" t="s">
        <v>102</v>
      </c>
    </row>
    <row r="5" spans="1:8" ht="12.75">
      <c r="A5" s="12" t="s">
        <v>107</v>
      </c>
      <c r="B5" s="12" t="s">
        <v>108</v>
      </c>
      <c r="C5" s="32" t="s">
        <v>105</v>
      </c>
      <c r="D5" s="12">
        <v>205</v>
      </c>
      <c r="E5" s="3">
        <v>3</v>
      </c>
      <c r="F5" s="3">
        <f>D5*E5</f>
        <v>615</v>
      </c>
      <c r="G5" s="3">
        <f>F5*1.15</f>
        <v>707.25</v>
      </c>
      <c r="H5" s="24" t="s">
        <v>102</v>
      </c>
    </row>
    <row r="6" spans="1:8" ht="12.75">
      <c r="A6" s="12" t="s">
        <v>91</v>
      </c>
      <c r="B6" s="12" t="s">
        <v>92</v>
      </c>
      <c r="C6" s="32" t="s">
        <v>22</v>
      </c>
      <c r="D6" s="12">
        <v>463</v>
      </c>
      <c r="E6" s="3">
        <v>1</v>
      </c>
      <c r="F6" s="3">
        <f t="shared" si="0"/>
        <v>463</v>
      </c>
      <c r="G6" s="3">
        <f>F6*1.12</f>
        <v>518.5600000000001</v>
      </c>
      <c r="H6" s="22" t="s">
        <v>93</v>
      </c>
    </row>
    <row r="7" spans="1:8" s="12" customFormat="1" ht="12.75">
      <c r="A7" s="12" t="s">
        <v>42</v>
      </c>
      <c r="B7" s="12" t="s">
        <v>43</v>
      </c>
      <c r="C7" s="32" t="s">
        <v>21</v>
      </c>
      <c r="D7" s="12">
        <v>172</v>
      </c>
      <c r="E7" s="3">
        <v>1</v>
      </c>
      <c r="F7" s="3">
        <f t="shared" si="0"/>
        <v>172</v>
      </c>
      <c r="G7" s="3">
        <f>F7*1.12</f>
        <v>192.64000000000001</v>
      </c>
      <c r="H7" s="12" t="s">
        <v>41</v>
      </c>
    </row>
    <row r="8" spans="1:8" s="12" customFormat="1" ht="12.75">
      <c r="A8" s="12" t="s">
        <v>110</v>
      </c>
      <c r="B8" s="12" t="s">
        <v>111</v>
      </c>
      <c r="C8" s="32" t="s">
        <v>112</v>
      </c>
      <c r="D8" s="28">
        <v>301</v>
      </c>
      <c r="E8" s="3">
        <v>1</v>
      </c>
      <c r="F8" s="3">
        <f t="shared" si="0"/>
        <v>301</v>
      </c>
      <c r="G8" s="3">
        <f>F8*1.15</f>
        <v>346.15</v>
      </c>
      <c r="H8" s="24" t="s">
        <v>102</v>
      </c>
    </row>
    <row r="9" spans="1:8" ht="12.75">
      <c r="A9" s="12" t="s">
        <v>87</v>
      </c>
      <c r="B9" s="12" t="s">
        <v>31</v>
      </c>
      <c r="C9" s="32" t="s">
        <v>23</v>
      </c>
      <c r="D9" s="12">
        <v>476</v>
      </c>
      <c r="E9" s="3">
        <v>2</v>
      </c>
      <c r="F9" s="3">
        <f>D9*E9</f>
        <v>952</v>
      </c>
      <c r="G9" s="3">
        <f>F9*1.12</f>
        <v>1066.24</v>
      </c>
      <c r="H9" s="22" t="s">
        <v>24</v>
      </c>
    </row>
    <row r="10" spans="1:8" ht="12.75">
      <c r="A10" s="12" t="s">
        <v>32</v>
      </c>
      <c r="B10" s="12" t="s">
        <v>31</v>
      </c>
      <c r="C10" s="32" t="s">
        <v>23</v>
      </c>
      <c r="D10" s="12">
        <v>476</v>
      </c>
      <c r="E10" s="3">
        <v>1</v>
      </c>
      <c r="F10" s="3">
        <f>D10*E10</f>
        <v>476</v>
      </c>
      <c r="G10" s="3">
        <f>F10*1.12</f>
        <v>533.12</v>
      </c>
      <c r="H10" s="22" t="s">
        <v>24</v>
      </c>
    </row>
    <row r="11" spans="1:8" s="12" customFormat="1" ht="12.75">
      <c r="A11" s="12" t="s">
        <v>72</v>
      </c>
      <c r="B11" s="12" t="s">
        <v>73</v>
      </c>
      <c r="C11" s="32" t="s">
        <v>23</v>
      </c>
      <c r="D11" s="12">
        <v>533</v>
      </c>
      <c r="E11" s="3">
        <v>1</v>
      </c>
      <c r="F11" s="3">
        <f t="shared" si="0"/>
        <v>533</v>
      </c>
      <c r="G11" s="3">
        <f>F11*1.15</f>
        <v>612.9499999999999</v>
      </c>
      <c r="H11" s="24" t="s">
        <v>74</v>
      </c>
    </row>
    <row r="12" spans="1:8" s="12" customFormat="1" ht="12.75">
      <c r="A12" s="12" t="s">
        <v>84</v>
      </c>
      <c r="B12" s="12" t="s">
        <v>85</v>
      </c>
      <c r="C12" s="32" t="s">
        <v>27</v>
      </c>
      <c r="D12" s="12">
        <v>271</v>
      </c>
      <c r="E12" s="3">
        <v>1</v>
      </c>
      <c r="F12" s="3">
        <f t="shared" si="0"/>
        <v>271</v>
      </c>
      <c r="G12" s="3">
        <f>F12*1.12</f>
        <v>303.52000000000004</v>
      </c>
      <c r="H12" s="12" t="s">
        <v>80</v>
      </c>
    </row>
    <row r="13" spans="1:8" s="12" customFormat="1" ht="12.75">
      <c r="A13" s="12" t="s">
        <v>81</v>
      </c>
      <c r="B13" s="12" t="s">
        <v>82</v>
      </c>
      <c r="C13" s="32" t="s">
        <v>23</v>
      </c>
      <c r="D13" s="12">
        <v>369</v>
      </c>
      <c r="E13" s="3">
        <v>1</v>
      </c>
      <c r="F13" s="3">
        <f t="shared" si="0"/>
        <v>369</v>
      </c>
      <c r="G13" s="3">
        <f>F13*1.12</f>
        <v>413.28000000000003</v>
      </c>
      <c r="H13" s="12" t="s">
        <v>80</v>
      </c>
    </row>
    <row r="14" spans="1:8" s="12" customFormat="1" ht="12.75">
      <c r="A14" s="12" t="s">
        <v>83</v>
      </c>
      <c r="B14" s="12" t="s">
        <v>82</v>
      </c>
      <c r="C14" s="32" t="s">
        <v>27</v>
      </c>
      <c r="D14" s="12">
        <v>262</v>
      </c>
      <c r="E14" s="3">
        <v>1</v>
      </c>
      <c r="F14" s="3">
        <f t="shared" si="0"/>
        <v>262</v>
      </c>
      <c r="G14" s="3">
        <f>F14*1.12</f>
        <v>293.44000000000005</v>
      </c>
      <c r="H14" s="12" t="s">
        <v>80</v>
      </c>
    </row>
    <row r="15" spans="1:8" s="12" customFormat="1" ht="12.75">
      <c r="A15" s="12" t="s">
        <v>54</v>
      </c>
      <c r="B15" s="12" t="s">
        <v>50</v>
      </c>
      <c r="C15" s="32" t="s">
        <v>27</v>
      </c>
      <c r="D15" s="12">
        <v>496</v>
      </c>
      <c r="E15" s="3">
        <v>1</v>
      </c>
      <c r="F15" s="3">
        <f t="shared" si="0"/>
        <v>496</v>
      </c>
      <c r="G15" s="3">
        <f>F15*1.1</f>
        <v>545.6</v>
      </c>
      <c r="H15" s="12" t="s">
        <v>51</v>
      </c>
    </row>
    <row r="16" spans="1:8" ht="12.75">
      <c r="A16" s="12" t="s">
        <v>61</v>
      </c>
      <c r="B16" s="12" t="s">
        <v>50</v>
      </c>
      <c r="C16" s="32" t="s">
        <v>21</v>
      </c>
      <c r="D16" s="12">
        <v>918</v>
      </c>
      <c r="E16" s="3">
        <v>1</v>
      </c>
      <c r="F16" s="3">
        <f t="shared" si="0"/>
        <v>918</v>
      </c>
      <c r="G16" s="3">
        <f>F16*1.1</f>
        <v>1009.8000000000001</v>
      </c>
      <c r="H16" s="25" t="s">
        <v>51</v>
      </c>
    </row>
    <row r="17" spans="1:8" ht="12.75">
      <c r="A17" s="12" t="s">
        <v>49</v>
      </c>
      <c r="B17" s="12" t="s">
        <v>50</v>
      </c>
      <c r="C17" s="32" t="s">
        <v>27</v>
      </c>
      <c r="D17" s="12">
        <v>1005</v>
      </c>
      <c r="E17" s="3">
        <v>1</v>
      </c>
      <c r="F17" s="3">
        <f t="shared" si="0"/>
        <v>1005</v>
      </c>
      <c r="G17" s="3">
        <f>F17*1.1</f>
        <v>1105.5</v>
      </c>
      <c r="H17" s="22" t="s">
        <v>51</v>
      </c>
    </row>
    <row r="18" spans="1:8" ht="12.75">
      <c r="A18" s="12" t="s">
        <v>55</v>
      </c>
      <c r="B18" s="12" t="s">
        <v>50</v>
      </c>
      <c r="C18" s="32" t="s">
        <v>56</v>
      </c>
      <c r="D18" s="12">
        <v>1730</v>
      </c>
      <c r="E18" s="3">
        <v>1</v>
      </c>
      <c r="F18" s="3">
        <f t="shared" si="0"/>
        <v>1730</v>
      </c>
      <c r="G18" s="3">
        <f>F18*1.1</f>
        <v>1903.0000000000002</v>
      </c>
      <c r="H18" s="12" t="s">
        <v>51</v>
      </c>
    </row>
    <row r="19" spans="1:8" ht="12.75">
      <c r="A19" s="12" t="s">
        <v>55</v>
      </c>
      <c r="B19" s="12" t="s">
        <v>50</v>
      </c>
      <c r="C19" s="32" t="s">
        <v>71</v>
      </c>
      <c r="D19" s="12">
        <v>1820</v>
      </c>
      <c r="E19" s="3">
        <v>1</v>
      </c>
      <c r="F19" s="3">
        <f t="shared" si="0"/>
        <v>1820</v>
      </c>
      <c r="G19" s="3">
        <f>F19*1.1</f>
        <v>2002.0000000000002</v>
      </c>
      <c r="H19" s="12" t="s">
        <v>51</v>
      </c>
    </row>
    <row r="20" spans="1:8" ht="12.75">
      <c r="A20" s="12" t="s">
        <v>68</v>
      </c>
      <c r="B20" s="12" t="s">
        <v>50</v>
      </c>
      <c r="C20" s="32" t="s">
        <v>113</v>
      </c>
      <c r="D20" s="12">
        <v>1693</v>
      </c>
      <c r="E20" s="3">
        <v>1</v>
      </c>
      <c r="F20" s="3">
        <f t="shared" si="0"/>
        <v>1693</v>
      </c>
      <c r="G20" s="3">
        <f>F20*1.01</f>
        <v>1709.93</v>
      </c>
      <c r="H20" s="12" t="s">
        <v>29</v>
      </c>
    </row>
    <row r="21" spans="1:8" ht="12.75">
      <c r="A21" s="12" t="s">
        <v>68</v>
      </c>
      <c r="B21" s="12" t="s">
        <v>50</v>
      </c>
      <c r="C21" s="32" t="s">
        <v>69</v>
      </c>
      <c r="D21" s="12">
        <v>1845</v>
      </c>
      <c r="E21">
        <v>1</v>
      </c>
      <c r="F21">
        <f t="shared" si="0"/>
        <v>1845</v>
      </c>
      <c r="G21" s="3">
        <f>F21*1.1</f>
        <v>2029.5000000000002</v>
      </c>
      <c r="H21" s="12" t="s">
        <v>51</v>
      </c>
    </row>
    <row r="22" spans="1:8" ht="12.75">
      <c r="A22" s="12" t="s">
        <v>68</v>
      </c>
      <c r="B22" s="12" t="s">
        <v>50</v>
      </c>
      <c r="C22" s="32" t="s">
        <v>70</v>
      </c>
      <c r="D22" s="12">
        <v>1845</v>
      </c>
      <c r="E22" s="3">
        <v>1</v>
      </c>
      <c r="F22" s="3">
        <f t="shared" si="0"/>
        <v>1845</v>
      </c>
      <c r="G22" s="3">
        <f>F22*1.1</f>
        <v>2029.5000000000002</v>
      </c>
      <c r="H22" s="12" t="s">
        <v>51</v>
      </c>
    </row>
    <row r="23" spans="1:8" ht="12.75">
      <c r="A23" s="12" t="s">
        <v>90</v>
      </c>
      <c r="B23" s="12" t="s">
        <v>75</v>
      </c>
      <c r="C23" s="32" t="s">
        <v>23</v>
      </c>
      <c r="D23" s="12">
        <v>303</v>
      </c>
      <c r="E23" s="3">
        <v>1</v>
      </c>
      <c r="F23" s="3">
        <f t="shared" si="0"/>
        <v>303</v>
      </c>
      <c r="G23" s="3">
        <f>F23*1.12</f>
        <v>339.36</v>
      </c>
      <c r="H23" s="24" t="s">
        <v>88</v>
      </c>
    </row>
    <row r="24" spans="1:8" ht="12.75">
      <c r="A24" s="12" t="s">
        <v>86</v>
      </c>
      <c r="B24" s="12" t="s">
        <v>75</v>
      </c>
      <c r="C24" s="32" t="s">
        <v>21</v>
      </c>
      <c r="D24" s="12">
        <v>541</v>
      </c>
      <c r="E24" s="3">
        <v>1</v>
      </c>
      <c r="F24" s="3">
        <f t="shared" si="0"/>
        <v>541</v>
      </c>
      <c r="G24" s="3">
        <f>F24*1.15</f>
        <v>622.15</v>
      </c>
      <c r="H24" s="12" t="s">
        <v>76</v>
      </c>
    </row>
    <row r="25" spans="1:8" ht="12.75">
      <c r="A25" s="12" t="s">
        <v>45</v>
      </c>
      <c r="B25" s="12" t="s">
        <v>40</v>
      </c>
      <c r="C25" s="32">
        <v>56</v>
      </c>
      <c r="D25" s="12">
        <v>218</v>
      </c>
      <c r="E25" s="3">
        <v>1</v>
      </c>
      <c r="F25" s="3">
        <f t="shared" si="0"/>
        <v>218</v>
      </c>
      <c r="G25" s="3">
        <f>F25*1.14</f>
        <v>248.51999999999998</v>
      </c>
      <c r="H25" s="12" t="s">
        <v>44</v>
      </c>
    </row>
    <row r="26" spans="1:8" ht="12.75">
      <c r="A26" s="12" t="s">
        <v>95</v>
      </c>
      <c r="B26" s="12" t="s">
        <v>40</v>
      </c>
      <c r="C26" s="32" t="s">
        <v>22</v>
      </c>
      <c r="D26" s="12">
        <v>390</v>
      </c>
      <c r="E26" s="3">
        <v>1</v>
      </c>
      <c r="F26" s="3">
        <f t="shared" si="0"/>
        <v>390</v>
      </c>
      <c r="G26" s="3">
        <f>F26*1.15</f>
        <v>448.49999999999994</v>
      </c>
      <c r="H26" s="12" t="s">
        <v>94</v>
      </c>
    </row>
    <row r="27" spans="1:8" ht="12.75">
      <c r="A27" s="12" t="s">
        <v>78</v>
      </c>
      <c r="B27" s="12" t="s">
        <v>40</v>
      </c>
      <c r="C27" s="32" t="s">
        <v>79</v>
      </c>
      <c r="D27" s="12">
        <v>537</v>
      </c>
      <c r="E27" s="3">
        <v>1</v>
      </c>
      <c r="F27" s="3">
        <f t="shared" si="0"/>
        <v>537</v>
      </c>
      <c r="G27" s="3">
        <f>F27*1.15</f>
        <v>617.55</v>
      </c>
      <c r="H27" s="29" t="s">
        <v>77</v>
      </c>
    </row>
    <row r="28" spans="1:8" ht="12.75">
      <c r="A28" s="12" t="s">
        <v>57</v>
      </c>
      <c r="B28" s="12" t="s">
        <v>40</v>
      </c>
      <c r="C28" s="32" t="s">
        <v>21</v>
      </c>
      <c r="D28" s="12">
        <v>627</v>
      </c>
      <c r="E28" s="3">
        <v>1</v>
      </c>
      <c r="F28" s="3">
        <f t="shared" si="0"/>
        <v>627</v>
      </c>
      <c r="G28" s="3">
        <f>F28*1.12</f>
        <v>702.2400000000001</v>
      </c>
      <c r="H28" s="25" t="s">
        <v>41</v>
      </c>
    </row>
    <row r="29" spans="1:8" ht="12.75">
      <c r="A29" s="12" t="s">
        <v>53</v>
      </c>
      <c r="B29" s="12" t="s">
        <v>40</v>
      </c>
      <c r="C29" s="32" t="s">
        <v>52</v>
      </c>
      <c r="D29" s="12">
        <v>828</v>
      </c>
      <c r="E29" s="3">
        <v>1</v>
      </c>
      <c r="F29" s="3">
        <f>D29*E29</f>
        <v>828</v>
      </c>
      <c r="G29" s="3">
        <f>F29*1.1</f>
        <v>910.8000000000001</v>
      </c>
      <c r="H29" s="12" t="s">
        <v>51</v>
      </c>
    </row>
    <row r="30" spans="1:8" ht="12.75">
      <c r="A30" s="12" t="s">
        <v>46</v>
      </c>
      <c r="B30" t="s">
        <v>40</v>
      </c>
      <c r="C30" s="32" t="s">
        <v>47</v>
      </c>
      <c r="D30" s="12">
        <v>1181</v>
      </c>
      <c r="E30" s="3">
        <v>1</v>
      </c>
      <c r="F30" s="3">
        <f aca="true" t="shared" si="1" ref="F30:F39">D30*E30</f>
        <v>1181</v>
      </c>
      <c r="G30" s="3">
        <f>F30*1.14</f>
        <v>1346.34</v>
      </c>
      <c r="H30" s="12" t="s">
        <v>44</v>
      </c>
    </row>
    <row r="31" spans="1:8" ht="12.75">
      <c r="A31" s="12" t="s">
        <v>58</v>
      </c>
      <c r="B31" s="12" t="s">
        <v>40</v>
      </c>
      <c r="C31" s="32" t="s">
        <v>59</v>
      </c>
      <c r="D31" s="12">
        <v>1181</v>
      </c>
      <c r="E31" s="3">
        <v>1</v>
      </c>
      <c r="F31" s="3">
        <f t="shared" si="1"/>
        <v>1181</v>
      </c>
      <c r="G31" s="3">
        <f>F31*1.1</f>
        <v>1299.1000000000001</v>
      </c>
      <c r="H31" t="s">
        <v>51</v>
      </c>
    </row>
    <row r="32" spans="1:8" ht="12.75">
      <c r="A32" s="12" t="s">
        <v>65</v>
      </c>
      <c r="B32" s="12" t="s">
        <v>40</v>
      </c>
      <c r="C32" s="32" t="s">
        <v>66</v>
      </c>
      <c r="D32" s="12">
        <v>1222</v>
      </c>
      <c r="E32" s="3">
        <v>1</v>
      </c>
      <c r="F32" s="3">
        <f t="shared" si="1"/>
        <v>1222</v>
      </c>
      <c r="G32" s="3">
        <f>F32*1.1</f>
        <v>1344.2</v>
      </c>
      <c r="H32" t="s">
        <v>51</v>
      </c>
    </row>
    <row r="33" spans="1:8" ht="12.75">
      <c r="A33" s="12" t="s">
        <v>64</v>
      </c>
      <c r="B33" s="12" t="s">
        <v>40</v>
      </c>
      <c r="C33" s="32">
        <v>14</v>
      </c>
      <c r="D33" s="12">
        <v>138</v>
      </c>
      <c r="E33" s="3">
        <v>1</v>
      </c>
      <c r="F33" s="3">
        <f>D33*E33</f>
        <v>138</v>
      </c>
      <c r="G33" s="3">
        <f>F33*1.1</f>
        <v>151.8</v>
      </c>
      <c r="H33" s="12" t="s">
        <v>51</v>
      </c>
    </row>
    <row r="34" spans="1:8" ht="12.75">
      <c r="A34" s="12" t="s">
        <v>62</v>
      </c>
      <c r="B34" s="12" t="s">
        <v>40</v>
      </c>
      <c r="C34" s="32">
        <v>20</v>
      </c>
      <c r="D34" s="12">
        <v>138</v>
      </c>
      <c r="E34" s="3">
        <v>1</v>
      </c>
      <c r="F34" s="3">
        <f t="shared" si="1"/>
        <v>138</v>
      </c>
      <c r="G34" s="3">
        <f>F34*1.1</f>
        <v>151.8</v>
      </c>
      <c r="H34" s="12" t="s">
        <v>51</v>
      </c>
    </row>
    <row r="35" spans="1:8" ht="12.75">
      <c r="A35" s="12" t="s">
        <v>63</v>
      </c>
      <c r="B35" s="12" t="s">
        <v>40</v>
      </c>
      <c r="C35" s="32">
        <v>22</v>
      </c>
      <c r="D35" s="12">
        <v>138</v>
      </c>
      <c r="E35" s="3">
        <v>1</v>
      </c>
      <c r="F35" s="3">
        <f t="shared" si="1"/>
        <v>138</v>
      </c>
      <c r="G35" s="3">
        <f>F35*1.1</f>
        <v>151.8</v>
      </c>
      <c r="H35" s="12" t="s">
        <v>51</v>
      </c>
    </row>
    <row r="36" spans="1:8" ht="12.75">
      <c r="A36" s="12" t="s">
        <v>60</v>
      </c>
      <c r="B36" s="12" t="s">
        <v>40</v>
      </c>
      <c r="C36" s="32">
        <v>23</v>
      </c>
      <c r="D36" s="12">
        <v>160</v>
      </c>
      <c r="E36" s="3">
        <v>1</v>
      </c>
      <c r="F36" s="3">
        <f t="shared" si="1"/>
        <v>160</v>
      </c>
      <c r="G36" s="3">
        <f>F36*1.1</f>
        <v>176</v>
      </c>
      <c r="H36" s="31" t="s">
        <v>51</v>
      </c>
    </row>
    <row r="37" spans="1:8" s="12" customFormat="1" ht="12.75">
      <c r="A37" s="12" t="s">
        <v>48</v>
      </c>
      <c r="B37" t="s">
        <v>40</v>
      </c>
      <c r="C37" s="32">
        <v>25</v>
      </c>
      <c r="D37" s="12">
        <v>160</v>
      </c>
      <c r="E37" s="3">
        <v>1</v>
      </c>
      <c r="F37" s="3">
        <f>D37*E37</f>
        <v>160</v>
      </c>
      <c r="G37" s="3">
        <f>F37*1.14</f>
        <v>182.39999999999998</v>
      </c>
      <c r="H37" s="12" t="s">
        <v>44</v>
      </c>
    </row>
    <row r="38" spans="1:8" s="12" customFormat="1" ht="12.75">
      <c r="A38" s="12" t="s">
        <v>67</v>
      </c>
      <c r="B38" s="12" t="s">
        <v>40</v>
      </c>
      <c r="C38" s="32">
        <v>25</v>
      </c>
      <c r="D38" s="12">
        <v>160</v>
      </c>
      <c r="E38" s="3">
        <v>1</v>
      </c>
      <c r="F38" s="3">
        <f t="shared" si="1"/>
        <v>160</v>
      </c>
      <c r="G38" s="3">
        <f>F38*1.1</f>
        <v>176</v>
      </c>
      <c r="H38" s="22" t="s">
        <v>51</v>
      </c>
    </row>
    <row r="39" spans="1:8" s="12" customFormat="1" ht="12.75">
      <c r="A39" s="12" t="s">
        <v>117</v>
      </c>
      <c r="B39" s="12" t="s">
        <v>40</v>
      </c>
      <c r="C39" s="32" t="s">
        <v>116</v>
      </c>
      <c r="D39" s="12">
        <v>517</v>
      </c>
      <c r="E39" s="3">
        <v>1</v>
      </c>
      <c r="F39" s="3">
        <f t="shared" si="1"/>
        <v>517</v>
      </c>
      <c r="G39" s="3">
        <f>F39*1.15</f>
        <v>594.55</v>
      </c>
      <c r="H39" s="12" t="s">
        <v>115</v>
      </c>
    </row>
    <row r="40" spans="1:8" ht="12.75">
      <c r="A40" s="12"/>
      <c r="B40" s="12"/>
      <c r="C40" s="12"/>
      <c r="E40" s="18"/>
      <c r="F40" s="18"/>
      <c r="G40" s="18"/>
      <c r="H40" s="12"/>
    </row>
    <row r="41" spans="1:8" ht="12.75">
      <c r="A41" s="12"/>
      <c r="B41" s="12"/>
      <c r="C41" s="12"/>
      <c r="E41" s="18"/>
      <c r="F41" s="18"/>
      <c r="G41" s="18"/>
      <c r="H41" s="12"/>
    </row>
    <row r="42" spans="1:8" ht="12.75">
      <c r="A42" s="28" t="s">
        <v>26</v>
      </c>
      <c r="B42" s="12"/>
      <c r="C42" s="12"/>
      <c r="E42" s="18"/>
      <c r="F42" s="18"/>
      <c r="G42" s="18"/>
      <c r="H42" s="20"/>
    </row>
    <row r="43" spans="1:8" ht="12.75">
      <c r="A43" s="12"/>
      <c r="B43" s="12"/>
      <c r="C43" s="12"/>
      <c r="E43" s="18"/>
      <c r="F43" s="18"/>
      <c r="G43" s="18"/>
      <c r="H43" s="12"/>
    </row>
    <row r="44" spans="1:8" ht="12.75">
      <c r="A44" s="12"/>
      <c r="B44" s="12"/>
      <c r="C44" s="12"/>
      <c r="E44" s="18"/>
      <c r="F44" s="18"/>
      <c r="G44" s="18"/>
      <c r="H44" s="17"/>
    </row>
    <row r="45" spans="1:8" ht="12.75">
      <c r="A45" s="12"/>
      <c r="B45" s="12"/>
      <c r="C45" s="12"/>
      <c r="E45" s="18"/>
      <c r="F45" s="18"/>
      <c r="G45" s="18"/>
      <c r="H45" s="17"/>
    </row>
    <row r="46" spans="1:8" ht="12.75">
      <c r="A46" s="12"/>
      <c r="B46" s="12"/>
      <c r="C46" s="12"/>
      <c r="E46" s="18"/>
      <c r="F46" s="18"/>
      <c r="G46" s="18"/>
      <c r="H46" s="17"/>
    </row>
    <row r="47" spans="5:8" s="12" customFormat="1" ht="12.75">
      <c r="E47" s="18"/>
      <c r="F47" s="18"/>
      <c r="G47" s="18"/>
      <c r="H47" s="17"/>
    </row>
    <row r="48" spans="1:8" ht="12.75">
      <c r="A48" s="12"/>
      <c r="B48" s="12"/>
      <c r="C48" s="12"/>
      <c r="E48" s="18"/>
      <c r="F48" s="18"/>
      <c r="G48" s="18"/>
      <c r="H48" s="21"/>
    </row>
    <row r="49" spans="1:8" ht="12.75">
      <c r="A49" s="12"/>
      <c r="B49" s="12"/>
      <c r="C49" s="12"/>
      <c r="E49" s="18"/>
      <c r="F49" s="18"/>
      <c r="G49" s="18"/>
      <c r="H49" s="22"/>
    </row>
    <row r="50" spans="1:8" ht="12.75">
      <c r="A50" s="12"/>
      <c r="B50" s="12"/>
      <c r="C50" s="12"/>
      <c r="E50" s="18"/>
      <c r="F50" s="18"/>
      <c r="G50" s="18"/>
      <c r="H50" s="20"/>
    </row>
    <row r="51" spans="1:8" ht="12.75">
      <c r="A51" s="12"/>
      <c r="B51" s="12"/>
      <c r="C51" s="12"/>
      <c r="E51" s="18"/>
      <c r="F51" s="18"/>
      <c r="G51" s="18"/>
      <c r="H51" s="20"/>
    </row>
    <row r="52" spans="1:8" ht="12.75">
      <c r="A52" s="12"/>
      <c r="B52" s="12"/>
      <c r="C52" s="12"/>
      <c r="E52" s="18"/>
      <c r="F52" s="18"/>
      <c r="G52" s="18"/>
      <c r="H52" s="22"/>
    </row>
    <row r="53" spans="1:8" ht="12.75">
      <c r="A53" s="12"/>
      <c r="B53" s="12"/>
      <c r="C53" s="12"/>
      <c r="E53" s="18"/>
      <c r="F53" s="18"/>
      <c r="G53" s="18"/>
      <c r="H53" s="21"/>
    </row>
    <row r="54" spans="1:8" ht="12.75">
      <c r="A54" s="12"/>
      <c r="B54" s="12"/>
      <c r="C54" s="12"/>
      <c r="E54" s="18"/>
      <c r="F54" s="18"/>
      <c r="G54" s="18"/>
      <c r="H54" s="22"/>
    </row>
    <row r="55" spans="1:8" ht="12.75">
      <c r="A55" s="12"/>
      <c r="B55" s="12"/>
      <c r="C55" s="12"/>
      <c r="E55" s="18"/>
      <c r="F55" s="18"/>
      <c r="G55" s="18"/>
      <c r="H55" s="22"/>
    </row>
    <row r="56" spans="1:8" ht="12.75">
      <c r="A56" s="12"/>
      <c r="B56" s="12"/>
      <c r="C56" s="12"/>
      <c r="E56" s="18"/>
      <c r="F56" s="18"/>
      <c r="G56" s="18"/>
      <c r="H56" s="22"/>
    </row>
    <row r="57" spans="1:8" ht="12.75">
      <c r="A57" s="12"/>
      <c r="B57" s="12"/>
      <c r="C57" s="12"/>
      <c r="E57" s="18"/>
      <c r="F57" s="18"/>
      <c r="G57" s="18"/>
      <c r="H57" s="21"/>
    </row>
    <row r="58" spans="1:8" ht="12.75">
      <c r="A58" s="12"/>
      <c r="B58" s="12"/>
      <c r="C58" s="12"/>
      <c r="E58" s="18"/>
      <c r="F58" s="18"/>
      <c r="G58" s="18"/>
      <c r="H58" s="21"/>
    </row>
    <row r="59" spans="1:8" ht="12.75">
      <c r="A59" s="12"/>
      <c r="B59" s="12"/>
      <c r="C59" s="12"/>
      <c r="E59" s="18"/>
      <c r="F59" s="18"/>
      <c r="G59" s="18"/>
      <c r="H59" s="21"/>
    </row>
    <row r="60" spans="1:8" ht="12.75">
      <c r="A60" s="12"/>
      <c r="B60" s="12"/>
      <c r="C60" s="12"/>
      <c r="E60" s="18"/>
      <c r="F60" s="18"/>
      <c r="G60" s="18"/>
      <c r="H60" s="12"/>
    </row>
    <row r="61" spans="1:8" ht="12.75">
      <c r="A61" s="12"/>
      <c r="B61" s="12"/>
      <c r="C61" s="12"/>
      <c r="E61" s="18"/>
      <c r="F61" s="18"/>
      <c r="G61" s="18"/>
      <c r="H61" s="22"/>
    </row>
    <row r="62" spans="1:8" ht="12.75">
      <c r="A62" s="12"/>
      <c r="B62" s="12"/>
      <c r="C62" s="12"/>
      <c r="E62" s="18"/>
      <c r="F62" s="18"/>
      <c r="G62" s="18"/>
      <c r="H62" s="12"/>
    </row>
    <row r="63" spans="1:8" ht="12.75">
      <c r="A63" s="12"/>
      <c r="B63" s="12"/>
      <c r="C63" s="12"/>
      <c r="E63" s="18"/>
      <c r="F63" s="18"/>
      <c r="G63" s="18"/>
      <c r="H63" s="12"/>
    </row>
    <row r="64" spans="1:8" ht="12.75">
      <c r="A64" s="12"/>
      <c r="B64" s="12"/>
      <c r="C64" s="12"/>
      <c r="E64" s="18"/>
      <c r="F64" s="18"/>
      <c r="G64" s="18"/>
      <c r="H64" s="18"/>
    </row>
    <row r="65" spans="1:8" ht="12.75">
      <c r="A65" s="12"/>
      <c r="B65" s="12"/>
      <c r="C65" s="12"/>
      <c r="E65" s="18"/>
      <c r="F65" s="18"/>
      <c r="G65" s="18"/>
      <c r="H65" s="22"/>
    </row>
    <row r="66" spans="1:8" ht="12.75">
      <c r="A66" s="12"/>
      <c r="B66" s="12"/>
      <c r="C66" s="12"/>
      <c r="E66" s="18"/>
      <c r="F66" s="18"/>
      <c r="G66" s="18"/>
      <c r="H66" s="17"/>
    </row>
    <row r="67" spans="1:8" ht="12.75">
      <c r="A67" s="12"/>
      <c r="B67" s="12"/>
      <c r="C67" s="12"/>
      <c r="E67" s="18"/>
      <c r="F67" s="18"/>
      <c r="G67" s="18"/>
      <c r="H67" s="17"/>
    </row>
    <row r="68" spans="1:8" ht="12.75">
      <c r="A68" s="12"/>
      <c r="B68" s="12"/>
      <c r="C68" s="12"/>
      <c r="E68" s="18"/>
      <c r="F68" s="18"/>
      <c r="G68" s="18"/>
      <c r="H68" s="12"/>
    </row>
    <row r="69" spans="1:8" ht="12.75">
      <c r="A69" s="12"/>
      <c r="B69" s="12"/>
      <c r="C69" s="12"/>
      <c r="E69" s="18"/>
      <c r="F69" s="18"/>
      <c r="G69" s="18"/>
      <c r="H69" s="12"/>
    </row>
    <row r="70" spans="1:8" ht="12.75">
      <c r="A70" s="12"/>
      <c r="B70" s="12"/>
      <c r="C70" s="12"/>
      <c r="E70" s="18"/>
      <c r="F70" s="18"/>
      <c r="G70" s="18"/>
      <c r="H70" s="18"/>
    </row>
    <row r="71" spans="1:8" ht="12.75">
      <c r="A71" s="12"/>
      <c r="B71" s="12"/>
      <c r="C71" s="12"/>
      <c r="E71" s="18"/>
      <c r="F71" s="18"/>
      <c r="G71" s="18"/>
      <c r="H71" s="17"/>
    </row>
    <row r="72" spans="1:8" ht="12.75">
      <c r="A72" s="12"/>
      <c r="B72" s="12"/>
      <c r="C72" s="12"/>
      <c r="E72" s="18"/>
      <c r="F72" s="18"/>
      <c r="G72" s="18"/>
      <c r="H72" s="22"/>
    </row>
    <row r="73" spans="1:8" ht="12.75">
      <c r="A73" s="12"/>
      <c r="B73" s="12"/>
      <c r="C73" s="12"/>
      <c r="E73" s="18"/>
      <c r="F73" s="18"/>
      <c r="G73" s="18"/>
      <c r="H73" s="17"/>
    </row>
    <row r="74" spans="1:8" ht="12.75">
      <c r="A74" s="12"/>
      <c r="B74" s="12"/>
      <c r="C74" s="12"/>
      <c r="E74" s="18"/>
      <c r="F74" s="18"/>
      <c r="G74" s="18"/>
      <c r="H74" s="22"/>
    </row>
    <row r="75" spans="1:8" ht="12.75">
      <c r="A75" s="12"/>
      <c r="B75" s="12"/>
      <c r="C75" s="12"/>
      <c r="E75" s="18"/>
      <c r="F75" s="18"/>
      <c r="G75" s="18"/>
      <c r="H75" s="21"/>
    </row>
    <row r="76" spans="1:8" ht="12.75">
      <c r="A76" s="12"/>
      <c r="B76" s="12"/>
      <c r="C76" s="12"/>
      <c r="E76" s="18"/>
      <c r="F76" s="18"/>
      <c r="G76" s="18"/>
      <c r="H76" s="22"/>
    </row>
    <row r="77" spans="1:8" ht="12.75">
      <c r="A77" s="12"/>
      <c r="B77" s="12"/>
      <c r="C77" s="12"/>
      <c r="E77" s="18"/>
      <c r="F77" s="18"/>
      <c r="G77" s="18"/>
      <c r="H77" s="21"/>
    </row>
    <row r="78" spans="1:8" ht="12.75">
      <c r="A78" s="12"/>
      <c r="B78" s="12"/>
      <c r="C78" s="12"/>
      <c r="E78" s="18"/>
      <c r="F78" s="18"/>
      <c r="G78" s="18"/>
      <c r="H78" s="22"/>
    </row>
    <row r="79" spans="5:8" s="12" customFormat="1" ht="12.75">
      <c r="E79" s="18"/>
      <c r="F79" s="18"/>
      <c r="G79" s="18"/>
      <c r="H79" s="22"/>
    </row>
    <row r="80" spans="1:8" ht="12.75">
      <c r="A80" s="12"/>
      <c r="B80" s="12"/>
      <c r="C80" s="12"/>
      <c r="E80" s="18"/>
      <c r="F80" s="18"/>
      <c r="G80" s="18"/>
      <c r="H80" s="12"/>
    </row>
    <row r="81" spans="1:8" ht="12.75">
      <c r="A81" s="12"/>
      <c r="B81" s="12"/>
      <c r="C81" s="12"/>
      <c r="E81" s="18"/>
      <c r="F81" s="18"/>
      <c r="G81" s="18"/>
      <c r="H81" s="22"/>
    </row>
    <row r="82" spans="1:8" ht="12.75">
      <c r="A82" s="12"/>
      <c r="B82" s="12"/>
      <c r="C82" s="12"/>
      <c r="E82" s="18"/>
      <c r="F82" s="18"/>
      <c r="G82" s="18"/>
      <c r="H82" s="22"/>
    </row>
    <row r="83" spans="1:8" ht="12.75">
      <c r="A83" s="12"/>
      <c r="B83" s="12"/>
      <c r="C83" s="12"/>
      <c r="E83" s="18"/>
      <c r="F83" s="18"/>
      <c r="G83" s="18"/>
      <c r="H83" s="21"/>
    </row>
    <row r="84" spans="1:8" ht="12.75">
      <c r="A84" s="12"/>
      <c r="B84" s="12"/>
      <c r="C84" s="12"/>
      <c r="E84" s="18"/>
      <c r="F84" s="18"/>
      <c r="G84" s="18"/>
      <c r="H84" s="22"/>
    </row>
    <row r="85" spans="1:8" ht="12.75">
      <c r="A85" s="12"/>
      <c r="B85" s="12"/>
      <c r="C85" s="12"/>
      <c r="E85" s="18"/>
      <c r="F85" s="18"/>
      <c r="G85" s="18"/>
      <c r="H85" s="12"/>
    </row>
    <row r="86" spans="1:8" ht="12.75">
      <c r="A86" s="12"/>
      <c r="B86" s="12"/>
      <c r="C86" s="12"/>
      <c r="E86" s="18"/>
      <c r="F86" s="18"/>
      <c r="G86" s="18"/>
      <c r="H86" s="12"/>
    </row>
    <row r="87" spans="1:8" ht="12.75">
      <c r="A87" s="12"/>
      <c r="B87" s="12"/>
      <c r="C87" s="12"/>
      <c r="E87" s="18"/>
      <c r="F87" s="18"/>
      <c r="G87" s="18"/>
      <c r="H87" s="22"/>
    </row>
    <row r="88" spans="1:8" ht="12.75">
      <c r="A88" s="12"/>
      <c r="B88" s="12"/>
      <c r="C88" s="12"/>
      <c r="E88" s="18"/>
      <c r="F88" s="18"/>
      <c r="G88" s="18"/>
      <c r="H88" s="22"/>
    </row>
    <row r="89" spans="1:8" ht="12.75">
      <c r="A89" s="12"/>
      <c r="B89" s="12"/>
      <c r="C89" s="12"/>
      <c r="E89" s="18"/>
      <c r="F89" s="18"/>
      <c r="G89" s="18"/>
      <c r="H89" s="12"/>
    </row>
    <row r="90" spans="1:8" ht="12.75">
      <c r="A90" s="12"/>
      <c r="B90" s="12"/>
      <c r="C90" s="12"/>
      <c r="E90" s="18"/>
      <c r="F90" s="18"/>
      <c r="G90" s="18"/>
      <c r="H90" s="20"/>
    </row>
    <row r="91" spans="1:8" ht="12.75">
      <c r="A91" s="12"/>
      <c r="B91" s="12"/>
      <c r="C91" s="12"/>
      <c r="E91" s="12"/>
      <c r="F91" s="12"/>
      <c r="G91" s="18"/>
      <c r="H91" s="12"/>
    </row>
    <row r="92" spans="1:8" ht="12.75">
      <c r="A92" s="12"/>
      <c r="B92" s="12"/>
      <c r="C92" s="12"/>
      <c r="E92" s="12"/>
      <c r="F92" s="12"/>
      <c r="G92" s="12"/>
      <c r="H92" s="12"/>
    </row>
    <row r="93" spans="1:8" ht="12.75">
      <c r="A93" s="12"/>
      <c r="B93" s="12"/>
      <c r="C93" s="12"/>
      <c r="E93" s="12"/>
      <c r="F93" s="12"/>
      <c r="G93" s="12"/>
      <c r="H93" s="12"/>
    </row>
    <row r="94" spans="1:8" ht="12.75">
      <c r="A94" s="12"/>
      <c r="B94" s="12"/>
      <c r="C94" s="12"/>
      <c r="E94" s="12"/>
      <c r="F94" s="12"/>
      <c r="G94" s="12"/>
      <c r="H94" s="12"/>
    </row>
    <row r="95" spans="1:8" ht="12.75">
      <c r="A95" s="12"/>
      <c r="B95" s="12"/>
      <c r="C95" s="12"/>
      <c r="E95" s="12"/>
      <c r="F95" s="12"/>
      <c r="G95" s="12"/>
      <c r="H95" s="12"/>
    </row>
    <row r="96" ht="12.75">
      <c r="A96" s="28" t="s">
        <v>26</v>
      </c>
    </row>
    <row r="99" ht="12.75">
      <c r="A99" s="23" t="s">
        <v>39</v>
      </c>
    </row>
  </sheetData>
  <autoFilter ref="A1:H9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pane ySplit="1" topLeftCell="BM2" activePane="bottomLeft" state="frozen"/>
      <selection pane="topLeft" activeCell="A1" sqref="A1"/>
      <selection pane="bottomLeft" activeCell="F14" sqref="F14"/>
    </sheetView>
  </sheetViews>
  <sheetFormatPr defaultColWidth="9.00390625" defaultRowHeight="12.75"/>
  <cols>
    <col min="1" max="1" width="38.125" style="0" customWidth="1"/>
    <col min="2" max="2" width="17.00390625" style="0" customWidth="1"/>
    <col min="8" max="8" width="18.125" style="0" customWidth="1"/>
  </cols>
  <sheetData>
    <row r="1" spans="1:8" s="1" customFormat="1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2.75">
      <c r="A2" t="s">
        <v>32</v>
      </c>
      <c r="B2" t="s">
        <v>31</v>
      </c>
      <c r="C2" s="26" t="s">
        <v>25</v>
      </c>
      <c r="D2" s="12">
        <v>400</v>
      </c>
      <c r="E2" s="3">
        <v>1</v>
      </c>
      <c r="F2" s="3">
        <f>D2*E2</f>
        <v>400</v>
      </c>
      <c r="G2" s="3">
        <f>F2*1.12</f>
        <v>448.00000000000006</v>
      </c>
      <c r="H2" s="22" t="s">
        <v>30</v>
      </c>
    </row>
    <row r="3" spans="1:8" ht="12.75">
      <c r="A3" t="s">
        <v>33</v>
      </c>
      <c r="B3" t="s">
        <v>31</v>
      </c>
      <c r="C3" s="26" t="s">
        <v>27</v>
      </c>
      <c r="D3" s="12">
        <v>223</v>
      </c>
      <c r="E3" s="3">
        <v>1</v>
      </c>
      <c r="F3" s="3">
        <f aca="true" t="shared" si="0" ref="F3:F8">D3*E3</f>
        <v>223</v>
      </c>
      <c r="G3" s="3">
        <f>F3*1.1</f>
        <v>245.3</v>
      </c>
      <c r="H3" s="27" t="s">
        <v>28</v>
      </c>
    </row>
    <row r="4" spans="1:8" ht="12.75">
      <c r="A4" t="s">
        <v>33</v>
      </c>
      <c r="B4" t="s">
        <v>31</v>
      </c>
      <c r="C4" s="26" t="s">
        <v>22</v>
      </c>
      <c r="D4" s="12">
        <v>239</v>
      </c>
      <c r="E4" s="3">
        <v>1</v>
      </c>
      <c r="F4" s="3">
        <f t="shared" si="0"/>
        <v>239</v>
      </c>
      <c r="G4" s="3">
        <f>F4*1.12</f>
        <v>267.68</v>
      </c>
      <c r="H4" s="21" t="s">
        <v>34</v>
      </c>
    </row>
    <row r="5" spans="1:8" ht="12.75">
      <c r="A5" t="s">
        <v>35</v>
      </c>
      <c r="B5" t="s">
        <v>31</v>
      </c>
      <c r="C5" s="26" t="s">
        <v>27</v>
      </c>
      <c r="D5" s="12">
        <v>608</v>
      </c>
      <c r="E5" s="3">
        <v>1</v>
      </c>
      <c r="F5" s="3">
        <f t="shared" si="0"/>
        <v>608</v>
      </c>
      <c r="G5" s="3">
        <f>F5*1.1</f>
        <v>668.8000000000001</v>
      </c>
      <c r="H5" s="21" t="s">
        <v>28</v>
      </c>
    </row>
    <row r="6" spans="1:8" ht="12.75">
      <c r="A6" t="s">
        <v>35</v>
      </c>
      <c r="B6" t="s">
        <v>31</v>
      </c>
      <c r="C6" s="26" t="s">
        <v>22</v>
      </c>
      <c r="D6" s="12">
        <v>624</v>
      </c>
      <c r="E6" s="3">
        <v>1</v>
      </c>
      <c r="F6" s="3">
        <f t="shared" si="0"/>
        <v>624</v>
      </c>
      <c r="G6" s="3">
        <f>F6*1.1</f>
        <v>686.4000000000001</v>
      </c>
      <c r="H6" s="21" t="s">
        <v>36</v>
      </c>
    </row>
    <row r="7" spans="1:8" ht="12.75">
      <c r="A7" t="s">
        <v>37</v>
      </c>
      <c r="B7" t="s">
        <v>31</v>
      </c>
      <c r="C7" s="26" t="s">
        <v>25</v>
      </c>
      <c r="D7" s="12">
        <v>624</v>
      </c>
      <c r="E7" s="3">
        <v>1</v>
      </c>
      <c r="F7" s="3">
        <f t="shared" si="0"/>
        <v>624</v>
      </c>
      <c r="G7" s="3">
        <f>F7*1.12</f>
        <v>698.8800000000001</v>
      </c>
      <c r="H7" s="21" t="s">
        <v>30</v>
      </c>
    </row>
    <row r="8" spans="1:8" ht="12.75">
      <c r="A8" t="s">
        <v>38</v>
      </c>
      <c r="B8" t="s">
        <v>31</v>
      </c>
      <c r="C8" s="26" t="s">
        <v>22</v>
      </c>
      <c r="D8" s="12">
        <v>193</v>
      </c>
      <c r="E8" s="3">
        <v>1</v>
      </c>
      <c r="F8" s="3">
        <f t="shared" si="0"/>
        <v>193</v>
      </c>
      <c r="G8" s="3">
        <f>F8*1.1</f>
        <v>212.3</v>
      </c>
      <c r="H8" t="s">
        <v>36</v>
      </c>
    </row>
    <row r="9" spans="1:8" ht="12.75">
      <c r="A9" t="s">
        <v>97</v>
      </c>
      <c r="B9" s="23" t="s">
        <v>98</v>
      </c>
      <c r="C9" s="26" t="s">
        <v>22</v>
      </c>
      <c r="D9">
        <v>212</v>
      </c>
      <c r="E9" s="3">
        <v>1</v>
      </c>
      <c r="F9" s="3">
        <v>212</v>
      </c>
      <c r="G9" s="3">
        <v>237.44</v>
      </c>
      <c r="H9" s="12" t="s">
        <v>96</v>
      </c>
    </row>
    <row r="10" spans="1:8" ht="12.75">
      <c r="A10" t="s">
        <v>99</v>
      </c>
      <c r="B10" s="23" t="s">
        <v>100</v>
      </c>
      <c r="C10" s="26" t="s">
        <v>101</v>
      </c>
      <c r="D10">
        <v>254</v>
      </c>
      <c r="E10" s="3">
        <v>1</v>
      </c>
      <c r="F10" s="3">
        <v>254</v>
      </c>
      <c r="G10" s="3">
        <v>284.48</v>
      </c>
      <c r="H10" s="12" t="s">
        <v>96</v>
      </c>
    </row>
    <row r="11" spans="1:8" ht="12.75">
      <c r="A11" t="s">
        <v>99</v>
      </c>
      <c r="B11" s="23" t="s">
        <v>100</v>
      </c>
      <c r="C11" s="26" t="s">
        <v>22</v>
      </c>
      <c r="D11">
        <v>254</v>
      </c>
      <c r="E11" s="3">
        <v>1</v>
      </c>
      <c r="F11" s="3">
        <v>254</v>
      </c>
      <c r="G11" s="3">
        <v>284.48</v>
      </c>
      <c r="H11" s="12" t="s">
        <v>96</v>
      </c>
    </row>
    <row r="12" spans="1:8" ht="12.75">
      <c r="A12" t="s">
        <v>99</v>
      </c>
      <c r="B12" s="23" t="s">
        <v>100</v>
      </c>
      <c r="C12" s="26" t="s">
        <v>25</v>
      </c>
      <c r="D12">
        <v>254</v>
      </c>
      <c r="E12" s="3">
        <v>1</v>
      </c>
      <c r="F12" s="3">
        <v>254</v>
      </c>
      <c r="G12" s="3">
        <v>284.48</v>
      </c>
      <c r="H12" s="12" t="s">
        <v>96</v>
      </c>
    </row>
  </sheetData>
  <autoFilter ref="A1:H8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E32" sqref="E32"/>
    </sheetView>
  </sheetViews>
  <sheetFormatPr defaultColWidth="9.00390625" defaultRowHeight="12.75"/>
  <cols>
    <col min="1" max="1" width="21.375" style="0" customWidth="1"/>
    <col min="2" max="2" width="8.875" style="0" customWidth="1"/>
    <col min="3" max="3" width="11.125" style="0" customWidth="1"/>
    <col min="6" max="6" width="10.375" style="0" customWidth="1"/>
    <col min="7" max="7" width="9.875" style="0" bestFit="1" customWidth="1"/>
    <col min="8" max="8" width="10.25390625" style="0" customWidth="1"/>
    <col min="9" max="9" width="12.00390625" style="0" customWidth="1"/>
  </cols>
  <sheetData>
    <row r="1" spans="1:11" s="5" customFormat="1" ht="30">
      <c r="A1" s="4" t="s">
        <v>7</v>
      </c>
      <c r="B1" s="4" t="s">
        <v>19</v>
      </c>
      <c r="C1" s="4" t="s">
        <v>20</v>
      </c>
      <c r="D1" s="5" t="s">
        <v>18</v>
      </c>
      <c r="E1" s="4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</row>
    <row r="2" spans="1:10" ht="12.75">
      <c r="A2" s="12" t="s">
        <v>44</v>
      </c>
      <c r="B2">
        <v>1559</v>
      </c>
      <c r="C2">
        <v>0</v>
      </c>
      <c r="D2">
        <v>1559</v>
      </c>
      <c r="E2" s="3">
        <f>D2*1.14</f>
        <v>1777.2599999999998</v>
      </c>
      <c r="F2" s="16">
        <v>0</v>
      </c>
      <c r="G2" s="15">
        <f aca="true" t="shared" si="0" ref="G2:G19">SUM(E2,-F2)</f>
        <v>1777.2599999999998</v>
      </c>
      <c r="H2" s="14">
        <v>1777</v>
      </c>
      <c r="J2" s="34">
        <f>D2*0.02233</f>
        <v>34.81247</v>
      </c>
    </row>
    <row r="3" spans="1:10" ht="12.75">
      <c r="A3" s="25" t="s">
        <v>77</v>
      </c>
      <c r="B3">
        <v>537</v>
      </c>
      <c r="C3">
        <v>0</v>
      </c>
      <c r="D3">
        <v>537</v>
      </c>
      <c r="E3" s="3">
        <f>D3*1.15</f>
        <v>617.55</v>
      </c>
      <c r="F3" s="16">
        <v>0</v>
      </c>
      <c r="G3" s="15">
        <f t="shared" si="0"/>
        <v>617.55</v>
      </c>
      <c r="H3" s="14">
        <v>618</v>
      </c>
      <c r="J3" s="34">
        <f aca="true" t="shared" si="1" ref="J3:J20">D3*0.02233</f>
        <v>11.991209999999999</v>
      </c>
    </row>
    <row r="4" spans="1:12" ht="12.75">
      <c r="A4" s="12" t="s">
        <v>96</v>
      </c>
      <c r="B4">
        <v>0</v>
      </c>
      <c r="C4">
        <v>974</v>
      </c>
      <c r="D4">
        <v>974</v>
      </c>
      <c r="E4" s="3">
        <f>D4*1.12</f>
        <v>1090.88</v>
      </c>
      <c r="F4" s="16">
        <v>356</v>
      </c>
      <c r="G4" s="15">
        <f t="shared" si="0"/>
        <v>734.8800000000001</v>
      </c>
      <c r="H4" s="14">
        <v>1089</v>
      </c>
      <c r="I4" s="16">
        <v>354</v>
      </c>
      <c r="J4" s="34">
        <f t="shared" si="1"/>
        <v>21.74942</v>
      </c>
      <c r="K4">
        <v>332</v>
      </c>
      <c r="L4" t="s">
        <v>119</v>
      </c>
    </row>
    <row r="5" spans="1:12" ht="12.75">
      <c r="A5" s="27" t="s">
        <v>28</v>
      </c>
      <c r="B5">
        <v>0</v>
      </c>
      <c r="C5">
        <v>831</v>
      </c>
      <c r="D5">
        <v>831</v>
      </c>
      <c r="E5" s="3">
        <f>D5*1.1</f>
        <v>914.1</v>
      </c>
      <c r="F5" s="16">
        <v>0</v>
      </c>
      <c r="G5" s="15">
        <f t="shared" si="0"/>
        <v>914.1</v>
      </c>
      <c r="H5" s="14">
        <v>915</v>
      </c>
      <c r="I5" s="16">
        <v>1</v>
      </c>
      <c r="J5" s="34">
        <f t="shared" si="1"/>
        <v>18.55623</v>
      </c>
      <c r="L5" s="13" t="s">
        <v>121</v>
      </c>
    </row>
    <row r="6" spans="1:10" ht="12.75">
      <c r="A6" s="29" t="s">
        <v>94</v>
      </c>
      <c r="B6">
        <v>390</v>
      </c>
      <c r="C6">
        <v>0</v>
      </c>
      <c r="D6">
        <v>390</v>
      </c>
      <c r="E6" s="3">
        <f>D6*1.15</f>
        <v>448.49999999999994</v>
      </c>
      <c r="F6" s="16">
        <v>0</v>
      </c>
      <c r="G6" s="15">
        <f t="shared" si="0"/>
        <v>448.49999999999994</v>
      </c>
      <c r="H6" s="14">
        <v>449</v>
      </c>
      <c r="J6" s="34">
        <f t="shared" si="1"/>
        <v>8.7087</v>
      </c>
    </row>
    <row r="7" spans="1:12" ht="12.75">
      <c r="A7" s="21" t="s">
        <v>34</v>
      </c>
      <c r="B7">
        <v>0</v>
      </c>
      <c r="C7">
        <v>239</v>
      </c>
      <c r="D7">
        <v>239</v>
      </c>
      <c r="E7" s="3">
        <f>D7*1.07</f>
        <v>255.73000000000002</v>
      </c>
      <c r="F7" s="16">
        <v>72</v>
      </c>
      <c r="G7" s="15">
        <f t="shared" si="0"/>
        <v>183.73000000000002</v>
      </c>
      <c r="H7" s="14">
        <v>256</v>
      </c>
      <c r="I7" s="16">
        <v>72</v>
      </c>
      <c r="J7" s="34">
        <f t="shared" si="1"/>
        <v>5.33687</v>
      </c>
      <c r="K7">
        <v>67</v>
      </c>
      <c r="L7" t="s">
        <v>89</v>
      </c>
    </row>
    <row r="8" spans="1:12" ht="12.75">
      <c r="A8" s="24" t="s">
        <v>24</v>
      </c>
      <c r="B8">
        <v>1428</v>
      </c>
      <c r="C8">
        <v>0</v>
      </c>
      <c r="D8">
        <v>1428</v>
      </c>
      <c r="E8" s="3">
        <f>D8*1.12</f>
        <v>1599.3600000000001</v>
      </c>
      <c r="F8" s="16">
        <v>0</v>
      </c>
      <c r="G8" s="15">
        <f t="shared" si="0"/>
        <v>1599.3600000000001</v>
      </c>
      <c r="H8" s="14">
        <v>1599</v>
      </c>
      <c r="J8" s="34">
        <f t="shared" si="1"/>
        <v>31.88724</v>
      </c>
      <c r="L8" s="13"/>
    </row>
    <row r="9" spans="1:12" ht="12.75">
      <c r="A9" s="29" t="s">
        <v>36</v>
      </c>
      <c r="B9">
        <v>0</v>
      </c>
      <c r="C9">
        <v>817</v>
      </c>
      <c r="D9">
        <v>817</v>
      </c>
      <c r="E9" s="3">
        <f>D9*1.1</f>
        <v>898.7</v>
      </c>
      <c r="F9" s="16">
        <v>0</v>
      </c>
      <c r="G9" s="15">
        <f t="shared" si="0"/>
        <v>898.7</v>
      </c>
      <c r="H9" s="14">
        <v>898</v>
      </c>
      <c r="I9" s="16">
        <v>-1</v>
      </c>
      <c r="J9" s="34">
        <f t="shared" si="1"/>
        <v>18.24361</v>
      </c>
      <c r="L9" s="13" t="s">
        <v>123</v>
      </c>
    </row>
    <row r="10" spans="1:12" ht="12.75">
      <c r="A10" s="20" t="s">
        <v>41</v>
      </c>
      <c r="B10">
        <v>799</v>
      </c>
      <c r="C10">
        <v>0</v>
      </c>
      <c r="D10">
        <v>799</v>
      </c>
      <c r="E10" s="3">
        <f>D10*1.12</f>
        <v>894.8800000000001</v>
      </c>
      <c r="F10" s="16">
        <v>0</v>
      </c>
      <c r="G10" s="15">
        <f t="shared" si="0"/>
        <v>894.8800000000001</v>
      </c>
      <c r="H10" s="14">
        <v>900</v>
      </c>
      <c r="I10" s="16">
        <v>5</v>
      </c>
      <c r="J10" s="34">
        <f t="shared" si="1"/>
        <v>17.84167</v>
      </c>
      <c r="K10">
        <v>13</v>
      </c>
      <c r="L10" s="13" t="s">
        <v>119</v>
      </c>
    </row>
    <row r="11" spans="1:12" ht="12.75">
      <c r="A11" s="22" t="s">
        <v>88</v>
      </c>
      <c r="B11">
        <v>303</v>
      </c>
      <c r="C11">
        <v>0</v>
      </c>
      <c r="D11">
        <v>303</v>
      </c>
      <c r="E11" s="3">
        <f>D11*1.12</f>
        <v>339.36</v>
      </c>
      <c r="F11" s="16">
        <v>183</v>
      </c>
      <c r="G11" s="15">
        <f t="shared" si="0"/>
        <v>156.36</v>
      </c>
      <c r="H11" s="14">
        <v>340</v>
      </c>
      <c r="I11" s="16">
        <v>184</v>
      </c>
      <c r="J11" s="34">
        <f t="shared" si="1"/>
        <v>6.7659899999999995</v>
      </c>
      <c r="K11">
        <v>177</v>
      </c>
      <c r="L11" t="s">
        <v>124</v>
      </c>
    </row>
    <row r="12" spans="1:11" ht="12.75">
      <c r="A12" s="12" t="s">
        <v>29</v>
      </c>
      <c r="B12">
        <v>1693</v>
      </c>
      <c r="C12">
        <v>0</v>
      </c>
      <c r="D12">
        <v>1693</v>
      </c>
      <c r="E12" s="3">
        <f>D12*1.01</f>
        <v>1709.93</v>
      </c>
      <c r="F12" s="16">
        <v>0</v>
      </c>
      <c r="G12" s="15">
        <f t="shared" si="0"/>
        <v>1709.93</v>
      </c>
      <c r="H12" s="14">
        <v>1800</v>
      </c>
      <c r="I12" s="16">
        <v>90</v>
      </c>
      <c r="J12" s="34">
        <f t="shared" si="1"/>
        <v>37.80469</v>
      </c>
      <c r="K12">
        <v>52</v>
      </c>
    </row>
    <row r="13" spans="1:12" ht="12.75">
      <c r="A13" s="22" t="s">
        <v>102</v>
      </c>
      <c r="B13">
        <v>1751</v>
      </c>
      <c r="C13">
        <v>0</v>
      </c>
      <c r="D13">
        <v>1751</v>
      </c>
      <c r="E13" s="3">
        <f>D13*1.15</f>
        <v>2013.6499999999999</v>
      </c>
      <c r="F13" s="16">
        <v>0</v>
      </c>
      <c r="G13" s="15">
        <f t="shared" si="0"/>
        <v>2013.6499999999999</v>
      </c>
      <c r="H13" s="14">
        <v>2014</v>
      </c>
      <c r="I13" s="16"/>
      <c r="J13" s="34">
        <f t="shared" si="1"/>
        <v>39.09983</v>
      </c>
      <c r="L13" s="13"/>
    </row>
    <row r="14" spans="1:12" ht="12.75">
      <c r="A14" s="22" t="s">
        <v>74</v>
      </c>
      <c r="B14">
        <v>533</v>
      </c>
      <c r="C14">
        <v>0</v>
      </c>
      <c r="D14">
        <v>533</v>
      </c>
      <c r="E14" s="3">
        <f>D14*1.15</f>
        <v>612.9499999999999</v>
      </c>
      <c r="F14" s="16">
        <v>0</v>
      </c>
      <c r="G14" s="15">
        <f t="shared" si="0"/>
        <v>612.9499999999999</v>
      </c>
      <c r="H14" s="14">
        <v>613</v>
      </c>
      <c r="I14" s="16"/>
      <c r="J14" s="34">
        <f t="shared" si="1"/>
        <v>11.90189</v>
      </c>
      <c r="L14" s="13"/>
    </row>
    <row r="15" spans="1:12" ht="12.75">
      <c r="A15" s="24" t="s">
        <v>30</v>
      </c>
      <c r="B15">
        <v>0</v>
      </c>
      <c r="C15">
        <v>1024</v>
      </c>
      <c r="D15">
        <v>1024</v>
      </c>
      <c r="E15" s="3">
        <f>D15*1.12</f>
        <v>1146.88</v>
      </c>
      <c r="F15" s="16">
        <v>0</v>
      </c>
      <c r="G15" s="15">
        <f t="shared" si="0"/>
        <v>1146.88</v>
      </c>
      <c r="H15" s="14">
        <v>1147</v>
      </c>
      <c r="J15" s="34">
        <f t="shared" si="1"/>
        <v>22.86592</v>
      </c>
      <c r="L15" s="13"/>
    </row>
    <row r="16" spans="1:12" ht="12.75">
      <c r="A16" s="22" t="s">
        <v>93</v>
      </c>
      <c r="B16">
        <v>463</v>
      </c>
      <c r="C16">
        <v>0</v>
      </c>
      <c r="D16">
        <v>463</v>
      </c>
      <c r="E16" s="3">
        <f>D16*1.12</f>
        <v>518.5600000000001</v>
      </c>
      <c r="F16" s="16">
        <v>0</v>
      </c>
      <c r="G16" s="15">
        <f t="shared" si="0"/>
        <v>518.5600000000001</v>
      </c>
      <c r="H16" s="14">
        <v>519</v>
      </c>
      <c r="J16" s="34">
        <f t="shared" si="1"/>
        <v>10.33879</v>
      </c>
      <c r="L16" s="13"/>
    </row>
    <row r="17" spans="1:12" ht="12.75">
      <c r="A17" s="22" t="s">
        <v>51</v>
      </c>
      <c r="B17">
        <v>13624</v>
      </c>
      <c r="C17">
        <v>0</v>
      </c>
      <c r="D17">
        <v>13624</v>
      </c>
      <c r="E17" s="3">
        <f>D17*1.1</f>
        <v>14986.400000000001</v>
      </c>
      <c r="F17" s="16">
        <v>0</v>
      </c>
      <c r="G17" s="15">
        <f t="shared" si="0"/>
        <v>14986.400000000001</v>
      </c>
      <c r="H17" s="14">
        <v>15000</v>
      </c>
      <c r="I17" s="16">
        <v>14</v>
      </c>
      <c r="J17" s="34">
        <f t="shared" si="1"/>
        <v>304.22391999999996</v>
      </c>
      <c r="L17" s="13" t="s">
        <v>119</v>
      </c>
    </row>
    <row r="18" spans="1:12" ht="12.75">
      <c r="A18" s="12" t="s">
        <v>76</v>
      </c>
      <c r="B18">
        <v>541</v>
      </c>
      <c r="C18">
        <v>0</v>
      </c>
      <c r="D18">
        <v>541</v>
      </c>
      <c r="E18" s="3">
        <f>D18*1.15</f>
        <v>622.15</v>
      </c>
      <c r="F18" s="16">
        <v>0</v>
      </c>
      <c r="G18" s="15">
        <f t="shared" si="0"/>
        <v>622.15</v>
      </c>
      <c r="H18" s="14">
        <v>622</v>
      </c>
      <c r="J18" s="34">
        <f t="shared" si="1"/>
        <v>12.08053</v>
      </c>
      <c r="L18" s="13"/>
    </row>
    <row r="19" spans="1:12" ht="12.75">
      <c r="A19" s="29" t="s">
        <v>80</v>
      </c>
      <c r="B19">
        <v>902</v>
      </c>
      <c r="C19">
        <v>0</v>
      </c>
      <c r="D19">
        <v>902</v>
      </c>
      <c r="E19" s="3">
        <f>D19*1.12</f>
        <v>1010.2400000000001</v>
      </c>
      <c r="F19" s="16">
        <v>0</v>
      </c>
      <c r="G19" s="15">
        <f t="shared" si="0"/>
        <v>1010.2400000000001</v>
      </c>
      <c r="H19" s="14">
        <v>1010</v>
      </c>
      <c r="J19" s="34">
        <f t="shared" si="1"/>
        <v>20.141659999999998</v>
      </c>
      <c r="L19" s="13" t="s">
        <v>114</v>
      </c>
    </row>
    <row r="20" spans="1:12" ht="12.75">
      <c r="A20" s="12" t="s">
        <v>115</v>
      </c>
      <c r="B20">
        <v>517</v>
      </c>
      <c r="C20">
        <v>0</v>
      </c>
      <c r="D20">
        <v>517</v>
      </c>
      <c r="E20" s="3">
        <f>D20*1.15</f>
        <v>594.55</v>
      </c>
      <c r="F20" s="16">
        <v>0</v>
      </c>
      <c r="G20" s="15">
        <f>SUM(E20,-F20)</f>
        <v>594.55</v>
      </c>
      <c r="H20" s="14">
        <v>595</v>
      </c>
      <c r="I20" s="16"/>
      <c r="J20" s="34">
        <f t="shared" si="1"/>
        <v>11.544609999999999</v>
      </c>
      <c r="L20" s="13"/>
    </row>
    <row r="21" spans="1:12" ht="12.75">
      <c r="A21" s="30"/>
      <c r="E21" s="3"/>
      <c r="F21" s="16"/>
      <c r="G21" s="15"/>
      <c r="H21" s="14"/>
      <c r="J21" s="19"/>
      <c r="L21" s="13"/>
    </row>
    <row r="23" ht="12.75">
      <c r="A23" t="s">
        <v>139</v>
      </c>
    </row>
    <row r="25" ht="15">
      <c r="A25" s="33"/>
    </row>
    <row r="26" ht="15">
      <c r="A26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20.125" style="38" customWidth="1"/>
    <col min="2" max="2" width="18.75390625" style="11" customWidth="1"/>
    <col min="3" max="3" width="10.375" style="11" customWidth="1"/>
    <col min="4" max="4" width="11.75390625" style="11" customWidth="1"/>
    <col min="5" max="5" width="23.625" style="11" customWidth="1"/>
    <col min="6" max="8" width="9.125" style="11" customWidth="1"/>
  </cols>
  <sheetData>
    <row r="1" spans="1:8" s="9" customFormat="1" ht="25.5">
      <c r="A1" s="37" t="s">
        <v>7</v>
      </c>
      <c r="B1" s="6" t="s">
        <v>15</v>
      </c>
      <c r="C1" s="6" t="s">
        <v>13</v>
      </c>
      <c r="D1" s="7" t="s">
        <v>16</v>
      </c>
      <c r="E1" s="8" t="s">
        <v>17</v>
      </c>
      <c r="F1" s="10"/>
      <c r="G1" s="10"/>
      <c r="H1" s="10"/>
    </row>
    <row r="2" spans="1:4" ht="12.75">
      <c r="A2" s="12" t="s">
        <v>44</v>
      </c>
      <c r="B2" s="11" t="s">
        <v>131</v>
      </c>
      <c r="C2" s="11">
        <v>35</v>
      </c>
      <c r="D2" s="36">
        <v>42360</v>
      </c>
    </row>
    <row r="3" spans="1:4" ht="12.75">
      <c r="A3" s="25" t="s">
        <v>77</v>
      </c>
      <c r="B3" s="11" t="s">
        <v>135</v>
      </c>
      <c r="C3" s="11">
        <v>12</v>
      </c>
      <c r="D3" s="36">
        <v>42360</v>
      </c>
    </row>
    <row r="4" spans="1:4" ht="12.75">
      <c r="A4" s="12" t="s">
        <v>96</v>
      </c>
      <c r="B4" s="11" t="s">
        <v>132</v>
      </c>
      <c r="C4" s="11">
        <v>0</v>
      </c>
      <c r="D4" s="36">
        <v>42360</v>
      </c>
    </row>
    <row r="5" spans="1:6" ht="12.75">
      <c r="A5" s="27" t="s">
        <v>28</v>
      </c>
      <c r="B5" s="35" t="s">
        <v>129</v>
      </c>
      <c r="C5" s="35">
        <v>37</v>
      </c>
      <c r="D5" s="36">
        <v>42360</v>
      </c>
      <c r="F5" s="11" t="s">
        <v>120</v>
      </c>
    </row>
    <row r="6" spans="1:4" ht="12.75">
      <c r="A6" s="29" t="s">
        <v>94</v>
      </c>
      <c r="B6" s="11" t="s">
        <v>129</v>
      </c>
      <c r="C6" s="35">
        <v>9</v>
      </c>
      <c r="D6" s="36">
        <v>42360</v>
      </c>
    </row>
    <row r="7" spans="1:6" ht="12.75">
      <c r="A7" s="25" t="s">
        <v>36</v>
      </c>
      <c r="B7" s="11" t="s">
        <v>118</v>
      </c>
      <c r="C7" s="35">
        <v>0</v>
      </c>
      <c r="D7" s="36">
        <v>42360</v>
      </c>
      <c r="E7" s="11" t="s">
        <v>138</v>
      </c>
      <c r="F7" s="11" t="s">
        <v>122</v>
      </c>
    </row>
    <row r="8" spans="1:6" ht="12.75">
      <c r="A8" s="24" t="s">
        <v>41</v>
      </c>
      <c r="B8" s="11" t="s">
        <v>132</v>
      </c>
      <c r="C8" s="35">
        <v>18</v>
      </c>
      <c r="D8" s="36">
        <v>42360</v>
      </c>
      <c r="F8" s="11" t="s">
        <v>137</v>
      </c>
    </row>
    <row r="9" spans="1:4" ht="12.75">
      <c r="A9" s="24" t="s">
        <v>88</v>
      </c>
      <c r="B9" s="11" t="s">
        <v>126</v>
      </c>
      <c r="C9" s="35">
        <v>0</v>
      </c>
      <c r="D9" s="36">
        <v>42360</v>
      </c>
    </row>
    <row r="10" spans="1:4" ht="12.75">
      <c r="A10" s="22" t="s">
        <v>102</v>
      </c>
      <c r="B10" s="11" t="s">
        <v>129</v>
      </c>
      <c r="C10" s="35">
        <v>39</v>
      </c>
      <c r="D10" s="36">
        <v>42360</v>
      </c>
    </row>
    <row r="11" spans="1:4" ht="12.75">
      <c r="A11" s="22" t="s">
        <v>74</v>
      </c>
      <c r="B11" s="11" t="s">
        <v>125</v>
      </c>
      <c r="C11" s="35">
        <v>12</v>
      </c>
      <c r="D11" s="36">
        <v>42360</v>
      </c>
    </row>
    <row r="12" spans="1:4" ht="12.75">
      <c r="A12" s="25" t="s">
        <v>115</v>
      </c>
      <c r="B12" s="11" t="s">
        <v>128</v>
      </c>
      <c r="C12" s="35">
        <v>12</v>
      </c>
      <c r="D12" s="36">
        <v>42360</v>
      </c>
    </row>
    <row r="13" spans="1:4" ht="12.75">
      <c r="A13" s="25" t="s">
        <v>76</v>
      </c>
      <c r="B13" s="11" t="s">
        <v>127</v>
      </c>
      <c r="C13" s="35">
        <v>12</v>
      </c>
      <c r="D13" s="36">
        <v>42360</v>
      </c>
    </row>
    <row r="14" spans="1:4" ht="12.75">
      <c r="A14" s="24" t="s">
        <v>30</v>
      </c>
      <c r="B14" s="11" t="s">
        <v>133</v>
      </c>
      <c r="C14" s="35">
        <v>23</v>
      </c>
      <c r="D14" s="11" t="s">
        <v>133</v>
      </c>
    </row>
    <row r="15" spans="1:3" ht="12.75">
      <c r="A15" s="18" t="s">
        <v>34</v>
      </c>
      <c r="B15" s="11" t="s">
        <v>136</v>
      </c>
      <c r="C15" s="35">
        <v>0</v>
      </c>
    </row>
    <row r="16" spans="1:3" ht="12.75">
      <c r="A16" s="20" t="s">
        <v>24</v>
      </c>
      <c r="B16" s="11" t="s">
        <v>130</v>
      </c>
      <c r="C16" s="35">
        <v>32</v>
      </c>
    </row>
    <row r="17" spans="1:3" ht="12.75">
      <c r="A17" s="22" t="s">
        <v>93</v>
      </c>
      <c r="C17" s="35">
        <v>10</v>
      </c>
    </row>
    <row r="18" spans="1:3" ht="12.75">
      <c r="A18" s="24" t="s">
        <v>51</v>
      </c>
      <c r="B18" s="11" t="s">
        <v>134</v>
      </c>
      <c r="C18" s="35">
        <v>290</v>
      </c>
    </row>
    <row r="19" spans="1:3" ht="12.75">
      <c r="A19" s="12" t="s">
        <v>80</v>
      </c>
      <c r="C19" s="35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2015-12-22T11:55:21Z</dcterms:modified>
  <cp:category/>
  <cp:version/>
  <cp:contentType/>
  <cp:contentStatus/>
</cp:coreProperties>
</file>