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/>
  <mc:AlternateContent xmlns:mc="http://schemas.openxmlformats.org/markup-compatibility/2006">
    <mc:Choice Requires="x15">
      <x15ac:absPath xmlns:x15ac="http://schemas.microsoft.com/office/spreadsheetml/2010/11/ac" url="/Users/denismokhov/Pictures/ПРОДВИЖЕНИЕ/СП/"/>
    </mc:Choice>
  </mc:AlternateContent>
  <xr:revisionPtr revIDLastSave="0" documentId="13_ncr:1_{F563F2EF-4A31-4A42-920E-57E56BC11C9E}" xr6:coauthVersionLast="38" xr6:coauthVersionMax="38" xr10:uidLastSave="{00000000-0000-0000-0000-000000000000}"/>
  <bookViews>
    <workbookView xWindow="20" yWindow="460" windowWidth="28740" windowHeight="16040" tabRatio="500" xr2:uid="{00000000-000D-0000-FFFF-FFFF00000000}"/>
  </bookViews>
  <sheets>
    <sheet name="СП_Декабрь_2018" sheetId="1" r:id="rId1"/>
  </sheets>
  <calcPr calcId="179021" iterateDelta="1E-4" concurrentCalc="0"/>
</workbook>
</file>

<file path=xl/calcChain.xml><?xml version="1.0" encoding="utf-8"?>
<calcChain xmlns="http://schemas.openxmlformats.org/spreadsheetml/2006/main">
  <c r="Q35" i="1" l="1"/>
  <c r="P35" i="1"/>
  <c r="O35" i="1"/>
  <c r="N35" i="1"/>
  <c r="M35" i="1"/>
  <c r="Q31" i="1"/>
  <c r="P31" i="1"/>
  <c r="O31" i="1"/>
  <c r="N31" i="1"/>
  <c r="M31" i="1"/>
  <c r="Q30" i="1"/>
  <c r="P30" i="1"/>
  <c r="O30" i="1"/>
  <c r="N30" i="1"/>
  <c r="M30" i="1"/>
  <c r="Q29" i="1"/>
  <c r="P29" i="1"/>
  <c r="O29" i="1"/>
  <c r="N29" i="1"/>
  <c r="M29" i="1"/>
  <c r="Q28" i="1"/>
  <c r="P28" i="1"/>
  <c r="O28" i="1"/>
  <c r="N28" i="1"/>
  <c r="M28" i="1"/>
  <c r="Q27" i="1"/>
  <c r="P27" i="1"/>
  <c r="O27" i="1"/>
  <c r="N27" i="1"/>
  <c r="M27" i="1"/>
  <c r="Q26" i="1"/>
  <c r="P26" i="1"/>
  <c r="O26" i="1"/>
  <c r="N26" i="1"/>
  <c r="M26" i="1"/>
  <c r="Q25" i="1"/>
  <c r="P25" i="1"/>
  <c r="O25" i="1"/>
  <c r="N25" i="1"/>
  <c r="M25" i="1"/>
  <c r="Q24" i="1"/>
  <c r="P24" i="1"/>
  <c r="O24" i="1"/>
  <c r="N24" i="1"/>
  <c r="M24" i="1"/>
  <c r="Q23" i="1"/>
  <c r="P23" i="1"/>
  <c r="O23" i="1"/>
  <c r="N23" i="1"/>
  <c r="M23" i="1"/>
  <c r="Q22" i="1"/>
  <c r="P22" i="1"/>
  <c r="O22" i="1"/>
  <c r="N22" i="1"/>
  <c r="M22" i="1"/>
  <c r="Q21" i="1"/>
  <c r="P21" i="1"/>
  <c r="O21" i="1"/>
  <c r="N21" i="1"/>
  <c r="M21" i="1"/>
  <c r="Q20" i="1"/>
  <c r="P20" i="1"/>
  <c r="O20" i="1"/>
  <c r="N20" i="1"/>
  <c r="M20" i="1"/>
  <c r="Q19" i="1"/>
  <c r="P19" i="1"/>
  <c r="O19" i="1"/>
  <c r="N19" i="1"/>
  <c r="M19" i="1"/>
  <c r="Q18" i="1"/>
  <c r="P18" i="1"/>
  <c r="O18" i="1"/>
  <c r="N18" i="1"/>
  <c r="M18" i="1"/>
  <c r="Q17" i="1"/>
  <c r="P17" i="1"/>
  <c r="O17" i="1"/>
  <c r="N17" i="1"/>
  <c r="M17" i="1"/>
  <c r="Q16" i="1"/>
  <c r="P16" i="1"/>
  <c r="O16" i="1"/>
  <c r="N16" i="1"/>
  <c r="M16" i="1"/>
  <c r="Q15" i="1"/>
  <c r="P15" i="1"/>
  <c r="O15" i="1"/>
  <c r="N15" i="1"/>
  <c r="M15" i="1"/>
  <c r="Q14" i="1"/>
  <c r="P14" i="1"/>
  <c r="O14" i="1"/>
  <c r="N14" i="1"/>
  <c r="M14" i="1"/>
  <c r="Q12" i="1"/>
  <c r="P12" i="1"/>
  <c r="O12" i="1"/>
  <c r="N12" i="1"/>
  <c r="M12" i="1"/>
  <c r="Q34" i="1"/>
  <c r="P34" i="1"/>
  <c r="O34" i="1"/>
  <c r="N34" i="1"/>
  <c r="M34" i="1"/>
  <c r="Q10" i="1"/>
  <c r="Q33" i="1"/>
  <c r="Q13" i="1"/>
  <c r="Q39" i="1"/>
  <c r="Q37" i="1"/>
  <c r="Q38" i="1"/>
  <c r="Q40" i="1"/>
  <c r="Q44" i="1"/>
  <c r="Q8" i="1"/>
  <c r="P10" i="1"/>
  <c r="P33" i="1"/>
  <c r="P13" i="1"/>
  <c r="P39" i="1"/>
  <c r="P37" i="1"/>
  <c r="P38" i="1"/>
  <c r="P40" i="1"/>
  <c r="P8" i="1"/>
  <c r="O10" i="1"/>
  <c r="O33" i="1"/>
  <c r="O13" i="1"/>
  <c r="O39" i="1"/>
  <c r="O37" i="1"/>
  <c r="O38" i="1"/>
  <c r="O40" i="1"/>
  <c r="O44" i="1"/>
  <c r="O45" i="1"/>
  <c r="O50" i="1"/>
  <c r="O51" i="1"/>
  <c r="O8" i="1"/>
  <c r="Q46" i="1"/>
  <c r="P46" i="1"/>
  <c r="O46" i="1"/>
  <c r="N46" i="1"/>
  <c r="M46" i="1"/>
  <c r="N10" i="1"/>
  <c r="M10" i="1"/>
  <c r="M51" i="1"/>
  <c r="M50" i="1"/>
  <c r="M33" i="1"/>
  <c r="M37" i="1"/>
  <c r="M38" i="1"/>
  <c r="M39" i="1"/>
  <c r="M40" i="1"/>
  <c r="M42" i="1"/>
  <c r="M43" i="1"/>
  <c r="M44" i="1"/>
  <c r="M45" i="1"/>
  <c r="M48" i="1"/>
  <c r="M49" i="1"/>
  <c r="M13" i="1"/>
  <c r="G4" i="1"/>
  <c r="N51" i="1"/>
  <c r="N50" i="1"/>
  <c r="N33" i="1"/>
  <c r="N37" i="1"/>
  <c r="N38" i="1"/>
  <c r="N39" i="1"/>
  <c r="N40" i="1"/>
  <c r="N42" i="1"/>
  <c r="N43" i="1"/>
  <c r="N44" i="1"/>
  <c r="N45" i="1"/>
  <c r="N48" i="1"/>
  <c r="N49" i="1"/>
  <c r="G5" i="1"/>
  <c r="Q42" i="1"/>
  <c r="Q43" i="1"/>
  <c r="Q45" i="1"/>
  <c r="Q48" i="1"/>
  <c r="Q49" i="1"/>
  <c r="Q50" i="1"/>
  <c r="Q51" i="1"/>
  <c r="P42" i="1"/>
  <c r="P43" i="1"/>
  <c r="P44" i="1"/>
  <c r="P45" i="1"/>
  <c r="P48" i="1"/>
  <c r="P49" i="1"/>
  <c r="P50" i="1"/>
  <c r="P51" i="1"/>
  <c r="N13" i="1"/>
  <c r="O48" i="1"/>
  <c r="O49" i="1"/>
  <c r="O42" i="1"/>
  <c r="O43" i="1"/>
  <c r="G2" i="1"/>
</calcChain>
</file>

<file path=xl/sharedStrings.xml><?xml version="1.0" encoding="utf-8"?>
<sst xmlns="http://schemas.openxmlformats.org/spreadsheetml/2006/main" count="229" uniqueCount="154">
  <si>
    <t>от 12 лет</t>
  </si>
  <si>
    <t>от 6 лет</t>
  </si>
  <si>
    <t>фото</t>
  </si>
  <si>
    <t>Наименование</t>
  </si>
  <si>
    <t>артикул</t>
  </si>
  <si>
    <t>арт. 0302</t>
  </si>
  <si>
    <t>арт. 0303</t>
  </si>
  <si>
    <t>арт. 0304</t>
  </si>
  <si>
    <t>арт. 0305</t>
  </si>
  <si>
    <t>краткое описание</t>
  </si>
  <si>
    <t>арт. 0306</t>
  </si>
  <si>
    <t>арт. 0307</t>
  </si>
  <si>
    <t>арт. 0308</t>
  </si>
  <si>
    <t>арт. 0309</t>
  </si>
  <si>
    <t>арт. 0311</t>
  </si>
  <si>
    <t>Изготавливаем раствор "горячего льда", который "замерзает" при комнатной температуре, при этом, еще и нагревается.</t>
  </si>
  <si>
    <t>Извержение миниатюрного вулкана: огонь, пепел и вулканический тор.</t>
  </si>
  <si>
    <t>Выращиваем лазурно-синий монокристалл из сульфата меди.</t>
  </si>
  <si>
    <t>Прямо на глазах вырастает коллоидный сад из химических "водорослей".</t>
  </si>
  <si>
    <t>Видео 3D голограмма зависает над экраном смартфона и поражает воображение.</t>
  </si>
  <si>
    <t>Химическая реакция без труда удаляет чернила от шариковой ручки.</t>
  </si>
  <si>
    <t>Содержимое набора превращается в 2 литра рассыпчатого, мягкого и теплого "снега".</t>
  </si>
  <si>
    <t>10 увлекательных научных экспериментов с надувными воздушными шарами.</t>
  </si>
  <si>
    <t>заказ, шт</t>
  </si>
  <si>
    <t>5-12 лет</t>
  </si>
  <si>
    <t>арт. 0003</t>
  </si>
  <si>
    <t>арт. 0004</t>
  </si>
  <si>
    <t>Книга научит безопасно ставить опыты с электричеством, экспериментировать со звуком и магнитами, а так же создавать невероятные оптические иллюзии в своей собственной домашней лаборатории.</t>
  </si>
  <si>
    <t>Книга содержит множество практичных опытов, которые будут полезны в повседневной жизни. Например, как вывести чернила с рукава рубашки или как собрать весы из пластиковой бутылки.</t>
  </si>
  <si>
    <t>https://shop.simplescience.ru</t>
  </si>
  <si>
    <t>арт. 0301</t>
  </si>
  <si>
    <t>Черная извивающаяся змея вырастает из пламени прямо на глазах.</t>
  </si>
  <si>
    <t>минимальная сумма заказа: 5 000 руб.</t>
  </si>
  <si>
    <t>розница</t>
  </si>
  <si>
    <t>Производитель и поставщик:</t>
  </si>
  <si>
    <t>ООО "Простая Наука"</t>
  </si>
  <si>
    <t>арт. 0312</t>
  </si>
  <si>
    <t>арт. 0313</t>
  </si>
  <si>
    <t>арт. 0314</t>
  </si>
  <si>
    <t>КОМПЛЕКТЫ НАБОРОВ "ЭКСПЕРИМЕНТЫ В КОРОБОЧКЕ"</t>
  </si>
  <si>
    <r>
      <rPr>
        <b/>
        <sz val="12"/>
        <color indexed="8"/>
        <rFont val="Calibri"/>
        <family val="2"/>
      </rPr>
      <t>ФАРАОНОВА ЗМЕЯ</t>
    </r>
  </si>
  <si>
    <r>
      <rPr>
        <b/>
        <sz val="12"/>
        <color indexed="8"/>
        <rFont val="Calibri"/>
        <family val="2"/>
      </rPr>
      <t>ГОРЯЧИЙ ЛЁД</t>
    </r>
  </si>
  <si>
    <r>
      <rPr>
        <b/>
        <sz val="12"/>
        <color indexed="8"/>
        <rFont val="Calibri"/>
        <family val="2"/>
      </rPr>
      <t>ВУЛКАНЧИК</t>
    </r>
  </si>
  <si>
    <t>НАБОРЫ "ЭКСПЕРИМЕНТЫ В КОРОБОЧКЕ</t>
  </si>
  <si>
    <r>
      <rPr>
        <b/>
        <sz val="12"/>
        <color indexed="8"/>
        <rFont val="Calibri"/>
        <family val="2"/>
      </rPr>
      <t xml:space="preserve">Том3. ПРОСТАЯ НАУКА
</t>
    </r>
    <r>
      <rPr>
        <sz val="12"/>
        <color theme="1"/>
        <rFont val="Calibri"/>
        <family val="2"/>
        <scheme val="minor"/>
      </rPr>
      <t>Увлекательные опыты для детей</t>
    </r>
  </si>
  <si>
    <r>
      <rPr>
        <b/>
        <sz val="12"/>
        <color indexed="8"/>
        <rFont val="Calibri"/>
        <family val="2"/>
      </rPr>
      <t xml:space="preserve">Том4. ПРОСТАЯ НАУКА
</t>
    </r>
    <r>
      <rPr>
        <sz val="12"/>
        <color theme="1"/>
        <rFont val="Calibri"/>
        <family val="2"/>
        <scheme val="minor"/>
      </rPr>
      <t>Увлекательные опыты для детей</t>
    </r>
  </si>
  <si>
    <t>Поместив медное “сердце” в магнитное поле, вы заставите его вращаться с помощью электрического тока.</t>
  </si>
  <si>
    <t>Из приготовленного раствора получаются длинные и прозрачные полимерные “червяки”, которые можно брать в руки и играть с ними.</t>
  </si>
  <si>
    <t>Превратите обыкновенный картофель в настоящую батарейку и зажгите светодиод.</t>
  </si>
  <si>
    <t>арт. 0310</t>
  </si>
  <si>
    <t>арт. 0315</t>
  </si>
  <si>
    <r>
      <rPr>
        <b/>
        <sz val="12"/>
        <color indexed="8"/>
        <rFont val="Calibri"/>
        <family val="2"/>
      </rPr>
      <t xml:space="preserve">ЮНЫЙ ХИМИК. </t>
    </r>
    <r>
      <rPr>
        <sz val="12"/>
        <color indexed="8"/>
        <rFont val="Calibri"/>
        <family val="2"/>
      </rPr>
      <t>Комплект химических опытов "Эксперимент в коробочке"</t>
    </r>
  </si>
  <si>
    <r>
      <rPr>
        <b/>
        <sz val="12"/>
        <color indexed="8"/>
        <rFont val="Calibri"/>
        <family val="2"/>
      </rPr>
      <t xml:space="preserve">ЮНЫЙ ФИЗИК. </t>
    </r>
    <r>
      <rPr>
        <sz val="12"/>
        <color indexed="8"/>
        <rFont val="Calibri"/>
        <family val="2"/>
      </rPr>
      <t>Комплект физических опытов "Эксперименты в коробочке"</t>
    </r>
  </si>
  <si>
    <r>
      <rPr>
        <b/>
        <sz val="12"/>
        <color indexed="8"/>
        <rFont val="Calibri"/>
        <family val="2"/>
      </rPr>
      <t xml:space="preserve">Том1. ПРОСТАЯ НАУКА
</t>
    </r>
    <r>
      <rPr>
        <sz val="12"/>
        <color theme="1"/>
        <rFont val="Calibri"/>
        <family val="2"/>
        <scheme val="minor"/>
      </rPr>
      <t>Увлекательные опыты для детей</t>
    </r>
  </si>
  <si>
    <r>
      <rPr>
        <b/>
        <sz val="12"/>
        <color indexed="8"/>
        <rFont val="Calibri"/>
        <family val="2"/>
      </rPr>
      <t xml:space="preserve">Том2. ПРОСТАЯ НАУКА
</t>
    </r>
    <r>
      <rPr>
        <sz val="12"/>
        <color theme="1"/>
        <rFont val="Calibri"/>
        <family val="2"/>
        <scheme val="minor"/>
      </rPr>
      <t>Увлекательные опыты для детей</t>
    </r>
  </si>
  <si>
    <t>арт. 0001</t>
  </si>
  <si>
    <t>арт. 0002</t>
  </si>
  <si>
    <r>
      <t xml:space="preserve">Том2. ПРОСТАЯ НАУКА
</t>
    </r>
    <r>
      <rPr>
        <sz val="12"/>
        <color indexed="8"/>
        <rFont val="Calibri"/>
        <family val="2"/>
      </rPr>
      <t>+ Наборы 5 шт "Эксперименты в коробочке"</t>
    </r>
  </si>
  <si>
    <r>
      <t xml:space="preserve">Том1. ПРОСТАЯ НАУКА
</t>
    </r>
    <r>
      <rPr>
        <sz val="12"/>
        <color indexed="8"/>
        <rFont val="Calibri"/>
        <family val="2"/>
      </rPr>
      <t>+ Наборы 5 шт "Эксперименты в коробочке"</t>
    </r>
  </si>
  <si>
    <t>КРИСТАЛЛ</t>
  </si>
  <si>
    <t>КОЛЛОИДЫЙ САД</t>
  </si>
  <si>
    <t>ГОЛОГРАММА</t>
  </si>
  <si>
    <t>ИСКУССТВЕННЫЙ СНЕГ</t>
  </si>
  <si>
    <t>ОПЫТЫ С ШАРИКАМИ</t>
  </si>
  <si>
    <t>ПОЛИМЕРНЫЕ ЧЕРВЯКИ</t>
  </si>
  <si>
    <t>КАРТОФЕЛЬНАЯ БАТАРЕЙКА</t>
  </si>
  <si>
    <t>ГОРЯЩЕЕ ЖЕЛЕЗО</t>
  </si>
  <si>
    <t>ЛИЗУН</t>
  </si>
  <si>
    <t>новинки / лидер продаж</t>
  </si>
  <si>
    <t>ЛИДЕР ПРОДАЖ</t>
  </si>
  <si>
    <r>
      <rPr>
        <b/>
        <sz val="12"/>
        <color indexed="8"/>
        <rFont val="Calibri"/>
        <family val="2"/>
      </rPr>
      <t xml:space="preserve">ОПЫТЫ ДЛЯ ДОШКОЛЬНИКОВ. </t>
    </r>
    <r>
      <rPr>
        <sz val="12"/>
        <color indexed="8"/>
        <rFont val="Calibri"/>
        <family val="2"/>
      </rPr>
      <t>Комплект простых и зрелищных  опытов "Эксперименты в коробочке"</t>
    </r>
  </si>
  <si>
    <t>Сделай своими руками настоящего лизуна, которого приятно брать в руки и играть с ним.</t>
  </si>
  <si>
    <t>В этой книге собраны самые интересные и простые детские опыты, которые можно повторить дома или на улице, с родителями и с друзьями.</t>
  </si>
  <si>
    <t>С помощью этой книги можно устроить дома настоящую лабораторию, где пригодятся сода и уксус, капуста и марганцовка, крахмал и многие другие доступные "реактивы".</t>
  </si>
  <si>
    <t>Многие считают, что металл не горит. Но при определенных условиях загорается даже железо.</t>
  </si>
  <si>
    <t>арт. 1361</t>
  </si>
  <si>
    <t>арт. 1362</t>
  </si>
  <si>
    <t>арт. 1363</t>
  </si>
  <si>
    <t>арт. 0031</t>
  </si>
  <si>
    <t>арт. 0032</t>
  </si>
  <si>
    <r>
      <t xml:space="preserve">ЭЛЕКТРО-
МОТОРЧИК
</t>
    </r>
    <r>
      <rPr>
        <sz val="12"/>
        <color indexed="8"/>
        <rFont val="Calibri"/>
        <family val="2"/>
      </rPr>
      <t>старое назмание
СЕРДЦЕ НА БАТАРЕЙКЕ</t>
    </r>
  </si>
  <si>
    <r>
      <t xml:space="preserve">ЖИДКИЙ ЛАСТИК
</t>
    </r>
    <r>
      <rPr>
        <sz val="12"/>
        <color indexed="8"/>
        <rFont val="Calibri"/>
        <family val="2"/>
      </rPr>
      <t>Старое название ХИМИЧЕСКИЙ ЛАСТИК</t>
    </r>
  </si>
  <si>
    <t>Комплект состоит из второй книги "Простая Наука" и 5 шт наборов:
- Фраонова змея
- Вулканчик
- Коллоидный сад
- Жидкий ластик
- Горящее железо</t>
  </si>
  <si>
    <t>Комплект состоит из третьей книги "Простая Наука" и 5 шт наборов:
- Электромоторчик
- Искусственный снег
- Картофельная батарейка
- Кристалл
- Горячий лёд</t>
  </si>
  <si>
    <r>
      <t xml:space="preserve">Том3. ПРОСТАЯ НАУКА
</t>
    </r>
    <r>
      <rPr>
        <sz val="12"/>
        <color indexed="8"/>
        <rFont val="Calibri"/>
        <family val="2"/>
      </rPr>
      <t>+ Наборы 5 шт "Эксперименты в коробочке"</t>
    </r>
  </si>
  <si>
    <t>арт. 0033</t>
  </si>
  <si>
    <t>Сумма заказа, с учетом акции</t>
  </si>
  <si>
    <t>арт. 0316</t>
  </si>
  <si>
    <t>ОГНЕННАЯ НАДПИСЬ</t>
  </si>
  <si>
    <t>арт. 0317</t>
  </si>
  <si>
    <t>ПУШИСТЫЙ РИФ</t>
  </si>
  <si>
    <t>арт. 0318</t>
  </si>
  <si>
    <t>ПЕПЕЛЬНОЕ ДЕРЕВО</t>
  </si>
  <si>
    <t>арт. 0319</t>
  </si>
  <si>
    <t>СВЕТОФОР В ПРОБИРКЕ</t>
  </si>
  <si>
    <t>арт. 0320</t>
  </si>
  <si>
    <t>РАЗНОЦВЕТНОЕ ПЛАМЯ</t>
  </si>
  <si>
    <t>Как в мистических фильмах на листе бумаги появляется огненная надпись.</t>
  </si>
  <si>
    <t>Вырастают причудливые "пушистые" кристаллы, очень похожие на кораллы.</t>
  </si>
  <si>
    <t>Огромное пепельное "дерево" будет расти перед Вами в течение 10 минут.</t>
  </si>
  <si>
    <t>Жидкость будет менять свой цвет прямо на Ваших глазах. Реакцию можно перезапускать много раз.</t>
  </si>
  <si>
    <t>Вы сможете изменять цвет пламени, используя различные химические соединения.</t>
  </si>
  <si>
    <r>
      <rPr>
        <b/>
        <sz val="12"/>
        <color indexed="8"/>
        <rFont val="Calibri"/>
        <family val="2"/>
      </rPr>
      <t>НАУЧНОЕ ШОУ</t>
    </r>
    <r>
      <rPr>
        <sz val="12"/>
        <color indexed="8"/>
        <rFont val="Calibri"/>
        <family val="2"/>
      </rPr>
      <t xml:space="preserve">
Комплект опытов для проведения в домашних условиях</t>
    </r>
  </si>
  <si>
    <t>арт. 1365</t>
  </si>
  <si>
    <r>
      <rPr>
        <b/>
        <sz val="12"/>
        <color indexed="8"/>
        <rFont val="Calibri"/>
        <family val="2"/>
      </rPr>
      <t xml:space="preserve">В комплект входят 5 экспериментов: </t>
    </r>
    <r>
      <rPr>
        <sz val="12"/>
        <color theme="1"/>
        <rFont val="Calibri"/>
        <family val="2"/>
        <scheme val="minor"/>
      </rPr>
      <t>Электромоторчик, Искусственный снег, Картофельная батарейка, Кристалл, Горячий лёд</t>
    </r>
  </si>
  <si>
    <r>
      <rPr>
        <b/>
        <sz val="12"/>
        <color indexed="8"/>
        <rFont val="Calibri"/>
        <family val="2"/>
      </rPr>
      <t xml:space="preserve">В комплект входят 5 экспериментов: </t>
    </r>
    <r>
      <rPr>
        <sz val="12"/>
        <color theme="1"/>
        <rFont val="Calibri"/>
        <family val="2"/>
        <scheme val="minor"/>
      </rPr>
      <t>Фраонова змея, Вулканчик, Коллоидный сад, Жидкий ластик, Горящее железо</t>
    </r>
  </si>
  <si>
    <r>
      <rPr>
        <b/>
        <sz val="12"/>
        <color indexed="8"/>
        <rFont val="Calibri"/>
        <family val="2"/>
      </rPr>
      <t xml:space="preserve">В комплект входят 5 экспериментов: </t>
    </r>
    <r>
      <rPr>
        <sz val="12"/>
        <color theme="1"/>
        <rFont val="Calibri"/>
        <family val="2"/>
        <scheme val="minor"/>
      </rPr>
      <t>Огненная надпись, Пушистый риф, Пепельное дерево, Светофор в пробирке, Разноцветное пламя</t>
    </r>
  </si>
  <si>
    <t>арт. 0034</t>
  </si>
  <si>
    <r>
      <t xml:space="preserve">Том4. ПРОСТАЯ НАУКА
</t>
    </r>
    <r>
      <rPr>
        <sz val="12"/>
        <color indexed="8"/>
        <rFont val="Calibri"/>
        <family val="2"/>
      </rPr>
      <t>+ Наборы 5 шт "Эксперименты в коробочке"</t>
    </r>
  </si>
  <si>
    <t>Комплект состоит из четвертой книги "Простая Наука" и 5 шт наборов:
- Огненная надпись
- Пушистый риф
- Пепельное дерево
- Светофор в пробирке
- Разноцветное пламя</t>
  </si>
  <si>
    <t>КНИГИ "ПРОСТАЯ НАУКА"</t>
  </si>
  <si>
    <t>НАБОРЫ ЭКСПЕРИМЕНТОВ С КНИГАМИ "ПРОСТАЯ НАУКА"</t>
  </si>
  <si>
    <t>для СП от 5.000р</t>
  </si>
  <si>
    <t>для СП от 15.000р</t>
  </si>
  <si>
    <t>для СП от 30.000р</t>
  </si>
  <si>
    <t>примечание</t>
  </si>
  <si>
    <t>арт. 1367</t>
  </si>
  <si>
    <t>НОВИНКА</t>
  </si>
  <si>
    <r>
      <t xml:space="preserve">ТЯНУЧКА
</t>
    </r>
    <r>
      <rPr>
        <sz val="12"/>
        <color indexed="8"/>
        <rFont val="Calibri"/>
        <family val="2"/>
      </rPr>
      <t>Старое название ХЭНДГАМ</t>
    </r>
  </si>
  <si>
    <t>Делаем состав который становится то твердым, как камень, то тягучим, как резинка.</t>
  </si>
  <si>
    <t>Комплект состоит из первой книги "Простая Наука" и 5 шт наборов:
- Тянучка
- Голограмма
- Лизун
- Опыты с шариками
- Полимерные червяки</t>
  </si>
  <si>
    <r>
      <rPr>
        <b/>
        <sz val="12"/>
        <color indexed="8"/>
        <rFont val="Calibri"/>
        <family val="2"/>
      </rPr>
      <t xml:space="preserve">В комплект входят 5 экспериментов: </t>
    </r>
    <r>
      <rPr>
        <sz val="12"/>
        <color theme="1"/>
        <rFont val="Calibri"/>
        <family val="2"/>
        <scheme val="minor"/>
      </rPr>
      <t>Тянучка, Голограмма, Лизун, Опыты с шариками, Полимерные червяки</t>
    </r>
  </si>
  <si>
    <t>арт. 1368</t>
  </si>
  <si>
    <t>Комплект состоит из:
- халат лабораторный детский
- очки защитные
- перчатки
- наборы 6 шт: Тянучка, Коллоидный сад, Искусственный снег, Лизун, Полимерные червяки, Картофельная батарейка</t>
  </si>
  <si>
    <t>Комплект состоит из:
- негорючая подложка
- спички
- очки защитные
- наборы 6 шт: Фараонова змея, Вулканчик, Горящее железо, Огненная надпись, Пепельное дерево, Разноцветное пламя</t>
  </si>
  <si>
    <r>
      <t xml:space="preserve">ОГНЕННЫЕ ЭКСПЕРИМЕНТЫ
</t>
    </r>
    <r>
      <rPr>
        <sz val="12"/>
        <color indexed="8"/>
        <rFont val="Calibri"/>
        <family val="2"/>
      </rPr>
      <t xml:space="preserve">
* наборы 6 шт
* негорючая поверхность
* спички
* очки защитные</t>
    </r>
  </si>
  <si>
    <r>
      <t xml:space="preserve">ЛАБОРАТОРИЯ ДЛЯ НАЧИНАЮЩИХ
</t>
    </r>
    <r>
      <rPr>
        <sz val="12"/>
        <color indexed="8"/>
        <rFont val="Calibri"/>
        <family val="2"/>
      </rPr>
      <t xml:space="preserve">
* наборы 6 шт
* халат белый детский
* очки защитные
* перчатки</t>
    </r>
  </si>
  <si>
    <t>арт. 1371</t>
  </si>
  <si>
    <r>
      <t xml:space="preserve">НОВОГОДНИЕ ЭКСПЕРИМЕНТЫ
</t>
    </r>
    <r>
      <rPr>
        <sz val="12"/>
        <color indexed="8"/>
        <rFont val="Calibri"/>
        <family val="2"/>
      </rPr>
      <t xml:space="preserve">
* наборы 6 шт
* новогодняя шапочка
* бенгальские огни
* хлопушка</t>
    </r>
  </si>
  <si>
    <t>Комплект состоит из:
- новогодняя шапочка
- бенгальские огни
- хлопушка
- наборы 6 шт: Искусственный снег, Горячий лед, Голограмма, Пушистый риф, Горящее железо, Полимерные червяки</t>
  </si>
  <si>
    <t>ТЕМАТИЧЕСКИЕ КОМПЛЕКТЫ</t>
  </si>
  <si>
    <t>НОВОГОДНИЙ КОМПЛЕКТ: ПРОСТАЯ НАУКА</t>
  </si>
  <si>
    <t>НОВОГОДНИЙ КОМПЛЕКТ
2019</t>
  </si>
  <si>
    <t>setNY-2019</t>
  </si>
  <si>
    <t>В состав комплекта входят:
- Книга "Простая Наука"
- Наборы 10 шт: Фараонова змея, Лизун, Тянучка, Полимерные червяки, Горячий лед, Кристалл, Коллоидный сад, Голограмма, Жидкий ластик, Искусственный снег;
- Подарочная упаковка</t>
  </si>
  <si>
    <t>вес (кг)</t>
  </si>
  <si>
    <t>объем (м3)</t>
  </si>
  <si>
    <t>телефон:</t>
  </si>
  <si>
    <t>введите данные 
для доставки:</t>
  </si>
  <si>
    <t>ФИО:</t>
  </si>
  <si>
    <t>вес (г)</t>
  </si>
  <si>
    <t>итого вес</t>
  </si>
  <si>
    <t>арт. 0009</t>
  </si>
  <si>
    <r>
      <rPr>
        <b/>
        <sz val="12"/>
        <color indexed="8"/>
        <rFont val="Calibri"/>
        <family val="2"/>
      </rPr>
      <t xml:space="preserve">МАКАРОШИ
</t>
    </r>
    <r>
      <rPr>
        <sz val="12"/>
        <color theme="1"/>
        <rFont val="Calibri"/>
        <family val="2"/>
        <scheme val="minor"/>
      </rPr>
      <t>Сказка для детей</t>
    </r>
  </si>
  <si>
    <t>МАКАРОШИ — симпатичные и забавные жители деревни Тестовка, расположенной на берегу речки, бегущей с Пельменных холмов. Однажды в их беззаботную жизнь ворвалось макаронное наводнение. А вот что было дальше, вы узнаете из книги.</t>
  </si>
  <si>
    <t xml:space="preserve">Новогодний комплект
</t>
  </si>
  <si>
    <t>ЧЁРНАЯ ПЯТНИЦА до 14 декабря!</t>
  </si>
  <si>
    <t>Акция до 
14 декабря</t>
  </si>
  <si>
    <t>для СП до 14 декабря</t>
  </si>
  <si>
    <t>8 (926) 248-88-61</t>
  </si>
  <si>
    <t>prosvetova@simplescience.ru</t>
  </si>
  <si>
    <r>
      <t xml:space="preserve">Контактное лицо: </t>
    </r>
    <r>
      <rPr>
        <b/>
        <sz val="12"/>
        <color theme="1"/>
        <rFont val="Calibri"/>
        <family val="2"/>
        <scheme val="minor"/>
      </rPr>
      <t>Просветова Мария</t>
    </r>
  </si>
  <si>
    <t>ТК:</t>
  </si>
  <si>
    <t>данные для доставки: (паспорт, адрес, конт.лицо)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</si>
</sst>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  <numFmt numFmtId="166" formatCode="_-* #,##0.000\ _₽_-;\-* #,##0.000\ _₽_-;_-* &quot;-&quot;??\ _₽_-;_-@_-"/>
    <numFmt numFmtId="167" formatCode="_-* #,##0.0000\ _₽_-;\-* #,##0.0000\ _₽_-;_-* &quot;-&quot;??\ _₽_-;_-@_-"/>
  </numFmts>
  <fonts count="32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2"/>
      <charset val="204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b/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2"/>
      <color theme="0" tint="-4.9989318521683403E-2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indexed="8"/>
      <name val="Calibri"/>
      <family val="2"/>
    </font>
    <font>
      <b/>
      <sz val="26"/>
      <color theme="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sz val="10"/>
      <color theme="8" tint="0.7999816888943144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164" fontId="5" fillId="0" borderId="0" xfId="4" applyNumberFormat="1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64" fontId="5" fillId="3" borderId="2" xfId="4" applyNumberFormat="1" applyFont="1" applyFill="1" applyBorder="1" applyAlignment="1">
      <alignment horizontal="center" vertical="center"/>
    </xf>
    <xf numFmtId="44" fontId="8" fillId="0" borderId="3" xfId="2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44" fontId="8" fillId="0" borderId="0" xfId="2" applyFont="1" applyBorder="1" applyAlignment="1">
      <alignment horizontal="center" vertical="center"/>
    </xf>
    <xf numFmtId="49" fontId="10" fillId="0" borderId="2" xfId="1" applyNumberFormat="1" applyFont="1" applyBorder="1" applyAlignment="1">
      <alignment horizontal="center" vertical="center"/>
    </xf>
    <xf numFmtId="164" fontId="5" fillId="2" borderId="2" xfId="4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5" fillId="0" borderId="0" xfId="4" applyNumberFormat="1" applyFont="1"/>
    <xf numFmtId="164" fontId="5" fillId="0" borderId="2" xfId="4" applyNumberFormat="1" applyFont="1" applyBorder="1" applyAlignment="1">
      <alignment horizontal="center" vertical="center"/>
    </xf>
    <xf numFmtId="164" fontId="9" fillId="4" borderId="2" xfId="4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164" fontId="5" fillId="0" borderId="2" xfId="4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5" fillId="0" borderId="5" xfId="4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4" fontId="10" fillId="0" borderId="5" xfId="4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12" fillId="5" borderId="5" xfId="0" applyNumberFormat="1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164" fontId="6" fillId="5" borderId="5" xfId="4" applyNumberFormat="1" applyFont="1" applyFill="1" applyBorder="1" applyAlignment="1">
      <alignment horizontal="center" vertical="center"/>
    </xf>
    <xf numFmtId="164" fontId="13" fillId="5" borderId="5" xfId="4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164" fontId="14" fillId="0" borderId="2" xfId="4" applyNumberFormat="1" applyFont="1" applyBorder="1" applyAlignment="1">
      <alignment horizontal="center" vertical="center"/>
    </xf>
    <xf numFmtId="164" fontId="14" fillId="5" borderId="5" xfId="4" applyNumberFormat="1" applyFont="1" applyFill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8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49" fontId="10" fillId="0" borderId="2" xfId="1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64" fontId="5" fillId="2" borderId="2" xfId="4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textRotation="90" wrapText="1"/>
    </xf>
    <xf numFmtId="164" fontId="14" fillId="0" borderId="2" xfId="4" applyNumberFormat="1" applyFont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/>
    </xf>
    <xf numFmtId="164" fontId="5" fillId="7" borderId="2" xfId="4" applyNumberFormat="1" applyFont="1" applyFill="1" applyBorder="1" applyAlignment="1">
      <alignment horizontal="center" vertical="center" wrapText="1"/>
    </xf>
    <xf numFmtId="164" fontId="9" fillId="7" borderId="2" xfId="4" applyNumberFormat="1" applyFont="1" applyFill="1" applyBorder="1" applyAlignment="1">
      <alignment horizontal="center" vertical="center"/>
    </xf>
    <xf numFmtId="164" fontId="5" fillId="8" borderId="2" xfId="4" applyNumberFormat="1" applyFont="1" applyFill="1" applyBorder="1" applyAlignment="1">
      <alignment horizontal="center" vertical="center" wrapText="1"/>
    </xf>
    <xf numFmtId="164" fontId="9" fillId="8" borderId="2" xfId="4" applyNumberFormat="1" applyFont="1" applyFill="1" applyBorder="1" applyAlignment="1">
      <alignment horizontal="center" vertical="center"/>
    </xf>
    <xf numFmtId="164" fontId="22" fillId="9" borderId="2" xfId="4" applyNumberFormat="1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vertical="center" wrapText="1"/>
    </xf>
    <xf numFmtId="164" fontId="26" fillId="9" borderId="2" xfId="4" applyNumberFormat="1" applyFont="1" applyFill="1" applyBorder="1" applyAlignment="1">
      <alignment horizontal="center" vertical="center" textRotation="90" wrapText="1"/>
    </xf>
    <xf numFmtId="0" fontId="19" fillId="6" borderId="2" xfId="0" applyFont="1" applyFill="1" applyBorder="1" applyAlignment="1">
      <alignment horizontal="center" vertical="center" wrapText="1"/>
    </xf>
    <xf numFmtId="164" fontId="14" fillId="0" borderId="2" xfId="4" applyNumberFormat="1" applyFont="1" applyBorder="1" applyAlignment="1">
      <alignment horizontal="center" vertical="center" wrapText="1"/>
    </xf>
    <xf numFmtId="43" fontId="5" fillId="0" borderId="0" xfId="4" applyFont="1" applyAlignment="1">
      <alignment horizontal="left" vertical="center"/>
    </xf>
    <xf numFmtId="43" fontId="8" fillId="0" borderId="0" xfId="4" applyFont="1" applyAlignment="1">
      <alignment horizontal="left" vertical="center"/>
    </xf>
    <xf numFmtId="43" fontId="7" fillId="0" borderId="0" xfId="1" applyNumberFormat="1" applyAlignment="1">
      <alignment horizontal="left"/>
    </xf>
    <xf numFmtId="0" fontId="0" fillId="0" borderId="2" xfId="0" applyBorder="1" applyAlignment="1">
      <alignment horizontal="center" wrapText="1"/>
    </xf>
    <xf numFmtId="0" fontId="24" fillId="0" borderId="0" xfId="0" applyFont="1" applyFill="1" applyAlignment="1">
      <alignment vertical="center" wrapText="1"/>
    </xf>
    <xf numFmtId="0" fontId="11" fillId="0" borderId="6" xfId="4" applyNumberFormat="1" applyFont="1" applyFill="1" applyBorder="1" applyAlignment="1">
      <alignment horizontal="right" vertical="center"/>
    </xf>
    <xf numFmtId="165" fontId="11" fillId="0" borderId="7" xfId="4" applyNumberFormat="1" applyFont="1" applyFill="1" applyBorder="1" applyAlignment="1">
      <alignment horizontal="center" vertical="center"/>
    </xf>
    <xf numFmtId="0" fontId="11" fillId="0" borderId="8" xfId="4" applyNumberFormat="1" applyFont="1" applyFill="1" applyBorder="1" applyAlignment="1">
      <alignment horizontal="right" vertical="center"/>
    </xf>
    <xf numFmtId="166" fontId="11" fillId="0" borderId="9" xfId="4" applyNumberFormat="1" applyFont="1" applyFill="1" applyBorder="1" applyAlignment="1">
      <alignment horizontal="center" vertical="center"/>
    </xf>
    <xf numFmtId="164" fontId="0" fillId="7" borderId="0" xfId="4" applyNumberFormat="1" applyFont="1" applyFill="1" applyAlignment="1">
      <alignment horizontal="right" vertical="center"/>
    </xf>
    <xf numFmtId="0" fontId="11" fillId="0" borderId="0" xfId="4" applyNumberFormat="1" applyFont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0" fontId="27" fillId="0" borderId="0" xfId="4" applyNumberFormat="1" applyFont="1" applyAlignment="1">
      <alignment horizontal="center" vertical="center"/>
    </xf>
    <xf numFmtId="0" fontId="5" fillId="2" borderId="2" xfId="4" applyNumberFormat="1" applyFont="1" applyFill="1" applyBorder="1" applyAlignment="1">
      <alignment horizontal="center" vertical="center"/>
    </xf>
    <xf numFmtId="0" fontId="6" fillId="5" borderId="5" xfId="4" applyNumberFormat="1" applyFont="1" applyFill="1" applyBorder="1" applyAlignment="1">
      <alignment horizontal="center" vertical="center"/>
    </xf>
    <xf numFmtId="0" fontId="5" fillId="0" borderId="2" xfId="4" applyNumberFormat="1" applyFont="1" applyBorder="1" applyAlignment="1">
      <alignment horizontal="center" vertical="center"/>
    </xf>
    <xf numFmtId="167" fontId="5" fillId="0" borderId="2" xfId="4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49" fontId="15" fillId="7" borderId="11" xfId="4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164" fontId="15" fillId="7" borderId="10" xfId="4" applyNumberFormat="1" applyFont="1" applyFill="1" applyBorder="1" applyAlignment="1">
      <alignment horizontal="center" vertical="center"/>
    </xf>
    <xf numFmtId="164" fontId="15" fillId="7" borderId="6" xfId="4" applyNumberFormat="1" applyFont="1" applyFill="1" applyBorder="1" applyAlignment="1">
      <alignment horizontal="center" vertical="center" wrapText="1"/>
    </xf>
    <xf numFmtId="164" fontId="15" fillId="7" borderId="7" xfId="4" applyNumberFormat="1" applyFont="1" applyFill="1" applyBorder="1" applyAlignment="1">
      <alignment horizontal="center" vertical="center" wrapText="1"/>
    </xf>
    <xf numFmtId="164" fontId="15" fillId="7" borderId="13" xfId="4" applyNumberFormat="1" applyFont="1" applyFill="1" applyBorder="1" applyAlignment="1">
      <alignment horizontal="center" vertical="center" wrapText="1"/>
    </xf>
    <xf numFmtId="164" fontId="15" fillId="7" borderId="12" xfId="4" applyNumberFormat="1" applyFont="1" applyFill="1" applyBorder="1" applyAlignment="1">
      <alignment horizontal="center" vertical="center" wrapText="1"/>
    </xf>
    <xf numFmtId="164" fontId="15" fillId="7" borderId="8" xfId="4" applyNumberFormat="1" applyFont="1" applyFill="1" applyBorder="1" applyAlignment="1">
      <alignment horizontal="center" vertical="center" wrapText="1"/>
    </xf>
    <xf numFmtId="164" fontId="15" fillId="7" borderId="9" xfId="4" applyNumberFormat="1" applyFont="1" applyFill="1" applyBorder="1" applyAlignment="1">
      <alignment horizontal="center" vertical="center" wrapText="1"/>
    </xf>
    <xf numFmtId="164" fontId="29" fillId="0" borderId="0" xfId="4" applyNumberFormat="1" applyFont="1" applyAlignment="1">
      <alignment horizontal="right" vertical="center" textRotation="90" wrapText="1"/>
    </xf>
    <xf numFmtId="0" fontId="30" fillId="9" borderId="14" xfId="0" applyFont="1" applyFill="1" applyBorder="1" applyAlignment="1">
      <alignment horizontal="center" vertical="center" wrapText="1"/>
    </xf>
    <xf numFmtId="0" fontId="0" fillId="0" borderId="0" xfId="4" applyNumberFormat="1" applyFont="1" applyAlignment="1">
      <alignment horizontal="center" vertical="center"/>
    </xf>
    <xf numFmtId="164" fontId="31" fillId="7" borderId="11" xfId="4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left" vertical="center" wrapText="1"/>
    </xf>
    <xf numFmtId="0" fontId="7" fillId="7" borderId="0" xfId="1" applyNumberFormat="1" applyFill="1" applyAlignment="1">
      <alignment horizontal="left"/>
    </xf>
    <xf numFmtId="0" fontId="0" fillId="7" borderId="0" xfId="4" applyNumberFormat="1" applyFont="1" applyFill="1" applyAlignment="1">
      <alignment horizontal="left" vertical="center"/>
    </xf>
    <xf numFmtId="0" fontId="15" fillId="7" borderId="0" xfId="0" applyFont="1" applyFill="1" applyBorder="1" applyAlignment="1">
      <alignment horizontal="right" vertical="center" wrapText="1"/>
    </xf>
  </cellXfs>
  <cellStyles count="5">
    <cellStyle name="Гиперссылка" xfId="1" builtinId="8"/>
    <cellStyle name="Денежный" xfId="2" builtinId="4"/>
    <cellStyle name="Обычный" xfId="0" builtinId="0"/>
    <cellStyle name="Обычный 2" xfId="3" xr:uid="{00000000-0005-0000-0000-000003000000}"/>
    <cellStyle name="Финансовый" xfId="4" builtin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8" Type="http://schemas.openxmlformats.org/officeDocument/2006/relationships/image" Target="../media/image8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88900</xdr:rowOff>
    </xdr:from>
    <xdr:to>
      <xdr:col>1</xdr:col>
      <xdr:colOff>1518278</xdr:colOff>
      <xdr:row>3</xdr:row>
      <xdr:rowOff>139700</xdr:rowOff>
    </xdr:to>
    <xdr:pic>
      <xdr:nvPicPr>
        <xdr:cNvPr id="13857" name="Изображение 14">
          <a:extLst>
            <a:ext uri="{FF2B5EF4-FFF2-40B4-BE49-F238E27FC236}">
              <a16:creationId xmlns:a16="http://schemas.microsoft.com/office/drawing/2014/main" id="{B359528F-4F20-7047-8876-C675EAF0B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8900"/>
          <a:ext cx="2242178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279400</xdr:colOff>
      <xdr:row>43</xdr:row>
      <xdr:rowOff>76200</xdr:rowOff>
    </xdr:from>
    <xdr:to>
      <xdr:col>2</xdr:col>
      <xdr:colOff>1854200</xdr:colOff>
      <xdr:row>43</xdr:row>
      <xdr:rowOff>1651000</xdr:rowOff>
    </xdr:to>
    <xdr:pic>
      <xdr:nvPicPr>
        <xdr:cNvPr id="13858" name="Изображение 18">
          <a:extLst>
            <a:ext uri="{FF2B5EF4-FFF2-40B4-BE49-F238E27FC236}">
              <a16:creationId xmlns:a16="http://schemas.microsoft.com/office/drawing/2014/main" id="{7B5782B5-A92B-F74E-883D-EA60C009A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6700" y="43167300"/>
          <a:ext cx="1574800" cy="157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279400</xdr:colOff>
      <xdr:row>44</xdr:row>
      <xdr:rowOff>76200</xdr:rowOff>
    </xdr:from>
    <xdr:to>
      <xdr:col>2</xdr:col>
      <xdr:colOff>1854200</xdr:colOff>
      <xdr:row>44</xdr:row>
      <xdr:rowOff>1651000</xdr:rowOff>
    </xdr:to>
    <xdr:pic>
      <xdr:nvPicPr>
        <xdr:cNvPr id="13859" name="Изображение 19">
          <a:extLst>
            <a:ext uri="{FF2B5EF4-FFF2-40B4-BE49-F238E27FC236}">
              <a16:creationId xmlns:a16="http://schemas.microsoft.com/office/drawing/2014/main" id="{7311F547-85C9-4647-A9A8-7D4C3F7A8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6700" y="44894500"/>
          <a:ext cx="1574800" cy="157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279400</xdr:colOff>
      <xdr:row>41</xdr:row>
      <xdr:rowOff>76200</xdr:rowOff>
    </xdr:from>
    <xdr:to>
      <xdr:col>2</xdr:col>
      <xdr:colOff>1854200</xdr:colOff>
      <xdr:row>41</xdr:row>
      <xdr:rowOff>1651000</xdr:rowOff>
    </xdr:to>
    <xdr:pic>
      <xdr:nvPicPr>
        <xdr:cNvPr id="13860" name="Изображение 18">
          <a:extLst>
            <a:ext uri="{FF2B5EF4-FFF2-40B4-BE49-F238E27FC236}">
              <a16:creationId xmlns:a16="http://schemas.microsoft.com/office/drawing/2014/main" id="{5A2FFD9D-6D07-3944-8C76-CD9AFE835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6700" y="39712900"/>
          <a:ext cx="1574800" cy="157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279400</xdr:colOff>
      <xdr:row>42</xdr:row>
      <xdr:rowOff>76200</xdr:rowOff>
    </xdr:from>
    <xdr:to>
      <xdr:col>2</xdr:col>
      <xdr:colOff>1854200</xdr:colOff>
      <xdr:row>42</xdr:row>
      <xdr:rowOff>1651000</xdr:rowOff>
    </xdr:to>
    <xdr:pic>
      <xdr:nvPicPr>
        <xdr:cNvPr id="13861" name="Изображение 18">
          <a:extLst>
            <a:ext uri="{FF2B5EF4-FFF2-40B4-BE49-F238E27FC236}">
              <a16:creationId xmlns:a16="http://schemas.microsoft.com/office/drawing/2014/main" id="{A3A4E3F8-AD97-B34C-9CB3-6C6B40C86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6700" y="41440100"/>
          <a:ext cx="1574800" cy="157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11</xdr:row>
      <xdr:rowOff>25400</xdr:rowOff>
    </xdr:from>
    <xdr:to>
      <xdr:col>2</xdr:col>
      <xdr:colOff>1816100</xdr:colOff>
      <xdr:row>11</xdr:row>
      <xdr:rowOff>1244600</xdr:rowOff>
    </xdr:to>
    <xdr:pic>
      <xdr:nvPicPr>
        <xdr:cNvPr id="13862" name="Рисунок 2">
          <a:extLst>
            <a:ext uri="{FF2B5EF4-FFF2-40B4-BE49-F238E27FC236}">
              <a16:creationId xmlns:a16="http://schemas.microsoft.com/office/drawing/2014/main" id="{27430069-2DB5-FE46-883C-4C2E97E03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2100" y="2476500"/>
          <a:ext cx="15113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101600</xdr:colOff>
      <xdr:row>49</xdr:row>
      <xdr:rowOff>38100</xdr:rowOff>
    </xdr:from>
    <xdr:to>
      <xdr:col>2</xdr:col>
      <xdr:colOff>2006600</xdr:colOff>
      <xdr:row>49</xdr:row>
      <xdr:rowOff>1854200</xdr:rowOff>
    </xdr:to>
    <xdr:pic>
      <xdr:nvPicPr>
        <xdr:cNvPr id="13863" name="Рисунок 2">
          <a:extLst>
            <a:ext uri="{FF2B5EF4-FFF2-40B4-BE49-F238E27FC236}">
              <a16:creationId xmlns:a16="http://schemas.microsoft.com/office/drawing/2014/main" id="{F36F4256-47D3-E541-A7F2-80A94DCFB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50596800"/>
          <a:ext cx="1905000" cy="181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101600</xdr:colOff>
      <xdr:row>47</xdr:row>
      <xdr:rowOff>38100</xdr:rowOff>
    </xdr:from>
    <xdr:to>
      <xdr:col>2</xdr:col>
      <xdr:colOff>2006600</xdr:colOff>
      <xdr:row>47</xdr:row>
      <xdr:rowOff>1854200</xdr:rowOff>
    </xdr:to>
    <xdr:pic>
      <xdr:nvPicPr>
        <xdr:cNvPr id="13864" name="Рисунок 3">
          <a:extLst>
            <a:ext uri="{FF2B5EF4-FFF2-40B4-BE49-F238E27FC236}">
              <a16:creationId xmlns:a16="http://schemas.microsoft.com/office/drawing/2014/main" id="{48689A81-A02D-9E41-B55A-57BE9C524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6837600"/>
          <a:ext cx="1905000" cy="181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101600</xdr:colOff>
      <xdr:row>48</xdr:row>
      <xdr:rowOff>38100</xdr:rowOff>
    </xdr:from>
    <xdr:to>
      <xdr:col>2</xdr:col>
      <xdr:colOff>2006600</xdr:colOff>
      <xdr:row>48</xdr:row>
      <xdr:rowOff>1854200</xdr:rowOff>
    </xdr:to>
    <xdr:pic>
      <xdr:nvPicPr>
        <xdr:cNvPr id="13865" name="Рисунок 4">
          <a:extLst>
            <a:ext uri="{FF2B5EF4-FFF2-40B4-BE49-F238E27FC236}">
              <a16:creationId xmlns:a16="http://schemas.microsoft.com/office/drawing/2014/main" id="{7909E933-BBB9-B24A-8D28-484F4E4B1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8717200"/>
          <a:ext cx="1905000" cy="181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12</xdr:row>
      <xdr:rowOff>25400</xdr:rowOff>
    </xdr:from>
    <xdr:to>
      <xdr:col>2</xdr:col>
      <xdr:colOff>1816100</xdr:colOff>
      <xdr:row>12</xdr:row>
      <xdr:rowOff>1244600</xdr:rowOff>
    </xdr:to>
    <xdr:pic>
      <xdr:nvPicPr>
        <xdr:cNvPr id="13866" name="Рисунок 2">
          <a:extLst>
            <a:ext uri="{FF2B5EF4-FFF2-40B4-BE49-F238E27FC236}">
              <a16:creationId xmlns:a16="http://schemas.microsoft.com/office/drawing/2014/main" id="{6C3D11A3-D9FF-1E43-9F3C-A8A098833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2100" y="3746500"/>
          <a:ext cx="15113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13</xdr:row>
      <xdr:rowOff>25400</xdr:rowOff>
    </xdr:from>
    <xdr:to>
      <xdr:col>2</xdr:col>
      <xdr:colOff>1816100</xdr:colOff>
      <xdr:row>13</xdr:row>
      <xdr:rowOff>1244600</xdr:rowOff>
    </xdr:to>
    <xdr:pic>
      <xdr:nvPicPr>
        <xdr:cNvPr id="13867" name="Рисунок 2">
          <a:extLst>
            <a:ext uri="{FF2B5EF4-FFF2-40B4-BE49-F238E27FC236}">
              <a16:creationId xmlns:a16="http://schemas.microsoft.com/office/drawing/2014/main" id="{AF2E33E4-986C-8945-B707-DC6768F97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2100" y="5016500"/>
          <a:ext cx="15113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14</xdr:row>
      <xdr:rowOff>25400</xdr:rowOff>
    </xdr:from>
    <xdr:to>
      <xdr:col>2</xdr:col>
      <xdr:colOff>1816100</xdr:colOff>
      <xdr:row>14</xdr:row>
      <xdr:rowOff>1244600</xdr:rowOff>
    </xdr:to>
    <xdr:pic>
      <xdr:nvPicPr>
        <xdr:cNvPr id="13868" name="Рисунок 2">
          <a:extLst>
            <a:ext uri="{FF2B5EF4-FFF2-40B4-BE49-F238E27FC236}">
              <a16:creationId xmlns:a16="http://schemas.microsoft.com/office/drawing/2014/main" id="{E1FFD177-F4FF-0349-A130-CEC993840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2100" y="6286500"/>
          <a:ext cx="15113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15</xdr:row>
      <xdr:rowOff>25400</xdr:rowOff>
    </xdr:from>
    <xdr:to>
      <xdr:col>2</xdr:col>
      <xdr:colOff>1816100</xdr:colOff>
      <xdr:row>15</xdr:row>
      <xdr:rowOff>1244600</xdr:rowOff>
    </xdr:to>
    <xdr:pic>
      <xdr:nvPicPr>
        <xdr:cNvPr id="13869" name="Рисунок 2">
          <a:extLst>
            <a:ext uri="{FF2B5EF4-FFF2-40B4-BE49-F238E27FC236}">
              <a16:creationId xmlns:a16="http://schemas.microsoft.com/office/drawing/2014/main" id="{7B9ADEA4-B9B9-5249-BA01-A6F0FC1E7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2100" y="7556500"/>
          <a:ext cx="15113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16</xdr:row>
      <xdr:rowOff>25400</xdr:rowOff>
    </xdr:from>
    <xdr:to>
      <xdr:col>2</xdr:col>
      <xdr:colOff>1816100</xdr:colOff>
      <xdr:row>16</xdr:row>
      <xdr:rowOff>1244600</xdr:rowOff>
    </xdr:to>
    <xdr:pic>
      <xdr:nvPicPr>
        <xdr:cNvPr id="13870" name="Рисунок 2">
          <a:extLst>
            <a:ext uri="{FF2B5EF4-FFF2-40B4-BE49-F238E27FC236}">
              <a16:creationId xmlns:a16="http://schemas.microsoft.com/office/drawing/2014/main" id="{C85CA266-836E-5A42-906D-E1742D4C5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2100" y="8826500"/>
          <a:ext cx="15113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17</xdr:row>
      <xdr:rowOff>25400</xdr:rowOff>
    </xdr:from>
    <xdr:to>
      <xdr:col>2</xdr:col>
      <xdr:colOff>1816100</xdr:colOff>
      <xdr:row>17</xdr:row>
      <xdr:rowOff>1244600</xdr:rowOff>
    </xdr:to>
    <xdr:pic>
      <xdr:nvPicPr>
        <xdr:cNvPr id="13871" name="Рисунок 2">
          <a:extLst>
            <a:ext uri="{FF2B5EF4-FFF2-40B4-BE49-F238E27FC236}">
              <a16:creationId xmlns:a16="http://schemas.microsoft.com/office/drawing/2014/main" id="{EEA033E9-2E4C-064C-9FBA-A8CE7857C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2100" y="10096500"/>
          <a:ext cx="15113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18</xdr:row>
      <xdr:rowOff>25400</xdr:rowOff>
    </xdr:from>
    <xdr:to>
      <xdr:col>2</xdr:col>
      <xdr:colOff>1816100</xdr:colOff>
      <xdr:row>18</xdr:row>
      <xdr:rowOff>1244600</xdr:rowOff>
    </xdr:to>
    <xdr:pic>
      <xdr:nvPicPr>
        <xdr:cNvPr id="13872" name="Рисунок 2">
          <a:extLst>
            <a:ext uri="{FF2B5EF4-FFF2-40B4-BE49-F238E27FC236}">
              <a16:creationId xmlns:a16="http://schemas.microsoft.com/office/drawing/2014/main" id="{EFBBEE7A-8BBB-014A-9AAA-921F8183F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2100" y="11366500"/>
          <a:ext cx="15113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19</xdr:row>
      <xdr:rowOff>25400</xdr:rowOff>
    </xdr:from>
    <xdr:to>
      <xdr:col>2</xdr:col>
      <xdr:colOff>1816100</xdr:colOff>
      <xdr:row>19</xdr:row>
      <xdr:rowOff>1244600</xdr:rowOff>
    </xdr:to>
    <xdr:pic>
      <xdr:nvPicPr>
        <xdr:cNvPr id="13873" name="Рисунок 2">
          <a:extLst>
            <a:ext uri="{FF2B5EF4-FFF2-40B4-BE49-F238E27FC236}">
              <a16:creationId xmlns:a16="http://schemas.microsoft.com/office/drawing/2014/main" id="{9BCD5462-5618-354E-84BF-C909FDF92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2100" y="12636500"/>
          <a:ext cx="15113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20</xdr:row>
      <xdr:rowOff>25400</xdr:rowOff>
    </xdr:from>
    <xdr:to>
      <xdr:col>2</xdr:col>
      <xdr:colOff>1816100</xdr:colOff>
      <xdr:row>20</xdr:row>
      <xdr:rowOff>1244600</xdr:rowOff>
    </xdr:to>
    <xdr:pic>
      <xdr:nvPicPr>
        <xdr:cNvPr id="13874" name="Рисунок 2">
          <a:extLst>
            <a:ext uri="{FF2B5EF4-FFF2-40B4-BE49-F238E27FC236}">
              <a16:creationId xmlns:a16="http://schemas.microsoft.com/office/drawing/2014/main" id="{0D4C8DA8-AE18-224E-8EE6-626D14E1D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2100" y="13906500"/>
          <a:ext cx="15113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21</xdr:row>
      <xdr:rowOff>25400</xdr:rowOff>
    </xdr:from>
    <xdr:to>
      <xdr:col>2</xdr:col>
      <xdr:colOff>1816100</xdr:colOff>
      <xdr:row>21</xdr:row>
      <xdr:rowOff>1244600</xdr:rowOff>
    </xdr:to>
    <xdr:pic>
      <xdr:nvPicPr>
        <xdr:cNvPr id="13875" name="Рисунок 2">
          <a:extLst>
            <a:ext uri="{FF2B5EF4-FFF2-40B4-BE49-F238E27FC236}">
              <a16:creationId xmlns:a16="http://schemas.microsoft.com/office/drawing/2014/main" id="{3AC931F0-D237-E546-B0AA-88D0A3C30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2100" y="15176500"/>
          <a:ext cx="15113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22</xdr:row>
      <xdr:rowOff>25400</xdr:rowOff>
    </xdr:from>
    <xdr:to>
      <xdr:col>2</xdr:col>
      <xdr:colOff>1816100</xdr:colOff>
      <xdr:row>22</xdr:row>
      <xdr:rowOff>1244600</xdr:rowOff>
    </xdr:to>
    <xdr:pic>
      <xdr:nvPicPr>
        <xdr:cNvPr id="13876" name="Рисунок 2">
          <a:extLst>
            <a:ext uri="{FF2B5EF4-FFF2-40B4-BE49-F238E27FC236}">
              <a16:creationId xmlns:a16="http://schemas.microsoft.com/office/drawing/2014/main" id="{189F9D2A-5D92-344A-80B2-DBC3D8F10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2100" y="16446500"/>
          <a:ext cx="15113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23</xdr:row>
      <xdr:rowOff>25400</xdr:rowOff>
    </xdr:from>
    <xdr:to>
      <xdr:col>2</xdr:col>
      <xdr:colOff>1816100</xdr:colOff>
      <xdr:row>23</xdr:row>
      <xdr:rowOff>1244600</xdr:rowOff>
    </xdr:to>
    <xdr:pic>
      <xdr:nvPicPr>
        <xdr:cNvPr id="13877" name="Рисунок 2">
          <a:extLst>
            <a:ext uri="{FF2B5EF4-FFF2-40B4-BE49-F238E27FC236}">
              <a16:creationId xmlns:a16="http://schemas.microsoft.com/office/drawing/2014/main" id="{2F487575-02A2-104C-AF0E-67F388DF3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2100" y="17716500"/>
          <a:ext cx="15113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24</xdr:row>
      <xdr:rowOff>25400</xdr:rowOff>
    </xdr:from>
    <xdr:to>
      <xdr:col>2</xdr:col>
      <xdr:colOff>1816100</xdr:colOff>
      <xdr:row>24</xdr:row>
      <xdr:rowOff>1244600</xdr:rowOff>
    </xdr:to>
    <xdr:pic>
      <xdr:nvPicPr>
        <xdr:cNvPr id="13878" name="Рисунок 2">
          <a:extLst>
            <a:ext uri="{FF2B5EF4-FFF2-40B4-BE49-F238E27FC236}">
              <a16:creationId xmlns:a16="http://schemas.microsoft.com/office/drawing/2014/main" id="{56242535-B50E-E745-BFC5-1EB00CF11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2100" y="18986500"/>
          <a:ext cx="15113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25</xdr:row>
      <xdr:rowOff>25400</xdr:rowOff>
    </xdr:from>
    <xdr:to>
      <xdr:col>2</xdr:col>
      <xdr:colOff>1816100</xdr:colOff>
      <xdr:row>25</xdr:row>
      <xdr:rowOff>1244600</xdr:rowOff>
    </xdr:to>
    <xdr:pic>
      <xdr:nvPicPr>
        <xdr:cNvPr id="13879" name="Рисунок 2">
          <a:extLst>
            <a:ext uri="{FF2B5EF4-FFF2-40B4-BE49-F238E27FC236}">
              <a16:creationId xmlns:a16="http://schemas.microsoft.com/office/drawing/2014/main" id="{A886D7F9-3599-AF4C-87AD-08F68D0A5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2100" y="20256500"/>
          <a:ext cx="15113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26</xdr:row>
      <xdr:rowOff>25400</xdr:rowOff>
    </xdr:from>
    <xdr:to>
      <xdr:col>2</xdr:col>
      <xdr:colOff>1816100</xdr:colOff>
      <xdr:row>26</xdr:row>
      <xdr:rowOff>1244600</xdr:rowOff>
    </xdr:to>
    <xdr:pic>
      <xdr:nvPicPr>
        <xdr:cNvPr id="13880" name="Рисунок 2">
          <a:extLst>
            <a:ext uri="{FF2B5EF4-FFF2-40B4-BE49-F238E27FC236}">
              <a16:creationId xmlns:a16="http://schemas.microsoft.com/office/drawing/2014/main" id="{B889AF97-A575-E44A-85D6-71F2D44C4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2100" y="21526500"/>
          <a:ext cx="15113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27</xdr:row>
      <xdr:rowOff>25400</xdr:rowOff>
    </xdr:from>
    <xdr:to>
      <xdr:col>2</xdr:col>
      <xdr:colOff>1816100</xdr:colOff>
      <xdr:row>27</xdr:row>
      <xdr:rowOff>1244600</xdr:rowOff>
    </xdr:to>
    <xdr:pic>
      <xdr:nvPicPr>
        <xdr:cNvPr id="13881" name="Рисунок 2">
          <a:extLst>
            <a:ext uri="{FF2B5EF4-FFF2-40B4-BE49-F238E27FC236}">
              <a16:creationId xmlns:a16="http://schemas.microsoft.com/office/drawing/2014/main" id="{E29240C1-BC15-D643-A3BF-A192E04BD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2100" y="22796500"/>
          <a:ext cx="15113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28</xdr:row>
      <xdr:rowOff>25400</xdr:rowOff>
    </xdr:from>
    <xdr:to>
      <xdr:col>2</xdr:col>
      <xdr:colOff>1816100</xdr:colOff>
      <xdr:row>28</xdr:row>
      <xdr:rowOff>1244600</xdr:rowOff>
    </xdr:to>
    <xdr:pic>
      <xdr:nvPicPr>
        <xdr:cNvPr id="13882" name="Рисунок 2">
          <a:extLst>
            <a:ext uri="{FF2B5EF4-FFF2-40B4-BE49-F238E27FC236}">
              <a16:creationId xmlns:a16="http://schemas.microsoft.com/office/drawing/2014/main" id="{B6B7483F-CCF9-FC45-A632-57A7FCD93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2100" y="24066500"/>
          <a:ext cx="15113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29</xdr:row>
      <xdr:rowOff>25400</xdr:rowOff>
    </xdr:from>
    <xdr:to>
      <xdr:col>2</xdr:col>
      <xdr:colOff>1816100</xdr:colOff>
      <xdr:row>29</xdr:row>
      <xdr:rowOff>1244600</xdr:rowOff>
    </xdr:to>
    <xdr:pic>
      <xdr:nvPicPr>
        <xdr:cNvPr id="13883" name="Рисунок 2">
          <a:extLst>
            <a:ext uri="{FF2B5EF4-FFF2-40B4-BE49-F238E27FC236}">
              <a16:creationId xmlns:a16="http://schemas.microsoft.com/office/drawing/2014/main" id="{63AD7BED-5C25-D244-A866-9168825BD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2100" y="25336500"/>
          <a:ext cx="15113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30</xdr:row>
      <xdr:rowOff>25400</xdr:rowOff>
    </xdr:from>
    <xdr:to>
      <xdr:col>2</xdr:col>
      <xdr:colOff>1816100</xdr:colOff>
      <xdr:row>30</xdr:row>
      <xdr:rowOff>1244600</xdr:rowOff>
    </xdr:to>
    <xdr:pic>
      <xdr:nvPicPr>
        <xdr:cNvPr id="13884" name="Рисунок 2">
          <a:extLst>
            <a:ext uri="{FF2B5EF4-FFF2-40B4-BE49-F238E27FC236}">
              <a16:creationId xmlns:a16="http://schemas.microsoft.com/office/drawing/2014/main" id="{5B3F2184-8296-9449-896C-776A4CD12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2100" y="26606500"/>
          <a:ext cx="15113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50800</xdr:colOff>
      <xdr:row>36</xdr:row>
      <xdr:rowOff>381000</xdr:rowOff>
    </xdr:from>
    <xdr:to>
      <xdr:col>2</xdr:col>
      <xdr:colOff>2082800</xdr:colOff>
      <xdr:row>36</xdr:row>
      <xdr:rowOff>990600</xdr:rowOff>
    </xdr:to>
    <xdr:pic>
      <xdr:nvPicPr>
        <xdr:cNvPr id="13885" name="Рисунок 1">
          <a:extLst>
            <a:ext uri="{FF2B5EF4-FFF2-40B4-BE49-F238E27FC236}">
              <a16:creationId xmlns:a16="http://schemas.microsoft.com/office/drawing/2014/main" id="{13AB541C-E9A5-3642-80A1-FDB9BCE61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8100" y="34531300"/>
          <a:ext cx="2032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50800</xdr:colOff>
      <xdr:row>37</xdr:row>
      <xdr:rowOff>368300</xdr:rowOff>
    </xdr:from>
    <xdr:to>
      <xdr:col>2</xdr:col>
      <xdr:colOff>2082800</xdr:colOff>
      <xdr:row>37</xdr:row>
      <xdr:rowOff>977900</xdr:rowOff>
    </xdr:to>
    <xdr:pic>
      <xdr:nvPicPr>
        <xdr:cNvPr id="13886" name="Рисунок 34">
          <a:extLst>
            <a:ext uri="{FF2B5EF4-FFF2-40B4-BE49-F238E27FC236}">
              <a16:creationId xmlns:a16="http://schemas.microsoft.com/office/drawing/2014/main" id="{CACC0154-A1F8-1A47-AFAD-60CDA3922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8100" y="35826700"/>
          <a:ext cx="2032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50800</xdr:colOff>
      <xdr:row>38</xdr:row>
      <xdr:rowOff>381000</xdr:rowOff>
    </xdr:from>
    <xdr:to>
      <xdr:col>2</xdr:col>
      <xdr:colOff>2082800</xdr:colOff>
      <xdr:row>38</xdr:row>
      <xdr:rowOff>990600</xdr:rowOff>
    </xdr:to>
    <xdr:pic>
      <xdr:nvPicPr>
        <xdr:cNvPr id="13887" name="Рисунок 35">
          <a:extLst>
            <a:ext uri="{FF2B5EF4-FFF2-40B4-BE49-F238E27FC236}">
              <a16:creationId xmlns:a16="http://schemas.microsoft.com/office/drawing/2014/main" id="{7078E35B-078A-4944-88E4-F4BA2614F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8100" y="37147500"/>
          <a:ext cx="2032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50800</xdr:colOff>
      <xdr:row>39</xdr:row>
      <xdr:rowOff>342900</xdr:rowOff>
    </xdr:from>
    <xdr:to>
      <xdr:col>2</xdr:col>
      <xdr:colOff>2082800</xdr:colOff>
      <xdr:row>39</xdr:row>
      <xdr:rowOff>952500</xdr:rowOff>
    </xdr:to>
    <xdr:pic>
      <xdr:nvPicPr>
        <xdr:cNvPr id="13888" name="Рисунок 36">
          <a:extLst>
            <a:ext uri="{FF2B5EF4-FFF2-40B4-BE49-F238E27FC236}">
              <a16:creationId xmlns:a16="http://schemas.microsoft.com/office/drawing/2014/main" id="{2B652C5C-A8FF-B84C-994A-EC19F28E0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8100" y="38417500"/>
          <a:ext cx="2032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101600</xdr:colOff>
      <xdr:row>50</xdr:row>
      <xdr:rowOff>38100</xdr:rowOff>
    </xdr:from>
    <xdr:to>
      <xdr:col>2</xdr:col>
      <xdr:colOff>2006600</xdr:colOff>
      <xdr:row>50</xdr:row>
      <xdr:rowOff>1854200</xdr:rowOff>
    </xdr:to>
    <xdr:pic>
      <xdr:nvPicPr>
        <xdr:cNvPr id="13889" name="Рисунок 2">
          <a:extLst>
            <a:ext uri="{FF2B5EF4-FFF2-40B4-BE49-F238E27FC236}">
              <a16:creationId xmlns:a16="http://schemas.microsoft.com/office/drawing/2014/main" id="{E037D832-A090-AF49-AABA-63B63F47B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52476400"/>
          <a:ext cx="1905000" cy="181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50800</xdr:colOff>
      <xdr:row>34</xdr:row>
      <xdr:rowOff>241300</xdr:rowOff>
    </xdr:from>
    <xdr:to>
      <xdr:col>2</xdr:col>
      <xdr:colOff>2070100</xdr:colOff>
      <xdr:row>34</xdr:row>
      <xdr:rowOff>1676400</xdr:rowOff>
    </xdr:to>
    <xdr:pic>
      <xdr:nvPicPr>
        <xdr:cNvPr id="13890" name="Рисунок 3">
          <a:extLst>
            <a:ext uri="{FF2B5EF4-FFF2-40B4-BE49-F238E27FC236}">
              <a16:creationId xmlns:a16="http://schemas.microsoft.com/office/drawing/2014/main" id="{CEB50DEC-AF36-CF4C-AEA3-015CEC6F6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8100" y="30276800"/>
          <a:ext cx="2019300" cy="143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50800</xdr:colOff>
      <xdr:row>32</xdr:row>
      <xdr:rowOff>241300</xdr:rowOff>
    </xdr:from>
    <xdr:to>
      <xdr:col>2</xdr:col>
      <xdr:colOff>2070100</xdr:colOff>
      <xdr:row>32</xdr:row>
      <xdr:rowOff>1676400</xdr:rowOff>
    </xdr:to>
    <xdr:pic>
      <xdr:nvPicPr>
        <xdr:cNvPr id="13892" name="Рисунок 3">
          <a:extLst>
            <a:ext uri="{FF2B5EF4-FFF2-40B4-BE49-F238E27FC236}">
              <a16:creationId xmlns:a16="http://schemas.microsoft.com/office/drawing/2014/main" id="{E8F91B79-EF94-E14E-A828-10721D30B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8100" y="28346400"/>
          <a:ext cx="2019300" cy="143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9</xdr:row>
      <xdr:rowOff>19911</xdr:rowOff>
    </xdr:from>
    <xdr:to>
      <xdr:col>2</xdr:col>
      <xdr:colOff>2057400</xdr:colOff>
      <xdr:row>9</xdr:row>
      <xdr:rowOff>1554579</xdr:rowOff>
    </xdr:to>
    <xdr:pic>
      <xdr:nvPicPr>
        <xdr:cNvPr id="38" name="Рисунок 1">
          <a:extLst>
            <a:ext uri="{FF2B5EF4-FFF2-40B4-BE49-F238E27FC236}">
              <a16:creationId xmlns:a16="http://schemas.microsoft.com/office/drawing/2014/main" id="{6175831F-91CD-8C4B-B223-289C687F2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5400" y="2420211"/>
          <a:ext cx="2019300" cy="1534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63500</xdr:colOff>
      <xdr:row>33</xdr:row>
      <xdr:rowOff>279400</xdr:rowOff>
    </xdr:from>
    <xdr:ext cx="2006600" cy="1409700"/>
    <xdr:pic>
      <xdr:nvPicPr>
        <xdr:cNvPr id="39" name="Рисунок 3">
          <a:extLst>
            <a:ext uri="{FF2B5EF4-FFF2-40B4-BE49-F238E27FC236}">
              <a16:creationId xmlns:a16="http://schemas.microsoft.com/office/drawing/2014/main" id="{DA4CA435-6AF1-2844-8EF9-FA246115D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36537900"/>
          <a:ext cx="20066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266700</xdr:colOff>
      <xdr:row>45</xdr:row>
      <xdr:rowOff>165100</xdr:rowOff>
    </xdr:from>
    <xdr:to>
      <xdr:col>2</xdr:col>
      <xdr:colOff>1841500</xdr:colOff>
      <xdr:row>45</xdr:row>
      <xdr:rowOff>1676400</xdr:rowOff>
    </xdr:to>
    <xdr:pic>
      <xdr:nvPicPr>
        <xdr:cNvPr id="42" name="Изображение 18">
          <a:extLst>
            <a:ext uri="{FF2B5EF4-FFF2-40B4-BE49-F238E27FC236}">
              <a16:creationId xmlns:a16="http://schemas.microsoft.com/office/drawing/2014/main" id="{70DEA9B8-B365-5748-AFF4-6F2606A71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40614600"/>
          <a:ext cx="1574800" cy="151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prosvetova@simplescience.ru" TargetMode="External"/><Relationship Id="rId1" Type="http://schemas.openxmlformats.org/officeDocument/2006/relationships/hyperlink" Target="https://shop.simplescienc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4"/>
  <sheetViews>
    <sheetView showGridLines="0" tabSelected="1" zoomScaleNormal="100" workbookViewId="0">
      <pane ySplit="8" topLeftCell="A9" activePane="bottomLeft" state="frozen"/>
      <selection pane="bottomLeft" activeCell="A10" sqref="A10"/>
    </sheetView>
  </sheetViews>
  <sheetFormatPr baseColWidth="10" defaultRowHeight="16"/>
  <cols>
    <col min="1" max="1" width="12" style="2" customWidth="1"/>
    <col min="2" max="2" width="21.1640625" style="3" customWidth="1"/>
    <col min="3" max="3" width="27.6640625" customWidth="1"/>
    <col min="4" max="4" width="11" style="1" customWidth="1"/>
    <col min="5" max="5" width="8.83203125" style="1" bestFit="1" customWidth="1"/>
    <col min="6" max="6" width="30.1640625" style="3" customWidth="1"/>
    <col min="7" max="7" width="12.83203125" style="4" bestFit="1" customWidth="1"/>
    <col min="8" max="8" width="12.1640625" style="4" customWidth="1"/>
    <col min="9" max="11" width="11.83203125" style="4" customWidth="1"/>
    <col min="12" max="14" width="10.83203125" style="82" hidden="1" customWidth="1"/>
    <col min="15" max="17" width="15" style="20" hidden="1" customWidth="1"/>
    <col min="18" max="18" width="13.5" customWidth="1"/>
    <col min="22" max="22" width="15.5" bestFit="1" customWidth="1"/>
  </cols>
  <sheetData>
    <row r="1" spans="1:18" ht="18" customHeight="1">
      <c r="C1" s="71" t="s">
        <v>34</v>
      </c>
      <c r="G1" s="88" t="s">
        <v>32</v>
      </c>
      <c r="H1" s="98" t="s">
        <v>138</v>
      </c>
      <c r="I1" s="80" t="s">
        <v>139</v>
      </c>
      <c r="J1" s="91"/>
      <c r="K1" s="91"/>
      <c r="L1" s="81"/>
      <c r="M1" s="81"/>
      <c r="N1" s="81"/>
    </row>
    <row r="2" spans="1:18" ht="18" customHeight="1">
      <c r="C2" s="72" t="s">
        <v>35</v>
      </c>
      <c r="F2" s="5" t="s">
        <v>86</v>
      </c>
      <c r="G2" s="13">
        <f>IF(O8&lt;15000,O8,IF(O8&lt;30000,P8,Q8))</f>
        <v>0</v>
      </c>
      <c r="H2" s="98"/>
      <c r="I2" s="80" t="s">
        <v>137</v>
      </c>
      <c r="J2" s="89"/>
      <c r="K2" s="89"/>
      <c r="L2" s="81"/>
      <c r="M2" s="81"/>
      <c r="N2" s="81"/>
    </row>
    <row r="3" spans="1:18" ht="18" customHeight="1">
      <c r="C3" s="73" t="s">
        <v>29</v>
      </c>
      <c r="F3" s="15"/>
      <c r="G3" s="16"/>
      <c r="H3" s="98"/>
      <c r="I3" s="80" t="s">
        <v>152</v>
      </c>
      <c r="J3" s="101"/>
      <c r="K3" s="101"/>
      <c r="L3" s="81"/>
      <c r="M3" s="81"/>
      <c r="N3" s="81"/>
    </row>
    <row r="4" spans="1:18" ht="26" customHeight="1">
      <c r="C4" s="100"/>
      <c r="D4" s="75"/>
      <c r="E4" s="90"/>
      <c r="F4" s="76" t="s">
        <v>135</v>
      </c>
      <c r="G4" s="77">
        <f>SUM(M9:M101)/1000</f>
        <v>0</v>
      </c>
      <c r="H4" s="98"/>
      <c r="I4" s="105" t="s">
        <v>153</v>
      </c>
      <c r="J4" s="92"/>
      <c r="K4" s="93"/>
      <c r="L4" s="81"/>
      <c r="M4" s="81"/>
    </row>
    <row r="5" spans="1:18" ht="21" customHeight="1">
      <c r="B5" s="102" t="s">
        <v>151</v>
      </c>
      <c r="C5" s="103" t="s">
        <v>150</v>
      </c>
      <c r="D5" s="75"/>
      <c r="E5" s="90"/>
      <c r="F5" s="78" t="s">
        <v>136</v>
      </c>
      <c r="G5" s="79">
        <f>SUM(N9:N101)</f>
        <v>0</v>
      </c>
      <c r="H5" s="98"/>
      <c r="I5" s="105"/>
      <c r="J5" s="94"/>
      <c r="K5" s="95"/>
      <c r="L5" s="81"/>
      <c r="M5" s="81"/>
    </row>
    <row r="6" spans="1:18" ht="23" customHeight="1">
      <c r="B6" s="102"/>
      <c r="C6" s="104" t="s">
        <v>149</v>
      </c>
      <c r="E6" s="48"/>
      <c r="F6" s="99" t="s">
        <v>146</v>
      </c>
      <c r="G6" s="99"/>
      <c r="H6" s="98"/>
      <c r="I6" s="105"/>
      <c r="J6" s="96"/>
      <c r="K6" s="97"/>
      <c r="L6" s="83"/>
      <c r="M6" s="83"/>
    </row>
    <row r="7" spans="1:18" ht="9" customHeight="1">
      <c r="D7" s="14"/>
    </row>
    <row r="8" spans="1:18" s="27" customFormat="1" ht="36" customHeight="1">
      <c r="A8" s="9" t="s">
        <v>4</v>
      </c>
      <c r="B8" s="10" t="s">
        <v>3</v>
      </c>
      <c r="C8" s="11" t="s">
        <v>2</v>
      </c>
      <c r="D8" s="43" t="s">
        <v>68</v>
      </c>
      <c r="E8" s="60" t="s">
        <v>115</v>
      </c>
      <c r="F8" s="10" t="s">
        <v>9</v>
      </c>
      <c r="G8" s="18" t="s">
        <v>23</v>
      </c>
      <c r="H8" s="18" t="s">
        <v>33</v>
      </c>
      <c r="I8" s="61" t="s">
        <v>112</v>
      </c>
      <c r="J8" s="63" t="s">
        <v>113</v>
      </c>
      <c r="K8" s="57" t="s">
        <v>114</v>
      </c>
      <c r="L8" s="84" t="s">
        <v>140</v>
      </c>
      <c r="M8" s="84" t="s">
        <v>141</v>
      </c>
      <c r="N8" s="84" t="s">
        <v>136</v>
      </c>
      <c r="O8" s="26">
        <f>SUM(O9:O60)</f>
        <v>0</v>
      </c>
      <c r="P8" s="26">
        <f>SUM(P9:P60)</f>
        <v>0</v>
      </c>
      <c r="Q8" s="26">
        <f>SUM(Q9:Q60)</f>
        <v>0</v>
      </c>
      <c r="R8" s="55" t="s">
        <v>147</v>
      </c>
    </row>
    <row r="9" spans="1:18" s="29" customFormat="1" ht="20" customHeight="1">
      <c r="A9" s="32" t="s">
        <v>131</v>
      </c>
      <c r="B9" s="33"/>
      <c r="C9" s="34"/>
      <c r="D9" s="34"/>
      <c r="E9" s="34"/>
      <c r="F9" s="33"/>
      <c r="G9" s="35"/>
      <c r="H9" s="35"/>
      <c r="I9" s="35"/>
      <c r="J9" s="35"/>
      <c r="K9" s="35"/>
      <c r="L9" s="85"/>
      <c r="M9" s="85"/>
      <c r="N9" s="85"/>
      <c r="O9" s="28"/>
      <c r="P9" s="28"/>
      <c r="Q9" s="28"/>
    </row>
    <row r="10" spans="1:18" ht="166" customHeight="1">
      <c r="A10" s="19" t="s">
        <v>133</v>
      </c>
      <c r="B10" s="67" t="s">
        <v>132</v>
      </c>
      <c r="C10" s="74" t="s">
        <v>145</v>
      </c>
      <c r="D10" s="69" t="s">
        <v>117</v>
      </c>
      <c r="E10" s="8" t="s">
        <v>24</v>
      </c>
      <c r="F10" s="6" t="s">
        <v>134</v>
      </c>
      <c r="G10" s="12"/>
      <c r="H10" s="40">
        <v>2950</v>
      </c>
      <c r="I10" s="68">
        <v>1500</v>
      </c>
      <c r="J10" s="68">
        <v>1500</v>
      </c>
      <c r="K10" s="68">
        <v>1500</v>
      </c>
      <c r="L10" s="86">
        <v>1500</v>
      </c>
      <c r="M10" s="21">
        <f>G10*L10</f>
        <v>0</v>
      </c>
      <c r="N10" s="87">
        <f>G10*0.00855</f>
        <v>0</v>
      </c>
      <c r="O10" s="21">
        <f>G10*I10</f>
        <v>0</v>
      </c>
      <c r="P10" s="21">
        <f>G10*J10</f>
        <v>0</v>
      </c>
      <c r="Q10" s="21">
        <f>G10*K10</f>
        <v>0</v>
      </c>
      <c r="R10" s="66" t="s">
        <v>148</v>
      </c>
    </row>
    <row r="11" spans="1:18" s="29" customFormat="1" ht="20" customHeight="1">
      <c r="A11" s="32" t="s">
        <v>43</v>
      </c>
      <c r="B11" s="33"/>
      <c r="C11" s="34"/>
      <c r="D11" s="34"/>
      <c r="E11" s="34"/>
      <c r="F11" s="33"/>
      <c r="G11" s="35"/>
      <c r="H11" s="35"/>
      <c r="I11" s="36"/>
      <c r="J11" s="36"/>
      <c r="K11" s="35"/>
      <c r="L11" s="86"/>
      <c r="M11" s="21"/>
      <c r="N11" s="87"/>
      <c r="O11" s="28"/>
      <c r="P11" s="28"/>
      <c r="Q11" s="28"/>
      <c r="R11"/>
    </row>
    <row r="12" spans="1:18" ht="100" customHeight="1">
      <c r="A12" s="50" t="s">
        <v>30</v>
      </c>
      <c r="B12" s="6" t="s">
        <v>40</v>
      </c>
      <c r="C12" s="39"/>
      <c r="D12" s="53" t="s">
        <v>69</v>
      </c>
      <c r="E12" s="8" t="s">
        <v>0</v>
      </c>
      <c r="F12" s="6" t="s">
        <v>31</v>
      </c>
      <c r="G12" s="12"/>
      <c r="H12" s="40">
        <v>195</v>
      </c>
      <c r="I12" s="62">
        <v>130</v>
      </c>
      <c r="J12" s="65">
        <v>93</v>
      </c>
      <c r="K12" s="65">
        <v>93</v>
      </c>
      <c r="L12" s="86">
        <v>80</v>
      </c>
      <c r="M12" s="21">
        <f t="shared" ref="M12" si="0">G12*L12</f>
        <v>0</v>
      </c>
      <c r="N12" s="87">
        <f t="shared" ref="N12:N31" si="1">G12*0.000135</f>
        <v>0</v>
      </c>
      <c r="O12" s="21">
        <f t="shared" ref="O12:O31" si="2">G12*I12</f>
        <v>0</v>
      </c>
      <c r="P12" s="21">
        <f t="shared" ref="P12:P31" si="3">G12*J12</f>
        <v>0</v>
      </c>
      <c r="Q12" s="21">
        <f t="shared" ref="Q12:Q31" si="4">G12*K12</f>
        <v>0</v>
      </c>
      <c r="R12" s="66" t="s">
        <v>148</v>
      </c>
    </row>
    <row r="13" spans="1:18" ht="100" customHeight="1">
      <c r="A13" s="50" t="s">
        <v>5</v>
      </c>
      <c r="B13" s="38" t="s">
        <v>118</v>
      </c>
      <c r="C13" s="7"/>
      <c r="D13" s="53" t="s">
        <v>69</v>
      </c>
      <c r="E13" s="8" t="s">
        <v>1</v>
      </c>
      <c r="F13" s="6" t="s">
        <v>119</v>
      </c>
      <c r="G13" s="12"/>
      <c r="H13" s="40">
        <v>195</v>
      </c>
      <c r="I13" s="62">
        <v>130</v>
      </c>
      <c r="J13" s="65">
        <v>93</v>
      </c>
      <c r="K13" s="65">
        <v>93</v>
      </c>
      <c r="L13" s="86">
        <v>80</v>
      </c>
      <c r="M13" s="21">
        <f>G13*L13</f>
        <v>0</v>
      </c>
      <c r="N13" s="87">
        <f>G13*0.000135</f>
        <v>0</v>
      </c>
      <c r="O13" s="21">
        <f>G13*I13</f>
        <v>0</v>
      </c>
      <c r="P13" s="21">
        <f>G13*J13</f>
        <v>0</v>
      </c>
      <c r="Q13" s="21">
        <f>G13*K13</f>
        <v>0</v>
      </c>
      <c r="R13" s="66" t="s">
        <v>148</v>
      </c>
    </row>
    <row r="14" spans="1:18" ht="100" customHeight="1">
      <c r="A14" s="50" t="s">
        <v>6</v>
      </c>
      <c r="B14" s="6" t="s">
        <v>41</v>
      </c>
      <c r="C14" s="7"/>
      <c r="D14" s="45"/>
      <c r="E14" s="8" t="s">
        <v>0</v>
      </c>
      <c r="F14" s="6" t="s">
        <v>15</v>
      </c>
      <c r="G14" s="12"/>
      <c r="H14" s="40">
        <v>195</v>
      </c>
      <c r="I14" s="62">
        <v>130</v>
      </c>
      <c r="J14" s="65">
        <v>93</v>
      </c>
      <c r="K14" s="65">
        <v>93</v>
      </c>
      <c r="L14" s="86">
        <v>80</v>
      </c>
      <c r="M14" s="21">
        <f t="shared" ref="M14:M31" si="5">G14*L14</f>
        <v>0</v>
      </c>
      <c r="N14" s="87">
        <f t="shared" ref="N14:N31" si="6">G14*0.000135</f>
        <v>0</v>
      </c>
      <c r="O14" s="21">
        <f t="shared" ref="O14:O31" si="7">G14*I14</f>
        <v>0</v>
      </c>
      <c r="P14" s="21">
        <f t="shared" ref="P14:P31" si="8">G14*J14</f>
        <v>0</v>
      </c>
      <c r="Q14" s="21">
        <f t="shared" ref="Q14:Q31" si="9">G14*K14</f>
        <v>0</v>
      </c>
      <c r="R14" s="66" t="s">
        <v>148</v>
      </c>
    </row>
    <row r="15" spans="1:18" ht="100" customHeight="1">
      <c r="A15" s="50" t="s">
        <v>7</v>
      </c>
      <c r="B15" s="6" t="s">
        <v>42</v>
      </c>
      <c r="C15" s="7"/>
      <c r="D15" s="53" t="s">
        <v>69</v>
      </c>
      <c r="E15" s="8" t="s">
        <v>0</v>
      </c>
      <c r="F15" s="6" t="s">
        <v>16</v>
      </c>
      <c r="G15" s="12"/>
      <c r="H15" s="40">
        <v>195</v>
      </c>
      <c r="I15" s="62">
        <v>130</v>
      </c>
      <c r="J15" s="65">
        <v>93</v>
      </c>
      <c r="K15" s="65">
        <v>93</v>
      </c>
      <c r="L15" s="86">
        <v>80</v>
      </c>
      <c r="M15" s="21">
        <f t="shared" si="5"/>
        <v>0</v>
      </c>
      <c r="N15" s="87">
        <f t="shared" si="6"/>
        <v>0</v>
      </c>
      <c r="O15" s="21">
        <f t="shared" si="7"/>
        <v>0</v>
      </c>
      <c r="P15" s="21">
        <f t="shared" si="8"/>
        <v>0</v>
      </c>
      <c r="Q15" s="21">
        <f t="shared" si="9"/>
        <v>0</v>
      </c>
      <c r="R15" s="66" t="s">
        <v>148</v>
      </c>
    </row>
    <row r="16" spans="1:18" ht="100" customHeight="1">
      <c r="A16" s="50" t="s">
        <v>8</v>
      </c>
      <c r="B16" s="38" t="s">
        <v>59</v>
      </c>
      <c r="C16" s="7"/>
      <c r="D16" s="45"/>
      <c r="E16" s="8" t="s">
        <v>0</v>
      </c>
      <c r="F16" s="6" t="s">
        <v>17</v>
      </c>
      <c r="G16" s="12"/>
      <c r="H16" s="40">
        <v>195</v>
      </c>
      <c r="I16" s="62">
        <v>130</v>
      </c>
      <c r="J16" s="65">
        <v>93</v>
      </c>
      <c r="K16" s="65">
        <v>93</v>
      </c>
      <c r="L16" s="86">
        <v>80</v>
      </c>
      <c r="M16" s="21">
        <f t="shared" si="5"/>
        <v>0</v>
      </c>
      <c r="N16" s="87">
        <f t="shared" si="6"/>
        <v>0</v>
      </c>
      <c r="O16" s="21">
        <f t="shared" si="7"/>
        <v>0</v>
      </c>
      <c r="P16" s="21">
        <f t="shared" si="8"/>
        <v>0</v>
      </c>
      <c r="Q16" s="21">
        <f t="shared" si="9"/>
        <v>0</v>
      </c>
      <c r="R16" s="66" t="s">
        <v>148</v>
      </c>
    </row>
    <row r="17" spans="1:18" ht="100" customHeight="1">
      <c r="A17" s="50" t="s">
        <v>10</v>
      </c>
      <c r="B17" s="38" t="s">
        <v>60</v>
      </c>
      <c r="C17" s="7"/>
      <c r="D17" s="53" t="s">
        <v>69</v>
      </c>
      <c r="E17" s="8" t="s">
        <v>1</v>
      </c>
      <c r="F17" s="6" t="s">
        <v>18</v>
      </c>
      <c r="G17" s="12"/>
      <c r="H17" s="40">
        <v>195</v>
      </c>
      <c r="I17" s="62">
        <v>130</v>
      </c>
      <c r="J17" s="65">
        <v>93</v>
      </c>
      <c r="K17" s="65">
        <v>93</v>
      </c>
      <c r="L17" s="86">
        <v>80</v>
      </c>
      <c r="M17" s="21">
        <f t="shared" si="5"/>
        <v>0</v>
      </c>
      <c r="N17" s="87">
        <f t="shared" si="6"/>
        <v>0</v>
      </c>
      <c r="O17" s="21">
        <f t="shared" si="7"/>
        <v>0</v>
      </c>
      <c r="P17" s="21">
        <f t="shared" si="8"/>
        <v>0</v>
      </c>
      <c r="Q17" s="21">
        <f t="shared" si="9"/>
        <v>0</v>
      </c>
      <c r="R17" s="66" t="s">
        <v>148</v>
      </c>
    </row>
    <row r="18" spans="1:18" ht="100" customHeight="1">
      <c r="A18" s="50" t="s">
        <v>11</v>
      </c>
      <c r="B18" s="38" t="s">
        <v>61</v>
      </c>
      <c r="C18" s="7"/>
      <c r="D18" s="45"/>
      <c r="E18" s="8" t="s">
        <v>1</v>
      </c>
      <c r="F18" s="6" t="s">
        <v>19</v>
      </c>
      <c r="G18" s="12"/>
      <c r="H18" s="40">
        <v>195</v>
      </c>
      <c r="I18" s="62">
        <v>130</v>
      </c>
      <c r="J18" s="65">
        <v>93</v>
      </c>
      <c r="K18" s="65">
        <v>93</v>
      </c>
      <c r="L18" s="86">
        <v>80</v>
      </c>
      <c r="M18" s="21">
        <f t="shared" si="5"/>
        <v>0</v>
      </c>
      <c r="N18" s="87">
        <f t="shared" si="6"/>
        <v>0</v>
      </c>
      <c r="O18" s="21">
        <f t="shared" si="7"/>
        <v>0</v>
      </c>
      <c r="P18" s="21">
        <f t="shared" si="8"/>
        <v>0</v>
      </c>
      <c r="Q18" s="21">
        <f t="shared" si="9"/>
        <v>0</v>
      </c>
      <c r="R18" s="66" t="s">
        <v>148</v>
      </c>
    </row>
    <row r="19" spans="1:18" ht="100" customHeight="1">
      <c r="A19" s="50" t="s">
        <v>12</v>
      </c>
      <c r="B19" s="38" t="s">
        <v>81</v>
      </c>
      <c r="C19" s="7"/>
      <c r="D19" s="45"/>
      <c r="E19" s="8" t="s">
        <v>0</v>
      </c>
      <c r="F19" s="6" t="s">
        <v>20</v>
      </c>
      <c r="G19" s="12"/>
      <c r="H19" s="40">
        <v>195</v>
      </c>
      <c r="I19" s="62">
        <v>130</v>
      </c>
      <c r="J19" s="65">
        <v>93</v>
      </c>
      <c r="K19" s="65">
        <v>93</v>
      </c>
      <c r="L19" s="86">
        <v>80</v>
      </c>
      <c r="M19" s="21">
        <f t="shared" si="5"/>
        <v>0</v>
      </c>
      <c r="N19" s="87">
        <f t="shared" si="6"/>
        <v>0</v>
      </c>
      <c r="O19" s="21">
        <f t="shared" si="7"/>
        <v>0</v>
      </c>
      <c r="P19" s="21">
        <f t="shared" si="8"/>
        <v>0</v>
      </c>
      <c r="Q19" s="21">
        <f t="shared" si="9"/>
        <v>0</v>
      </c>
      <c r="R19" s="66" t="s">
        <v>148</v>
      </c>
    </row>
    <row r="20" spans="1:18" ht="100" customHeight="1">
      <c r="A20" s="50" t="s">
        <v>13</v>
      </c>
      <c r="B20" s="38" t="s">
        <v>62</v>
      </c>
      <c r="C20" s="7"/>
      <c r="D20" s="53" t="s">
        <v>69</v>
      </c>
      <c r="E20" s="8" t="s">
        <v>1</v>
      </c>
      <c r="F20" s="6" t="s">
        <v>21</v>
      </c>
      <c r="G20" s="12"/>
      <c r="H20" s="40">
        <v>195</v>
      </c>
      <c r="I20" s="62">
        <v>130</v>
      </c>
      <c r="J20" s="65">
        <v>93</v>
      </c>
      <c r="K20" s="65">
        <v>93</v>
      </c>
      <c r="L20" s="86">
        <v>80</v>
      </c>
      <c r="M20" s="21">
        <f t="shared" si="5"/>
        <v>0</v>
      </c>
      <c r="N20" s="87">
        <f t="shared" si="6"/>
        <v>0</v>
      </c>
      <c r="O20" s="21">
        <f t="shared" si="7"/>
        <v>0</v>
      </c>
      <c r="P20" s="21">
        <f t="shared" si="8"/>
        <v>0</v>
      </c>
      <c r="Q20" s="21">
        <f t="shared" si="9"/>
        <v>0</v>
      </c>
      <c r="R20" s="66" t="s">
        <v>148</v>
      </c>
    </row>
    <row r="21" spans="1:18" ht="100" customHeight="1">
      <c r="A21" s="19" t="s">
        <v>49</v>
      </c>
      <c r="B21" s="38" t="s">
        <v>67</v>
      </c>
      <c r="C21" s="7"/>
      <c r="D21" s="53" t="s">
        <v>69</v>
      </c>
      <c r="E21" s="8" t="s">
        <v>1</v>
      </c>
      <c r="F21" s="6" t="s">
        <v>71</v>
      </c>
      <c r="G21" s="12"/>
      <c r="H21" s="40">
        <v>195</v>
      </c>
      <c r="I21" s="62">
        <v>130</v>
      </c>
      <c r="J21" s="65">
        <v>93</v>
      </c>
      <c r="K21" s="65">
        <v>93</v>
      </c>
      <c r="L21" s="86">
        <v>80</v>
      </c>
      <c r="M21" s="21">
        <f t="shared" si="5"/>
        <v>0</v>
      </c>
      <c r="N21" s="87">
        <f t="shared" si="6"/>
        <v>0</v>
      </c>
      <c r="O21" s="21">
        <f t="shared" si="7"/>
        <v>0</v>
      </c>
      <c r="P21" s="21">
        <f t="shared" si="8"/>
        <v>0</v>
      </c>
      <c r="Q21" s="21">
        <f t="shared" si="9"/>
        <v>0</v>
      </c>
      <c r="R21" s="66" t="s">
        <v>148</v>
      </c>
    </row>
    <row r="22" spans="1:18" ht="100" customHeight="1">
      <c r="A22" s="19" t="s">
        <v>14</v>
      </c>
      <c r="B22" s="38" t="s">
        <v>63</v>
      </c>
      <c r="C22" s="7"/>
      <c r="D22" s="45"/>
      <c r="E22" s="8" t="s">
        <v>1</v>
      </c>
      <c r="F22" s="6" t="s">
        <v>22</v>
      </c>
      <c r="G22" s="12"/>
      <c r="H22" s="40">
        <v>195</v>
      </c>
      <c r="I22" s="62">
        <v>130</v>
      </c>
      <c r="J22" s="65">
        <v>93</v>
      </c>
      <c r="K22" s="65">
        <v>93</v>
      </c>
      <c r="L22" s="86">
        <v>80</v>
      </c>
      <c r="M22" s="21">
        <f t="shared" si="5"/>
        <v>0</v>
      </c>
      <c r="N22" s="87">
        <f t="shared" si="6"/>
        <v>0</v>
      </c>
      <c r="O22" s="21">
        <f t="shared" si="7"/>
        <v>0</v>
      </c>
      <c r="P22" s="21">
        <f t="shared" si="8"/>
        <v>0</v>
      </c>
      <c r="Q22" s="21">
        <f t="shared" si="9"/>
        <v>0</v>
      </c>
      <c r="R22" s="66" t="s">
        <v>148</v>
      </c>
    </row>
    <row r="23" spans="1:18" ht="100" customHeight="1">
      <c r="A23" s="19" t="s">
        <v>36</v>
      </c>
      <c r="B23" s="38" t="s">
        <v>80</v>
      </c>
      <c r="C23" s="7"/>
      <c r="D23" s="46"/>
      <c r="E23" s="8" t="s">
        <v>1</v>
      </c>
      <c r="F23" s="6" t="s">
        <v>46</v>
      </c>
      <c r="G23" s="12"/>
      <c r="H23" s="40">
        <v>195</v>
      </c>
      <c r="I23" s="62">
        <v>130</v>
      </c>
      <c r="J23" s="65">
        <v>93</v>
      </c>
      <c r="K23" s="65">
        <v>93</v>
      </c>
      <c r="L23" s="86">
        <v>80</v>
      </c>
      <c r="M23" s="21">
        <f t="shared" si="5"/>
        <v>0</v>
      </c>
      <c r="N23" s="87">
        <f t="shared" si="6"/>
        <v>0</v>
      </c>
      <c r="O23" s="21">
        <f t="shared" si="7"/>
        <v>0</v>
      </c>
      <c r="P23" s="21">
        <f t="shared" si="8"/>
        <v>0</v>
      </c>
      <c r="Q23" s="21">
        <f t="shared" si="9"/>
        <v>0</v>
      </c>
      <c r="R23" s="66" t="s">
        <v>148</v>
      </c>
    </row>
    <row r="24" spans="1:18" ht="100" customHeight="1">
      <c r="A24" s="50" t="s">
        <v>37</v>
      </c>
      <c r="B24" s="49" t="s">
        <v>64</v>
      </c>
      <c r="C24" s="23"/>
      <c r="D24" s="53" t="s">
        <v>69</v>
      </c>
      <c r="E24" s="24" t="s">
        <v>1</v>
      </c>
      <c r="F24" s="25" t="s">
        <v>47</v>
      </c>
      <c r="G24" s="12"/>
      <c r="H24" s="42">
        <v>195</v>
      </c>
      <c r="I24" s="62">
        <v>130</v>
      </c>
      <c r="J24" s="65">
        <v>93</v>
      </c>
      <c r="K24" s="65">
        <v>93</v>
      </c>
      <c r="L24" s="86">
        <v>80</v>
      </c>
      <c r="M24" s="21">
        <f t="shared" si="5"/>
        <v>0</v>
      </c>
      <c r="N24" s="87">
        <f t="shared" si="6"/>
        <v>0</v>
      </c>
      <c r="O24" s="21">
        <f t="shared" si="7"/>
        <v>0</v>
      </c>
      <c r="P24" s="21">
        <f t="shared" si="8"/>
        <v>0</v>
      </c>
      <c r="Q24" s="21">
        <f t="shared" si="9"/>
        <v>0</v>
      </c>
      <c r="R24" s="66" t="s">
        <v>148</v>
      </c>
    </row>
    <row r="25" spans="1:18" ht="100" customHeight="1">
      <c r="A25" s="19" t="s">
        <v>38</v>
      </c>
      <c r="B25" s="38" t="s">
        <v>65</v>
      </c>
      <c r="C25" s="7"/>
      <c r="D25" s="45"/>
      <c r="E25" s="8" t="s">
        <v>1</v>
      </c>
      <c r="F25" s="6" t="s">
        <v>48</v>
      </c>
      <c r="G25" s="12"/>
      <c r="H25" s="40">
        <v>195</v>
      </c>
      <c r="I25" s="62">
        <v>130</v>
      </c>
      <c r="J25" s="65">
        <v>93</v>
      </c>
      <c r="K25" s="65">
        <v>93</v>
      </c>
      <c r="L25" s="86">
        <v>80</v>
      </c>
      <c r="M25" s="21">
        <f t="shared" si="5"/>
        <v>0</v>
      </c>
      <c r="N25" s="87">
        <f t="shared" si="6"/>
        <v>0</v>
      </c>
      <c r="O25" s="21">
        <f t="shared" si="7"/>
        <v>0</v>
      </c>
      <c r="P25" s="21">
        <f t="shared" si="8"/>
        <v>0</v>
      </c>
      <c r="Q25" s="21">
        <f t="shared" si="9"/>
        <v>0</v>
      </c>
      <c r="R25" s="66" t="s">
        <v>148</v>
      </c>
    </row>
    <row r="26" spans="1:18" ht="100" customHeight="1">
      <c r="A26" s="19" t="s">
        <v>50</v>
      </c>
      <c r="B26" s="38" t="s">
        <v>66</v>
      </c>
      <c r="C26" s="7"/>
      <c r="D26" s="44"/>
      <c r="E26" s="8" t="s">
        <v>0</v>
      </c>
      <c r="F26" s="6" t="s">
        <v>74</v>
      </c>
      <c r="G26" s="12"/>
      <c r="H26" s="40">
        <v>195</v>
      </c>
      <c r="I26" s="62">
        <v>130</v>
      </c>
      <c r="J26" s="65">
        <v>93</v>
      </c>
      <c r="K26" s="65">
        <v>93</v>
      </c>
      <c r="L26" s="86">
        <v>80</v>
      </c>
      <c r="M26" s="21">
        <f t="shared" si="5"/>
        <v>0</v>
      </c>
      <c r="N26" s="87">
        <f t="shared" si="6"/>
        <v>0</v>
      </c>
      <c r="O26" s="21">
        <f t="shared" si="7"/>
        <v>0</v>
      </c>
      <c r="P26" s="21">
        <f t="shared" si="8"/>
        <v>0</v>
      </c>
      <c r="Q26" s="21">
        <f t="shared" si="9"/>
        <v>0</v>
      </c>
      <c r="R26" s="66" t="s">
        <v>148</v>
      </c>
    </row>
    <row r="27" spans="1:18" ht="100" customHeight="1">
      <c r="A27" s="50" t="s">
        <v>87</v>
      </c>
      <c r="B27" s="38" t="s">
        <v>88</v>
      </c>
      <c r="C27" s="7"/>
      <c r="D27" s="52"/>
      <c r="E27" s="8" t="s">
        <v>0</v>
      </c>
      <c r="F27" s="6" t="s">
        <v>97</v>
      </c>
      <c r="G27" s="12"/>
      <c r="H27" s="40">
        <v>195</v>
      </c>
      <c r="I27" s="62">
        <v>130</v>
      </c>
      <c r="J27" s="65">
        <v>93</v>
      </c>
      <c r="K27" s="65">
        <v>93</v>
      </c>
      <c r="L27" s="86">
        <v>80</v>
      </c>
      <c r="M27" s="21">
        <f t="shared" si="5"/>
        <v>0</v>
      </c>
      <c r="N27" s="87">
        <f t="shared" si="6"/>
        <v>0</v>
      </c>
      <c r="O27" s="21">
        <f t="shared" si="7"/>
        <v>0</v>
      </c>
      <c r="P27" s="21">
        <f t="shared" si="8"/>
        <v>0</v>
      </c>
      <c r="Q27" s="21">
        <f t="shared" si="9"/>
        <v>0</v>
      </c>
      <c r="R27" s="66" t="s">
        <v>148</v>
      </c>
    </row>
    <row r="28" spans="1:18" ht="100" customHeight="1">
      <c r="A28" s="50" t="s">
        <v>89</v>
      </c>
      <c r="B28" s="38" t="s">
        <v>90</v>
      </c>
      <c r="C28" s="7"/>
      <c r="D28" s="52"/>
      <c r="E28" s="8" t="s">
        <v>1</v>
      </c>
      <c r="F28" s="6" t="s">
        <v>98</v>
      </c>
      <c r="G28" s="12"/>
      <c r="H28" s="40">
        <v>195</v>
      </c>
      <c r="I28" s="62">
        <v>130</v>
      </c>
      <c r="J28" s="65">
        <v>93</v>
      </c>
      <c r="K28" s="65">
        <v>93</v>
      </c>
      <c r="L28" s="86">
        <v>80</v>
      </c>
      <c r="M28" s="21">
        <f t="shared" si="5"/>
        <v>0</v>
      </c>
      <c r="N28" s="87">
        <f t="shared" si="6"/>
        <v>0</v>
      </c>
      <c r="O28" s="21">
        <f t="shared" si="7"/>
        <v>0</v>
      </c>
      <c r="P28" s="21">
        <f t="shared" si="8"/>
        <v>0</v>
      </c>
      <c r="Q28" s="21">
        <f t="shared" si="9"/>
        <v>0</v>
      </c>
      <c r="R28" s="66" t="s">
        <v>148</v>
      </c>
    </row>
    <row r="29" spans="1:18" ht="100" customHeight="1">
      <c r="A29" s="50" t="s">
        <v>91</v>
      </c>
      <c r="B29" s="38" t="s">
        <v>92</v>
      </c>
      <c r="C29" s="7"/>
      <c r="D29" s="53" t="s">
        <v>69</v>
      </c>
      <c r="E29" s="8" t="s">
        <v>0</v>
      </c>
      <c r="F29" s="6" t="s">
        <v>99</v>
      </c>
      <c r="G29" s="12"/>
      <c r="H29" s="40">
        <v>195</v>
      </c>
      <c r="I29" s="62">
        <v>130</v>
      </c>
      <c r="J29" s="65">
        <v>93</v>
      </c>
      <c r="K29" s="65">
        <v>93</v>
      </c>
      <c r="L29" s="86">
        <v>80</v>
      </c>
      <c r="M29" s="21">
        <f t="shared" si="5"/>
        <v>0</v>
      </c>
      <c r="N29" s="87">
        <f t="shared" si="6"/>
        <v>0</v>
      </c>
      <c r="O29" s="21">
        <f t="shared" si="7"/>
        <v>0</v>
      </c>
      <c r="P29" s="21">
        <f t="shared" si="8"/>
        <v>0</v>
      </c>
      <c r="Q29" s="21">
        <f t="shared" si="9"/>
        <v>0</v>
      </c>
      <c r="R29" s="66" t="s">
        <v>148</v>
      </c>
    </row>
    <row r="30" spans="1:18" ht="100" customHeight="1">
      <c r="A30" s="50" t="s">
        <v>93</v>
      </c>
      <c r="B30" s="38" t="s">
        <v>94</v>
      </c>
      <c r="C30" s="7"/>
      <c r="D30" s="52"/>
      <c r="E30" s="8" t="s">
        <v>1</v>
      </c>
      <c r="F30" s="6" t="s">
        <v>100</v>
      </c>
      <c r="G30" s="12"/>
      <c r="H30" s="40">
        <v>195</v>
      </c>
      <c r="I30" s="62">
        <v>130</v>
      </c>
      <c r="J30" s="65">
        <v>93</v>
      </c>
      <c r="K30" s="65">
        <v>93</v>
      </c>
      <c r="L30" s="86">
        <v>80</v>
      </c>
      <c r="M30" s="21">
        <f t="shared" si="5"/>
        <v>0</v>
      </c>
      <c r="N30" s="87">
        <f t="shared" si="6"/>
        <v>0</v>
      </c>
      <c r="O30" s="21">
        <f t="shared" si="7"/>
        <v>0</v>
      </c>
      <c r="P30" s="21">
        <f t="shared" si="8"/>
        <v>0</v>
      </c>
      <c r="Q30" s="21">
        <f t="shared" si="9"/>
        <v>0</v>
      </c>
      <c r="R30" s="66" t="s">
        <v>148</v>
      </c>
    </row>
    <row r="31" spans="1:18" ht="100" customHeight="1">
      <c r="A31" s="50" t="s">
        <v>95</v>
      </c>
      <c r="B31" s="38" t="s">
        <v>96</v>
      </c>
      <c r="C31" s="7"/>
      <c r="D31" s="52"/>
      <c r="E31" s="8" t="s">
        <v>0</v>
      </c>
      <c r="F31" s="6" t="s">
        <v>101</v>
      </c>
      <c r="G31" s="12"/>
      <c r="H31" s="40">
        <v>195</v>
      </c>
      <c r="I31" s="62">
        <v>130</v>
      </c>
      <c r="J31" s="65">
        <v>93</v>
      </c>
      <c r="K31" s="65">
        <v>93</v>
      </c>
      <c r="L31" s="86">
        <v>80</v>
      </c>
      <c r="M31" s="21">
        <f t="shared" si="5"/>
        <v>0</v>
      </c>
      <c r="N31" s="87">
        <f t="shared" si="6"/>
        <v>0</v>
      </c>
      <c r="O31" s="21">
        <f t="shared" si="7"/>
        <v>0</v>
      </c>
      <c r="P31" s="21">
        <f t="shared" si="8"/>
        <v>0</v>
      </c>
      <c r="Q31" s="21">
        <f t="shared" si="9"/>
        <v>0</v>
      </c>
      <c r="R31" s="66" t="s">
        <v>148</v>
      </c>
    </row>
    <row r="32" spans="1:18" s="31" customFormat="1" ht="20" customHeight="1">
      <c r="A32" s="32" t="s">
        <v>130</v>
      </c>
      <c r="B32" s="33"/>
      <c r="C32" s="34"/>
      <c r="D32" s="34"/>
      <c r="E32" s="34"/>
      <c r="F32" s="33"/>
      <c r="G32" s="35"/>
      <c r="H32" s="41"/>
      <c r="I32" s="36"/>
      <c r="J32" s="36"/>
      <c r="K32" s="36"/>
      <c r="L32" s="86"/>
      <c r="M32" s="21"/>
      <c r="N32" s="87"/>
      <c r="O32" s="30"/>
      <c r="P32" s="30"/>
      <c r="Q32" s="30"/>
    </row>
    <row r="33" spans="1:18" ht="152" customHeight="1">
      <c r="A33" s="51" t="s">
        <v>127</v>
      </c>
      <c r="B33" s="38" t="s">
        <v>128</v>
      </c>
      <c r="C33" s="7"/>
      <c r="D33" s="47" t="s">
        <v>117</v>
      </c>
      <c r="E33" s="8" t="s">
        <v>1</v>
      </c>
      <c r="F33" s="6" t="s">
        <v>129</v>
      </c>
      <c r="G33" s="12"/>
      <c r="H33" s="70">
        <v>1950</v>
      </c>
      <c r="I33" s="62">
        <v>1300</v>
      </c>
      <c r="J33" s="65">
        <v>950</v>
      </c>
      <c r="K33" s="65">
        <v>950</v>
      </c>
      <c r="L33" s="86">
        <v>650</v>
      </c>
      <c r="M33" s="21">
        <f>G33*L33</f>
        <v>0</v>
      </c>
      <c r="N33" s="87">
        <f>G33*0.002604</f>
        <v>0</v>
      </c>
      <c r="O33" s="21">
        <f>G33*I33</f>
        <v>0</v>
      </c>
      <c r="P33" s="21">
        <f>G33*J33</f>
        <v>0</v>
      </c>
      <c r="Q33" s="21">
        <f>G33*K33</f>
        <v>0</v>
      </c>
      <c r="R33" s="66" t="s">
        <v>148</v>
      </c>
    </row>
    <row r="34" spans="1:18" ht="152" customHeight="1">
      <c r="A34" s="51" t="s">
        <v>122</v>
      </c>
      <c r="B34" s="38" t="s">
        <v>125</v>
      </c>
      <c r="C34" s="7"/>
      <c r="D34" s="47" t="s">
        <v>117</v>
      </c>
      <c r="E34" s="8" t="s">
        <v>0</v>
      </c>
      <c r="F34" s="6" t="s">
        <v>124</v>
      </c>
      <c r="G34" s="12"/>
      <c r="H34" s="70">
        <v>1950</v>
      </c>
      <c r="I34" s="62">
        <v>1300</v>
      </c>
      <c r="J34" s="65">
        <v>950</v>
      </c>
      <c r="K34" s="65">
        <v>950</v>
      </c>
      <c r="L34" s="86">
        <v>650</v>
      </c>
      <c r="M34" s="21">
        <f>G34*L34</f>
        <v>0</v>
      </c>
      <c r="N34" s="87">
        <f>G34*0.002604</f>
        <v>0</v>
      </c>
      <c r="O34" s="21">
        <f>G34*I34</f>
        <v>0</v>
      </c>
      <c r="P34" s="21">
        <f>G34*J34</f>
        <v>0</v>
      </c>
      <c r="Q34" s="21">
        <f>G34*K34</f>
        <v>0</v>
      </c>
      <c r="R34" s="66" t="s">
        <v>148</v>
      </c>
    </row>
    <row r="35" spans="1:18" ht="152" customHeight="1">
      <c r="A35" s="51" t="s">
        <v>116</v>
      </c>
      <c r="B35" s="38" t="s">
        <v>126</v>
      </c>
      <c r="C35" s="7"/>
      <c r="D35" s="47" t="s">
        <v>117</v>
      </c>
      <c r="E35" s="8" t="s">
        <v>1</v>
      </c>
      <c r="F35" s="6" t="s">
        <v>123</v>
      </c>
      <c r="G35" s="12"/>
      <c r="H35" s="70">
        <v>1950</v>
      </c>
      <c r="I35" s="62">
        <v>1300</v>
      </c>
      <c r="J35" s="65">
        <v>950</v>
      </c>
      <c r="K35" s="65">
        <v>950</v>
      </c>
      <c r="L35" s="86">
        <v>650</v>
      </c>
      <c r="M35" s="21">
        <f>G35*L35</f>
        <v>0</v>
      </c>
      <c r="N35" s="87">
        <f>G35*0.002604</f>
        <v>0</v>
      </c>
      <c r="O35" s="21">
        <f>G35*I35</f>
        <v>0</v>
      </c>
      <c r="P35" s="21">
        <f>G35*J35</f>
        <v>0</v>
      </c>
      <c r="Q35" s="21">
        <f>G35*K35</f>
        <v>0</v>
      </c>
      <c r="R35" s="66" t="s">
        <v>148</v>
      </c>
    </row>
    <row r="36" spans="1:18" s="29" customFormat="1" ht="20" customHeight="1">
      <c r="A36" s="32" t="s">
        <v>39</v>
      </c>
      <c r="B36" s="33"/>
      <c r="C36" s="34"/>
      <c r="D36" s="34"/>
      <c r="E36" s="34"/>
      <c r="F36" s="33"/>
      <c r="G36" s="35"/>
      <c r="H36" s="41"/>
      <c r="I36" s="36"/>
      <c r="J36" s="36"/>
      <c r="K36" s="36"/>
      <c r="L36" s="86"/>
      <c r="M36" s="21"/>
      <c r="N36" s="87"/>
      <c r="O36" s="28"/>
      <c r="P36" s="28"/>
      <c r="Q36" s="28"/>
      <c r="R36"/>
    </row>
    <row r="37" spans="1:18" ht="103" customHeight="1">
      <c r="A37" s="19" t="s">
        <v>75</v>
      </c>
      <c r="B37" s="37" t="s">
        <v>51</v>
      </c>
      <c r="C37" s="7"/>
      <c r="D37" s="53" t="s">
        <v>69</v>
      </c>
      <c r="E37" s="8" t="s">
        <v>0</v>
      </c>
      <c r="F37" s="6" t="s">
        <v>105</v>
      </c>
      <c r="G37" s="12"/>
      <c r="H37" s="40">
        <v>975</v>
      </c>
      <c r="I37" s="62">
        <v>650</v>
      </c>
      <c r="J37" s="65">
        <v>475</v>
      </c>
      <c r="K37" s="65">
        <v>475</v>
      </c>
      <c r="L37" s="86">
        <v>220</v>
      </c>
      <c r="M37" s="21">
        <f>G37*L37</f>
        <v>0</v>
      </c>
      <c r="N37" s="87">
        <f>G37*0.000135*5</f>
        <v>0</v>
      </c>
      <c r="O37" s="21">
        <f>G37*I37</f>
        <v>0</v>
      </c>
      <c r="P37" s="21">
        <f>G37*J37</f>
        <v>0</v>
      </c>
      <c r="Q37" s="21">
        <f>G37*K37</f>
        <v>0</v>
      </c>
      <c r="R37" s="66" t="s">
        <v>148</v>
      </c>
    </row>
    <row r="38" spans="1:18" ht="103" customHeight="1">
      <c r="A38" s="19" t="s">
        <v>76</v>
      </c>
      <c r="B38" s="37" t="s">
        <v>52</v>
      </c>
      <c r="C38" s="7"/>
      <c r="D38" s="44"/>
      <c r="E38" s="8" t="s">
        <v>0</v>
      </c>
      <c r="F38" s="6" t="s">
        <v>104</v>
      </c>
      <c r="G38" s="12"/>
      <c r="H38" s="40">
        <v>975</v>
      </c>
      <c r="I38" s="62">
        <v>650</v>
      </c>
      <c r="J38" s="65">
        <v>475</v>
      </c>
      <c r="K38" s="65">
        <v>475</v>
      </c>
      <c r="L38" s="86">
        <v>310</v>
      </c>
      <c r="M38" s="21">
        <f>G38*L38</f>
        <v>0</v>
      </c>
      <c r="N38" s="87">
        <f>G38*0.000135*5</f>
        <v>0</v>
      </c>
      <c r="O38" s="21">
        <f>G38*I38</f>
        <v>0</v>
      </c>
      <c r="P38" s="21">
        <f>G38*J38</f>
        <v>0</v>
      </c>
      <c r="Q38" s="21">
        <f>G38*K38</f>
        <v>0</v>
      </c>
      <c r="R38" s="66" t="s">
        <v>148</v>
      </c>
    </row>
    <row r="39" spans="1:18" ht="103" customHeight="1">
      <c r="A39" s="19" t="s">
        <v>77</v>
      </c>
      <c r="B39" s="37" t="s">
        <v>70</v>
      </c>
      <c r="C39" s="7"/>
      <c r="D39" s="54" t="s">
        <v>69</v>
      </c>
      <c r="E39" s="8" t="s">
        <v>1</v>
      </c>
      <c r="F39" s="6" t="s">
        <v>121</v>
      </c>
      <c r="G39" s="12"/>
      <c r="H39" s="40">
        <v>975</v>
      </c>
      <c r="I39" s="62">
        <v>650</v>
      </c>
      <c r="J39" s="65">
        <v>475</v>
      </c>
      <c r="K39" s="65">
        <v>475</v>
      </c>
      <c r="L39" s="86">
        <v>270</v>
      </c>
      <c r="M39" s="21">
        <f>G39*L39</f>
        <v>0</v>
      </c>
      <c r="N39" s="87">
        <f>G39*0.000135*5</f>
        <v>0</v>
      </c>
      <c r="O39" s="21">
        <f>G39*I39</f>
        <v>0</v>
      </c>
      <c r="P39" s="21">
        <f>G39*J39</f>
        <v>0</v>
      </c>
      <c r="Q39" s="21">
        <f>G39*K39</f>
        <v>0</v>
      </c>
      <c r="R39" s="66" t="s">
        <v>148</v>
      </c>
    </row>
    <row r="40" spans="1:18" ht="103" customHeight="1">
      <c r="A40" s="50" t="s">
        <v>103</v>
      </c>
      <c r="B40" s="37" t="s">
        <v>102</v>
      </c>
      <c r="C40" s="7"/>
      <c r="D40" s="44"/>
      <c r="E40" s="8" t="s">
        <v>0</v>
      </c>
      <c r="F40" s="6" t="s">
        <v>106</v>
      </c>
      <c r="G40" s="12"/>
      <c r="H40" s="40">
        <v>975</v>
      </c>
      <c r="I40" s="62">
        <v>650</v>
      </c>
      <c r="J40" s="65">
        <v>475</v>
      </c>
      <c r="K40" s="65">
        <v>475</v>
      </c>
      <c r="L40" s="86">
        <v>270</v>
      </c>
      <c r="M40" s="21">
        <f>G40*L40</f>
        <v>0</v>
      </c>
      <c r="N40" s="87">
        <f>G40*0.000135*5</f>
        <v>0</v>
      </c>
      <c r="O40" s="21">
        <f>G40*I40</f>
        <v>0</v>
      </c>
      <c r="P40" s="21">
        <f>G40*J40</f>
        <v>0</v>
      </c>
      <c r="Q40" s="21">
        <f>G40*K40</f>
        <v>0</v>
      </c>
      <c r="R40" s="66" t="s">
        <v>148</v>
      </c>
    </row>
    <row r="41" spans="1:18" s="31" customFormat="1" ht="20" customHeight="1">
      <c r="A41" s="32" t="s">
        <v>110</v>
      </c>
      <c r="B41" s="33"/>
      <c r="C41" s="34"/>
      <c r="D41" s="34"/>
      <c r="E41" s="34"/>
      <c r="F41" s="33"/>
      <c r="G41" s="35"/>
      <c r="H41" s="41"/>
      <c r="I41" s="36"/>
      <c r="J41" s="36"/>
      <c r="K41" s="36"/>
      <c r="L41" s="82"/>
      <c r="M41" s="82"/>
      <c r="N41" s="82"/>
      <c r="O41" s="30"/>
      <c r="P41" s="30"/>
      <c r="Q41" s="30"/>
    </row>
    <row r="42" spans="1:18" ht="136" customHeight="1">
      <c r="A42" s="17" t="s">
        <v>55</v>
      </c>
      <c r="B42" s="6" t="s">
        <v>53</v>
      </c>
      <c r="C42" s="7"/>
      <c r="D42" s="53"/>
      <c r="E42" s="8" t="s">
        <v>24</v>
      </c>
      <c r="F42" s="6" t="s">
        <v>72</v>
      </c>
      <c r="G42" s="12"/>
      <c r="H42" s="40">
        <v>690</v>
      </c>
      <c r="I42" s="62">
        <v>390</v>
      </c>
      <c r="J42" s="64">
        <v>350</v>
      </c>
      <c r="K42" s="22">
        <v>320</v>
      </c>
      <c r="L42" s="86">
        <v>750</v>
      </c>
      <c r="M42" s="21">
        <f>G42*L42</f>
        <v>0</v>
      </c>
      <c r="N42" s="87">
        <f>G42*0.00109</f>
        <v>0</v>
      </c>
      <c r="O42" s="21">
        <f>G42*I42</f>
        <v>0</v>
      </c>
      <c r="P42" s="21">
        <f>G42*J42</f>
        <v>0</v>
      </c>
      <c r="Q42" s="21">
        <f>G42*K42</f>
        <v>0</v>
      </c>
    </row>
    <row r="43" spans="1:18" ht="136" customHeight="1">
      <c r="A43" s="17" t="s">
        <v>56</v>
      </c>
      <c r="B43" s="6" t="s">
        <v>54</v>
      </c>
      <c r="C43" s="7"/>
      <c r="D43" s="53"/>
      <c r="E43" s="8" t="s">
        <v>24</v>
      </c>
      <c r="F43" s="6" t="s">
        <v>73</v>
      </c>
      <c r="G43" s="12"/>
      <c r="H43" s="40">
        <v>690</v>
      </c>
      <c r="I43" s="62">
        <v>390</v>
      </c>
      <c r="J43" s="64">
        <v>350</v>
      </c>
      <c r="K43" s="22">
        <v>320</v>
      </c>
      <c r="L43" s="86">
        <v>750</v>
      </c>
      <c r="M43" s="21">
        <f>G43*L43</f>
        <v>0</v>
      </c>
      <c r="N43" s="87">
        <f>G43*0.00109</f>
        <v>0</v>
      </c>
      <c r="O43" s="21">
        <f>G43*I43</f>
        <v>0</v>
      </c>
      <c r="P43" s="21">
        <f>G43*J43</f>
        <v>0</v>
      </c>
      <c r="Q43" s="21">
        <f>G43*K43</f>
        <v>0</v>
      </c>
    </row>
    <row r="44" spans="1:18" ht="136" customHeight="1">
      <c r="A44" s="17" t="s">
        <v>25</v>
      </c>
      <c r="B44" s="6" t="s">
        <v>44</v>
      </c>
      <c r="C44" s="7"/>
      <c r="D44" s="8"/>
      <c r="E44" s="8" t="s">
        <v>24</v>
      </c>
      <c r="F44" s="6" t="s">
        <v>27</v>
      </c>
      <c r="G44" s="12"/>
      <c r="H44" s="40">
        <v>690</v>
      </c>
      <c r="I44" s="62">
        <v>390</v>
      </c>
      <c r="J44" s="65">
        <v>300</v>
      </c>
      <c r="K44" s="65">
        <v>300</v>
      </c>
      <c r="L44" s="86">
        <v>750</v>
      </c>
      <c r="M44" s="21">
        <f>G44*L44</f>
        <v>0</v>
      </c>
      <c r="N44" s="87">
        <f>G44*0.00109</f>
        <v>0</v>
      </c>
      <c r="O44" s="21">
        <f>G44*I44</f>
        <v>0</v>
      </c>
      <c r="P44" s="21">
        <f>G44*J44</f>
        <v>0</v>
      </c>
      <c r="Q44" s="21">
        <f>G44*K44</f>
        <v>0</v>
      </c>
      <c r="R44" s="66" t="s">
        <v>148</v>
      </c>
    </row>
    <row r="45" spans="1:18" ht="136" customHeight="1">
      <c r="A45" s="17" t="s">
        <v>26</v>
      </c>
      <c r="B45" s="6" t="s">
        <v>45</v>
      </c>
      <c r="C45" s="7"/>
      <c r="D45" s="8"/>
      <c r="E45" s="8" t="s">
        <v>24</v>
      </c>
      <c r="F45" s="6" t="s">
        <v>28</v>
      </c>
      <c r="G45" s="12"/>
      <c r="H45" s="40">
        <v>690</v>
      </c>
      <c r="I45" s="62">
        <v>390</v>
      </c>
      <c r="J45" s="65">
        <v>300</v>
      </c>
      <c r="K45" s="65">
        <v>300</v>
      </c>
      <c r="L45" s="86">
        <v>750</v>
      </c>
      <c r="M45" s="21">
        <f>G45*L45</f>
        <v>0</v>
      </c>
      <c r="N45" s="87">
        <f>G45*0.00109</f>
        <v>0</v>
      </c>
      <c r="O45" s="21">
        <f>G45*I45</f>
        <v>0</v>
      </c>
      <c r="P45" s="21">
        <f>G45*J45</f>
        <v>0</v>
      </c>
      <c r="Q45" s="21">
        <f>G45*K45</f>
        <v>0</v>
      </c>
      <c r="R45" s="66" t="s">
        <v>148</v>
      </c>
    </row>
    <row r="46" spans="1:18" ht="153">
      <c r="A46" s="17" t="s">
        <v>142</v>
      </c>
      <c r="B46" s="6" t="s">
        <v>143</v>
      </c>
      <c r="C46" s="7"/>
      <c r="D46" s="8"/>
      <c r="E46" s="8" t="s">
        <v>24</v>
      </c>
      <c r="F46" s="6" t="s">
        <v>144</v>
      </c>
      <c r="G46" s="12"/>
      <c r="H46" s="40">
        <v>480</v>
      </c>
      <c r="I46" s="65">
        <v>195</v>
      </c>
      <c r="J46" s="65">
        <v>195</v>
      </c>
      <c r="K46" s="65">
        <v>195</v>
      </c>
      <c r="L46" s="86">
        <v>400</v>
      </c>
      <c r="M46" s="21">
        <f>G46*L46</f>
        <v>0</v>
      </c>
      <c r="N46" s="87">
        <f>G46*0.00109</f>
        <v>0</v>
      </c>
      <c r="O46" s="21">
        <f>G46*I46</f>
        <v>0</v>
      </c>
      <c r="P46" s="21">
        <f>G46*J46</f>
        <v>0</v>
      </c>
      <c r="Q46" s="21">
        <f>G46*K46</f>
        <v>0</v>
      </c>
      <c r="R46" s="66" t="s">
        <v>148</v>
      </c>
    </row>
    <row r="47" spans="1:18" s="31" customFormat="1" ht="20" customHeight="1">
      <c r="A47" s="32" t="s">
        <v>111</v>
      </c>
      <c r="B47" s="33"/>
      <c r="C47" s="34"/>
      <c r="D47" s="34"/>
      <c r="E47" s="34"/>
      <c r="F47" s="33"/>
      <c r="G47" s="35"/>
      <c r="H47" s="41"/>
      <c r="I47" s="36"/>
      <c r="J47" s="36"/>
      <c r="K47" s="36"/>
      <c r="L47" s="82"/>
      <c r="M47" s="82"/>
      <c r="N47" s="82"/>
      <c r="O47" s="30"/>
      <c r="P47" s="30"/>
      <c r="Q47" s="30"/>
    </row>
    <row r="48" spans="1:18" ht="148" customHeight="1">
      <c r="A48" s="51" t="s">
        <v>78</v>
      </c>
      <c r="B48" s="38" t="s">
        <v>58</v>
      </c>
      <c r="C48" s="7"/>
      <c r="D48" s="53"/>
      <c r="E48" s="58"/>
      <c r="F48" s="6" t="s">
        <v>120</v>
      </c>
      <c r="G48" s="12"/>
      <c r="H48" s="59">
        <v>1660</v>
      </c>
      <c r="I48" s="62">
        <v>1040</v>
      </c>
      <c r="J48" s="64">
        <v>880</v>
      </c>
      <c r="K48" s="22">
        <v>795</v>
      </c>
      <c r="L48" s="86">
        <v>1020</v>
      </c>
      <c r="M48" s="21">
        <f>G48*L48</f>
        <v>0</v>
      </c>
      <c r="N48" s="87">
        <f>G48*0.001765</f>
        <v>0</v>
      </c>
      <c r="O48" s="21">
        <f>G48*I48</f>
        <v>0</v>
      </c>
      <c r="P48" s="21">
        <f>G48*J48</f>
        <v>0</v>
      </c>
      <c r="Q48" s="21">
        <f>G48*K48</f>
        <v>0</v>
      </c>
    </row>
    <row r="49" spans="1:18" ht="148" customHeight="1">
      <c r="A49" s="51" t="s">
        <v>79</v>
      </c>
      <c r="B49" s="38" t="s">
        <v>57</v>
      </c>
      <c r="C49" s="7"/>
      <c r="D49" s="53"/>
      <c r="E49" s="58"/>
      <c r="F49" s="6" t="s">
        <v>82</v>
      </c>
      <c r="G49" s="12"/>
      <c r="H49" s="59">
        <v>1660</v>
      </c>
      <c r="I49" s="62">
        <v>1040</v>
      </c>
      <c r="J49" s="64">
        <v>880</v>
      </c>
      <c r="K49" s="22">
        <v>795</v>
      </c>
      <c r="L49" s="86">
        <v>970</v>
      </c>
      <c r="M49" s="21">
        <f>G49*L49</f>
        <v>0</v>
      </c>
      <c r="N49" s="87">
        <f t="shared" ref="N49:N51" si="10">G49*0.001765</f>
        <v>0</v>
      </c>
      <c r="O49" s="21">
        <f>G49*I49</f>
        <v>0</v>
      </c>
      <c r="P49" s="21">
        <f>G49*J49</f>
        <v>0</v>
      </c>
      <c r="Q49" s="21">
        <f>G49*K49</f>
        <v>0</v>
      </c>
    </row>
    <row r="50" spans="1:18" ht="148" customHeight="1">
      <c r="A50" s="51" t="s">
        <v>85</v>
      </c>
      <c r="B50" s="38" t="s">
        <v>84</v>
      </c>
      <c r="C50" s="7"/>
      <c r="D50" s="52"/>
      <c r="E50" s="58"/>
      <c r="F50" s="6" t="s">
        <v>83</v>
      </c>
      <c r="G50" s="12"/>
      <c r="H50" s="59">
        <v>1660</v>
      </c>
      <c r="I50" s="62">
        <v>1040</v>
      </c>
      <c r="J50" s="65">
        <v>790</v>
      </c>
      <c r="K50" s="65">
        <v>790</v>
      </c>
      <c r="L50" s="86">
        <v>1060</v>
      </c>
      <c r="M50" s="21">
        <f>G50*L50</f>
        <v>0</v>
      </c>
      <c r="N50" s="87">
        <f t="shared" si="10"/>
        <v>0</v>
      </c>
      <c r="O50" s="21">
        <f>G50*I50</f>
        <v>0</v>
      </c>
      <c r="P50" s="21">
        <f>G50*J50</f>
        <v>0</v>
      </c>
      <c r="Q50" s="21">
        <f>G50*K50</f>
        <v>0</v>
      </c>
      <c r="R50" s="66" t="s">
        <v>148</v>
      </c>
    </row>
    <row r="51" spans="1:18" ht="148" customHeight="1">
      <c r="A51" s="51" t="s">
        <v>107</v>
      </c>
      <c r="B51" s="38" t="s">
        <v>108</v>
      </c>
      <c r="C51" s="7"/>
      <c r="D51" s="56"/>
      <c r="E51" s="58"/>
      <c r="F51" s="6" t="s">
        <v>109</v>
      </c>
      <c r="G51" s="12"/>
      <c r="H51" s="59">
        <v>1660</v>
      </c>
      <c r="I51" s="62">
        <v>1040</v>
      </c>
      <c r="J51" s="65">
        <v>790</v>
      </c>
      <c r="K51" s="65">
        <v>790</v>
      </c>
      <c r="L51" s="86">
        <v>1060</v>
      </c>
      <c r="M51" s="21">
        <f>G51*L51</f>
        <v>0</v>
      </c>
      <c r="N51" s="87">
        <f t="shared" si="10"/>
        <v>0</v>
      </c>
      <c r="O51" s="21">
        <f>G51*I51</f>
        <v>0</v>
      </c>
      <c r="P51" s="21">
        <f>G51*J51</f>
        <v>0</v>
      </c>
      <c r="Q51" s="21">
        <f>G51*K51</f>
        <v>0</v>
      </c>
      <c r="R51" s="66" t="s">
        <v>148</v>
      </c>
    </row>
    <row r="56" spans="1:18">
      <c r="L56"/>
      <c r="M56"/>
      <c r="N56"/>
    </row>
    <row r="57" spans="1:18">
      <c r="L57"/>
      <c r="M57"/>
      <c r="N57"/>
    </row>
    <row r="58" spans="1:18">
      <c r="L58"/>
      <c r="M58"/>
      <c r="N58"/>
    </row>
    <row r="59" spans="1:18">
      <c r="L59"/>
      <c r="M59"/>
      <c r="N59"/>
    </row>
    <row r="60" spans="1:18">
      <c r="L60"/>
      <c r="M60"/>
      <c r="N60"/>
    </row>
    <row r="61" spans="1:18">
      <c r="L61"/>
      <c r="M61"/>
      <c r="N61"/>
    </row>
    <row r="62" spans="1:18">
      <c r="L62"/>
      <c r="M62"/>
      <c r="N62"/>
    </row>
    <row r="63" spans="1:18">
      <c r="L63"/>
      <c r="M63"/>
      <c r="N63"/>
    </row>
    <row r="64" spans="1:18">
      <c r="L64"/>
      <c r="M64"/>
      <c r="N64"/>
    </row>
    <row r="65" spans="12:14">
      <c r="L65"/>
      <c r="M65"/>
      <c r="N65"/>
    </row>
    <row r="66" spans="12:14">
      <c r="L66"/>
      <c r="M66"/>
      <c r="N66"/>
    </row>
    <row r="67" spans="12:14">
      <c r="L67"/>
      <c r="M67"/>
      <c r="N67"/>
    </row>
    <row r="68" spans="12:14">
      <c r="L68"/>
      <c r="M68"/>
      <c r="N68"/>
    </row>
    <row r="69" spans="12:14">
      <c r="L69"/>
      <c r="M69"/>
      <c r="N69"/>
    </row>
    <row r="70" spans="12:14">
      <c r="L70"/>
      <c r="M70"/>
      <c r="N70"/>
    </row>
    <row r="71" spans="12:14">
      <c r="L71"/>
      <c r="M71"/>
      <c r="N71"/>
    </row>
    <row r="72" spans="12:14">
      <c r="L72"/>
      <c r="M72"/>
      <c r="N72"/>
    </row>
    <row r="73" spans="12:14">
      <c r="L73"/>
      <c r="M73"/>
      <c r="N73"/>
    </row>
    <row r="74" spans="12:14">
      <c r="L74"/>
      <c r="M74"/>
      <c r="N74"/>
    </row>
    <row r="75" spans="12:14">
      <c r="L75"/>
      <c r="M75"/>
      <c r="N75"/>
    </row>
    <row r="76" spans="12:14">
      <c r="L76"/>
      <c r="M76"/>
      <c r="N76"/>
    </row>
    <row r="77" spans="12:14">
      <c r="L77"/>
      <c r="M77"/>
      <c r="N77"/>
    </row>
    <row r="78" spans="12:14">
      <c r="L78"/>
      <c r="M78"/>
      <c r="N78"/>
    </row>
    <row r="79" spans="12:14">
      <c r="L79"/>
      <c r="M79"/>
      <c r="N79"/>
    </row>
    <row r="80" spans="12:14">
      <c r="L80"/>
      <c r="M80"/>
      <c r="N80"/>
    </row>
    <row r="81" spans="12:14">
      <c r="L81"/>
      <c r="M81"/>
      <c r="N81"/>
    </row>
    <row r="82" spans="12:14">
      <c r="L82"/>
      <c r="M82"/>
      <c r="N82"/>
    </row>
    <row r="83" spans="12:14">
      <c r="L83"/>
      <c r="M83"/>
      <c r="N83"/>
    </row>
    <row r="84" spans="12:14">
      <c r="L84"/>
      <c r="M84"/>
      <c r="N84"/>
    </row>
  </sheetData>
  <mergeCells count="9">
    <mergeCell ref="B5:B6"/>
    <mergeCell ref="J2:K2"/>
    <mergeCell ref="I4:I6"/>
    <mergeCell ref="E4:E5"/>
    <mergeCell ref="J1:K1"/>
    <mergeCell ref="J3:K3"/>
    <mergeCell ref="J4:K6"/>
    <mergeCell ref="H1:H6"/>
    <mergeCell ref="F6:G6"/>
  </mergeCells>
  <phoneticPr fontId="4" type="noConversion"/>
  <hyperlinks>
    <hyperlink ref="C3" r:id="rId1" xr:uid="{00000000-0004-0000-0000-000000000000}"/>
    <hyperlink ref="C5" r:id="rId2" xr:uid="{171EE0C9-BB07-6742-B864-A37A25A0D582}"/>
  </hyperlinks>
  <pageMargins left="0" right="0" top="1" bottom="1" header="0.5" footer="0.5"/>
  <pageSetup paperSize="9" scale="47" fitToHeight="4" orientation="portrait" horizontalDpi="4294967292" verticalDpi="429496729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СП_Декабрь_2018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Mokhov</dc:creator>
  <cp:lastModifiedBy>Денис Мохов</cp:lastModifiedBy>
  <dcterms:created xsi:type="dcterms:W3CDTF">2016-08-30T11:45:12Z</dcterms:created>
  <dcterms:modified xsi:type="dcterms:W3CDTF">2018-11-22T13:29:57Z</dcterms:modified>
</cp:coreProperties>
</file>