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Лист1!$A$1:$L$69</definedName>
  </definedNames>
  <calcPr calcId="124519"/>
</workbook>
</file>

<file path=xl/calcChain.xml><?xml version="1.0" encoding="utf-8"?>
<calcChain xmlns="http://schemas.openxmlformats.org/spreadsheetml/2006/main">
  <c r="K67" i="1"/>
  <c r="M67" s="1"/>
  <c r="I67" l="1"/>
  <c r="I66"/>
  <c r="I59"/>
  <c r="I55"/>
  <c r="I53"/>
  <c r="I49"/>
  <c r="I42"/>
  <c r="I39"/>
  <c r="I32"/>
  <c r="I31"/>
  <c r="I25"/>
  <c r="I22"/>
  <c r="I21"/>
  <c r="I20"/>
  <c r="I19"/>
  <c r="I14"/>
  <c r="I11"/>
  <c r="I7"/>
  <c r="I2"/>
  <c r="F67"/>
  <c r="F66"/>
  <c r="G66" s="1"/>
  <c r="K66" s="1"/>
  <c r="M66" s="1"/>
  <c r="F59"/>
  <c r="G59" s="1"/>
  <c r="K59" s="1"/>
  <c r="M59" s="1"/>
  <c r="F55"/>
  <c r="G55" s="1"/>
  <c r="K55" s="1"/>
  <c r="M55" s="1"/>
  <c r="F53"/>
  <c r="G53" s="1"/>
  <c r="K53" s="1"/>
  <c r="M53" s="1"/>
  <c r="F49"/>
  <c r="G49" s="1"/>
  <c r="K49" s="1"/>
  <c r="M49" s="1"/>
  <c r="F42"/>
  <c r="G42" s="1"/>
  <c r="K42" s="1"/>
  <c r="M42" s="1"/>
  <c r="F39"/>
  <c r="G39" s="1"/>
  <c r="K39" s="1"/>
  <c r="M39" s="1"/>
  <c r="F32"/>
  <c r="G32" s="1"/>
  <c r="K32" s="1"/>
  <c r="M32" s="1"/>
  <c r="F31"/>
  <c r="G31" s="1"/>
  <c r="K31" s="1"/>
  <c r="M31" s="1"/>
  <c r="F25"/>
  <c r="G25" s="1"/>
  <c r="K25" s="1"/>
  <c r="M25" s="1"/>
  <c r="F22"/>
  <c r="G22" s="1"/>
  <c r="K22" s="1"/>
  <c r="M22" s="1"/>
  <c r="F21"/>
  <c r="G21" s="1"/>
  <c r="K21" s="1"/>
  <c r="M21" s="1"/>
  <c r="F20"/>
  <c r="G20" s="1"/>
  <c r="K20" s="1"/>
  <c r="M20" s="1"/>
  <c r="F19"/>
  <c r="G19" s="1"/>
  <c r="K19" s="1"/>
  <c r="M19" s="1"/>
  <c r="F14"/>
  <c r="G14" s="1"/>
  <c r="K14" s="1"/>
  <c r="M14" s="1"/>
  <c r="F11"/>
  <c r="G11" s="1"/>
  <c r="K11" s="1"/>
  <c r="M11" s="1"/>
  <c r="F7"/>
  <c r="G7" s="1"/>
  <c r="K7" s="1"/>
  <c r="M7" s="1"/>
  <c r="F2"/>
  <c r="G2" s="1"/>
  <c r="K2" s="1"/>
  <c r="M2" s="1"/>
</calcChain>
</file>

<file path=xl/sharedStrings.xml><?xml version="1.0" encoding="utf-8"?>
<sst xmlns="http://schemas.openxmlformats.org/spreadsheetml/2006/main" count="202" uniqueCount="145">
  <si>
    <t>Артикул</t>
  </si>
  <si>
    <t>Ellene</t>
  </si>
  <si>
    <t>011980</t>
  </si>
  <si>
    <t>Серьги: Platinym С027 (Хрусталь Сапфир, С1.4, Родий, 18 мм)</t>
  </si>
  <si>
    <t>020933</t>
  </si>
  <si>
    <t>Серьги: Радуга самоцветов (М0.1, Бижутерный сплав, 45х65 мм, Гвоздики)</t>
  </si>
  <si>
    <t>024600</t>
  </si>
  <si>
    <t>Серьги: Родонит (8-12 мм, Родонит, К7.2, Гладкий, Серебро, Английский замок)</t>
  </si>
  <si>
    <t>026111</t>
  </si>
  <si>
    <t>Амазонит (Амазонит, П7.5, Гладкий, 30х50 мм)</t>
  </si>
  <si>
    <t>026120</t>
  </si>
  <si>
    <t>Содалит (Содалит, П7.4, Гладкий, 25х40 мм)</t>
  </si>
  <si>
    <t>ellf</t>
  </si>
  <si>
    <t>Колье: Лазурит тон.</t>
  </si>
  <si>
    <t>Бусы: Сапфирин (имитация)</t>
  </si>
  <si>
    <t>Серьги: Лазурит тон.</t>
  </si>
  <si>
    <t>Серьги: Сапфирин</t>
  </si>
  <si>
    <t>Fantazi</t>
  </si>
  <si>
    <t>004963</t>
  </si>
  <si>
    <t>Кольцо: Фианит "Аметист" (Фианит Аметист, R2.1, Родий, 18р.)</t>
  </si>
  <si>
    <t>005078</t>
  </si>
  <si>
    <t>Кольцо: Фианит "Аметист" (Фианит Аметист, R2.5, Родий, 18р.)</t>
  </si>
  <si>
    <t>007445</t>
  </si>
  <si>
    <t>Кольцо: Жемчуг (Стразы, 15 мм, Жемчуг, Никель, 18р.)</t>
  </si>
  <si>
    <t>irina_HM</t>
  </si>
  <si>
    <t>025990</t>
  </si>
  <si>
    <t>Серьги, Нефрит, Аметист (5-10 мм, Нефрит, Граненый, Родий, Английский замок)</t>
  </si>
  <si>
    <t>026056</t>
  </si>
  <si>
    <t>Серьги, Кварц (Кварц, Граненый, Родий, 8х12 мм, Английский замок)</t>
  </si>
  <si>
    <t>браслет Кварц Лазурит</t>
  </si>
  <si>
    <t>Серьги: Лазурит тон., Коралл</t>
  </si>
  <si>
    <t>Браслет: Лазурит тон. Коралл, Агат</t>
  </si>
  <si>
    <t>kt5</t>
  </si>
  <si>
    <t>022974</t>
  </si>
  <si>
    <t>Комплект: PL-5105 (Фианит черный, Родий, 13 мм, 17 р.)</t>
  </si>
  <si>
    <t>lady.elena</t>
  </si>
  <si>
    <t>Бусы: Жемчуг</t>
  </si>
  <si>
    <t>-</t>
  </si>
  <si>
    <t>Nataliti</t>
  </si>
  <si>
    <t>браслет Халиотис</t>
  </si>
  <si>
    <t>olgens2011</t>
  </si>
  <si>
    <t>014749</t>
  </si>
  <si>
    <t>Бусы: Яшма (50 см, Яшма, В8.4, Гладкий, 15х20 мм)</t>
  </si>
  <si>
    <t>Серьги: Platinym C200 Хрусталь Изумруд</t>
  </si>
  <si>
    <t>Комплект: PL-5058  Хрусталь Раухтопаз</t>
  </si>
  <si>
    <t>Вербочка74</t>
  </si>
  <si>
    <t>015073</t>
  </si>
  <si>
    <t>Кулон: Муранское стекло (46 см, Муранское стекло, 35х50 мм)</t>
  </si>
  <si>
    <t>015484</t>
  </si>
  <si>
    <t>Брошь: Перламутр, Бирюза пресс. (Перламутр, Л7.8, 50х60 мм)</t>
  </si>
  <si>
    <t>015998</t>
  </si>
  <si>
    <t>Серьги: Жадеит (8-10-12 мм, Жадеит, К2.9, Гладкий, Родий)</t>
  </si>
  <si>
    <t>017318</t>
  </si>
  <si>
    <t>Серьги: Муранское стекло (Муранское стекло, Н5.6, Бижутерный сплав, 17х30 мм)</t>
  </si>
  <si>
    <t>020857</t>
  </si>
  <si>
    <t>Бусы, браслет, серьги: Моховый агат, Хрусталь (20 см + цепочка, 50 см + цепочка, Агат, Ц14.5, Бижутерный сплав, Замок-петля)</t>
  </si>
  <si>
    <t>023156</t>
  </si>
  <si>
    <t>Комплект: PL-5107 (Хрусталь Голубой топаз, Родий, 12 мм, 18 р.)</t>
  </si>
  <si>
    <t>Зеленая_Лягушка</t>
  </si>
  <si>
    <t>006828</t>
  </si>
  <si>
    <t>Комплект: S387 (Агат, Серебро, 17р.)</t>
  </si>
  <si>
    <t>Маруся_1988</t>
  </si>
  <si>
    <t>000822</t>
  </si>
  <si>
    <t>Браслет: Сердолик (12 мм, На резинке, Е3.4, Граненый)</t>
  </si>
  <si>
    <t>018883</t>
  </si>
  <si>
    <t>Браслет: Говлит (18 см, Говлит, Е11.8, 45 мм)</t>
  </si>
  <si>
    <t>021495</t>
  </si>
  <si>
    <t>Серьги: Сердолик (Сердолик, Н5.5, Бижутерный сплав, 12х25 мм)</t>
  </si>
  <si>
    <t>023087</t>
  </si>
  <si>
    <t>Серьги: Агат (имитация) (8-10 мм, Агат (имитация), К1.9, Граненый, Родий)</t>
  </si>
  <si>
    <t>024599</t>
  </si>
  <si>
    <t>Серьги: Агат (6 мм, Агат, К1.3, Гладкий, Родий, 14х14 мм, Английский замок)</t>
  </si>
  <si>
    <t>024851</t>
  </si>
  <si>
    <t>Колье: Кварц, Сердолик, Хрусталь (6-14 мм, 75 см, Сердолик, Х21.4, Гладкий/Граненый)</t>
  </si>
  <si>
    <t>025509</t>
  </si>
  <si>
    <t>Кварц (12 мм, Кварц, К3.3, Граненый, Родий, Английский замок)</t>
  </si>
  <si>
    <t>Миралина</t>
  </si>
  <si>
    <t>015796</t>
  </si>
  <si>
    <t>Кулон: Муранское стекло (Муранское стекло, Н4.4, 50 мм)</t>
  </si>
  <si>
    <t>015798</t>
  </si>
  <si>
    <t>Комплект: PL-5107</t>
  </si>
  <si>
    <t>Настюлия</t>
  </si>
  <si>
    <t>Комплект</t>
  </si>
  <si>
    <t>Комплект (гранит, фианит)</t>
  </si>
  <si>
    <t>Комплект (фианит шампань)</t>
  </si>
  <si>
    <t>Серьги (муранское стекло)</t>
  </si>
  <si>
    <t>нет</t>
  </si>
  <si>
    <t>Браслет (муранское стекло)</t>
  </si>
  <si>
    <t>Подвеска (муранское стекло)</t>
  </si>
  <si>
    <t>подвеска (муранское стекло)</t>
  </si>
  <si>
    <t>Немк@</t>
  </si>
  <si>
    <t>015147</t>
  </si>
  <si>
    <t>Пусеты: Радуга самоцветов (Хрусталь, Т4.4, Бижутерный сплав, 15 мм)</t>
  </si>
  <si>
    <t>015154</t>
  </si>
  <si>
    <t>017219</t>
  </si>
  <si>
    <t>Колье, пусеты: Радуга самоцветов (Стразы, 40 см + цепочка, Х18.2, Бижутерный сплав)</t>
  </si>
  <si>
    <t>019956</t>
  </si>
  <si>
    <t>Браслет: Радуга самоцветов (Стразы, 16 см, Бижутерный сплав)</t>
  </si>
  <si>
    <t>Сайка блондинка</t>
  </si>
  <si>
    <t>007705</t>
  </si>
  <si>
    <t>Комплект: PL-3024 (Фианит розовый, 10 мм, Родий, 18р.)</t>
  </si>
  <si>
    <t>202194</t>
  </si>
  <si>
    <t>Пусеты: Жемчуг (8 мм, Жемчуг, Ж16.3)</t>
  </si>
  <si>
    <t>Свети</t>
  </si>
  <si>
    <t>025602</t>
  </si>
  <si>
    <t>Лазурит тон. Агат, Коралл (6-14 мм, 48 см +, Лазурит тонированный, А4.1, Гладкий)</t>
  </si>
  <si>
    <t>025612</t>
  </si>
  <si>
    <t>Лазурит тон. Коралл, Агат (6-14 мм, 19 см, Лазурит тонированный, Е29.2, Гладкий)</t>
  </si>
  <si>
    <t>Серьги: Коралл</t>
  </si>
  <si>
    <t>Артикул: 024305 (серьги (коралл)) цена 580</t>
  </si>
  <si>
    <t>026159 серьги (лазурит тонированный) цена 450</t>
  </si>
  <si>
    <t>Юлия_22</t>
  </si>
  <si>
    <t>008511</t>
  </si>
  <si>
    <t>Браслет: Шамбала (Стразы) (Стразы, 10 мм., Е10.5)</t>
  </si>
  <si>
    <t>017760</t>
  </si>
  <si>
    <t>Колье: Аметист (8-12 мм, 46 см, Аметист, Г6.3, Гладкий)</t>
  </si>
  <si>
    <t>024758</t>
  </si>
  <si>
    <t>Бусины: Нефрит (12 мм, 40 см, Нефрит, Граненый)</t>
  </si>
  <si>
    <t>024832</t>
  </si>
  <si>
    <t>Бусы: Бирюза пресс. (52 см +, Бирюза пресс., В4.1, Гладкий, 8х10 мм)</t>
  </si>
  <si>
    <t>025910</t>
  </si>
  <si>
    <t>Кварц (10 мм, 18 см (резинка), Кварц, Е30.3, Граненый)</t>
  </si>
  <si>
    <t>025931</t>
  </si>
  <si>
    <t>Содалит (10 мм, 18 см, Содалит, Е30.4, Граненый)</t>
  </si>
  <si>
    <t>Бирюза пресс.</t>
  </si>
  <si>
    <t>юча</t>
  </si>
  <si>
    <t>002150</t>
  </si>
  <si>
    <t>Комплект: PL5034 (Хрусталь Голубой топаз, PL10.2, Родий, 16р.)</t>
  </si>
  <si>
    <t>я</t>
  </si>
  <si>
    <t>011470</t>
  </si>
  <si>
    <t>Бусы: Жемчуг (7 мм, 76 см, Жемчуг, Ж4.4)</t>
  </si>
  <si>
    <t>Кольцо: Platinym RK-189 Хрусталь Изумруд</t>
  </si>
  <si>
    <t>Серьги: Platinym C059 Хрусталь Изумруд</t>
  </si>
  <si>
    <t>НИК</t>
  </si>
  <si>
    <t>что</t>
  </si>
  <si>
    <t>цена</t>
  </si>
  <si>
    <t>всего</t>
  </si>
  <si>
    <t>с орг%</t>
  </si>
  <si>
    <t>трЕд</t>
  </si>
  <si>
    <t>ТрЕд всего</t>
  </si>
  <si>
    <t>доставка</t>
  </si>
  <si>
    <t>ИТОГО</t>
  </si>
  <si>
    <t>СДАНО</t>
  </si>
  <si>
    <t>досдать (минус это сдача)</t>
  </si>
  <si>
    <t>размер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</si>
</sst>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Protection="1"/>
    <xf numFmtId="0" fontId="0" fillId="0" borderId="0" xfId="0" applyFill="1" applyProtection="1"/>
    <xf numFmtId="0" fontId="1" fillId="0" borderId="0" xfId="0" applyFont="1" applyFill="1" applyProtection="1"/>
    <xf numFmtId="0" fontId="1" fillId="2" borderId="0" xfId="0" applyFont="1" applyFill="1" applyProtection="1"/>
    <xf numFmtId="0" fontId="0" fillId="2" borderId="1" xfId="0" applyFill="1" applyBorder="1" applyProtection="1"/>
    <xf numFmtId="0" fontId="0" fillId="0" borderId="1" xfId="0" applyBorder="1"/>
    <xf numFmtId="0" fontId="0" fillId="0" borderId="1" xfId="0" applyFill="1" applyBorder="1" applyProtection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0" fillId="0" borderId="0" xfId="0" applyFill="1"/>
    <xf numFmtId="2" fontId="2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2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2" fontId="6" fillId="0" borderId="0" xfId="0" applyNumberFormat="1" applyFont="1" applyFill="1" applyAlignment="1">
      <alignment horizontal="left" wrapText="1"/>
    </xf>
    <xf numFmtId="0" fontId="0" fillId="0" borderId="0" xfId="0" applyFill="1" applyBorder="1"/>
    <xf numFmtId="2" fontId="0" fillId="2" borderId="0" xfId="0" applyNumberFormat="1" applyFill="1" applyProtection="1"/>
    <xf numFmtId="2" fontId="0" fillId="2" borderId="1" xfId="0" applyNumberFormat="1" applyFill="1" applyBorder="1" applyProtection="1"/>
    <xf numFmtId="2" fontId="0" fillId="0" borderId="0" xfId="0" applyNumberFormat="1" applyFill="1" applyProtection="1"/>
    <xf numFmtId="2" fontId="0" fillId="0" borderId="1" xfId="0" applyNumberFormat="1" applyFill="1" applyBorder="1" applyProtection="1"/>
    <xf numFmtId="2" fontId="0" fillId="0" borderId="0" xfId="0" applyNumberFormat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9"/>
  <sheetViews>
    <sheetView tabSelected="1" workbookViewId="0">
      <pane ySplit="1" topLeftCell="A17" activePane="bottomLeft" state="frozen"/>
      <selection pane="bottomLeft" activeCell="L27" sqref="L27"/>
    </sheetView>
  </sheetViews>
  <sheetFormatPr defaultRowHeight="15"/>
  <cols>
    <col min="1" max="1" width="13.28515625" style="2" customWidth="1"/>
    <col min="2" max="2" width="9.28515625" style="2" customWidth="1"/>
    <col min="3" max="3" width="41.7109375" style="2" customWidth="1"/>
    <col min="4" max="4" width="15.140625" style="2" customWidth="1"/>
    <col min="5" max="5" width="9.140625" style="2"/>
    <col min="6" max="6" width="9.140625" style="21"/>
    <col min="7" max="7" width="9.140625" style="23"/>
    <col min="11" max="11" width="9.140625" style="23"/>
    <col min="13" max="13" width="9.140625" style="23"/>
  </cols>
  <sheetData>
    <row r="1" spans="1:13" ht="39">
      <c r="A1" s="8" t="s">
        <v>133</v>
      </c>
      <c r="B1" s="9" t="s">
        <v>0</v>
      </c>
      <c r="C1" s="10" t="s">
        <v>134</v>
      </c>
      <c r="D1" s="2" t="s">
        <v>144</v>
      </c>
      <c r="E1" s="11" t="s">
        <v>135</v>
      </c>
      <c r="F1" s="12" t="s">
        <v>136</v>
      </c>
      <c r="G1" s="12" t="s">
        <v>137</v>
      </c>
      <c r="H1" s="13" t="s">
        <v>138</v>
      </c>
      <c r="I1" s="14" t="s">
        <v>139</v>
      </c>
      <c r="J1" s="15" t="s">
        <v>140</v>
      </c>
      <c r="K1" s="15" t="s">
        <v>141</v>
      </c>
      <c r="L1" s="16" t="s">
        <v>142</v>
      </c>
      <c r="M1" s="17" t="s">
        <v>143</v>
      </c>
    </row>
    <row r="2" spans="1:13">
      <c r="A2" s="1" t="s">
        <v>1</v>
      </c>
      <c r="B2" s="1" t="s">
        <v>2</v>
      </c>
      <c r="C2" s="1" t="s">
        <v>3</v>
      </c>
      <c r="D2" s="1"/>
      <c r="E2" s="1">
        <v>337.25</v>
      </c>
      <c r="F2" s="19">
        <f>SUM(E2:E6)</f>
        <v>1068.75</v>
      </c>
      <c r="G2" s="23">
        <f>F2*1.15</f>
        <v>1229.0625</v>
      </c>
      <c r="H2">
        <v>1</v>
      </c>
      <c r="I2" s="1">
        <f>SUM(H2:H6)</f>
        <v>5</v>
      </c>
      <c r="K2" s="23">
        <f>G2+J2</f>
        <v>1229.0625</v>
      </c>
      <c r="M2" s="23">
        <f>K2-L2</f>
        <v>1229.0625</v>
      </c>
    </row>
    <row r="3" spans="1:13">
      <c r="A3" s="1" t="s">
        <v>1</v>
      </c>
      <c r="B3" s="1" t="s">
        <v>4</v>
      </c>
      <c r="C3" s="1" t="s">
        <v>5</v>
      </c>
      <c r="D3" s="1"/>
      <c r="E3" s="1">
        <v>133</v>
      </c>
      <c r="F3" s="19"/>
      <c r="H3">
        <v>1</v>
      </c>
      <c r="I3" s="1"/>
    </row>
    <row r="4" spans="1:13">
      <c r="A4" s="1" t="s">
        <v>1</v>
      </c>
      <c r="B4" s="1" t="s">
        <v>6</v>
      </c>
      <c r="C4" s="1" t="s">
        <v>7</v>
      </c>
      <c r="D4" s="1"/>
      <c r="E4" s="1">
        <v>232.75</v>
      </c>
      <c r="F4" s="19"/>
      <c r="H4">
        <v>1</v>
      </c>
      <c r="I4" s="1"/>
    </row>
    <row r="5" spans="1:13">
      <c r="A5" s="1" t="s">
        <v>1</v>
      </c>
      <c r="B5" s="1" t="s">
        <v>8</v>
      </c>
      <c r="C5" s="1" t="s">
        <v>9</v>
      </c>
      <c r="D5" s="1"/>
      <c r="E5" s="1">
        <v>185.25</v>
      </c>
      <c r="F5" s="19"/>
      <c r="H5">
        <v>1</v>
      </c>
      <c r="I5" s="1"/>
    </row>
    <row r="6" spans="1:13" s="6" customFormat="1">
      <c r="A6" s="5" t="s">
        <v>1</v>
      </c>
      <c r="B6" s="5" t="s">
        <v>10</v>
      </c>
      <c r="C6" s="5" t="s">
        <v>11</v>
      </c>
      <c r="D6" s="5"/>
      <c r="E6" s="5">
        <v>180.5</v>
      </c>
      <c r="F6" s="20"/>
      <c r="G6" s="24"/>
      <c r="H6" s="6">
        <v>1</v>
      </c>
      <c r="I6" s="5"/>
      <c r="K6" s="24"/>
      <c r="M6" s="24"/>
    </row>
    <row r="7" spans="1:13">
      <c r="A7" s="2" t="s">
        <v>12</v>
      </c>
      <c r="B7" s="2">
        <v>9786</v>
      </c>
      <c r="C7" s="2" t="s">
        <v>13</v>
      </c>
      <c r="E7" s="2">
        <v>450</v>
      </c>
      <c r="F7" s="21">
        <f>SUM(E7:E10)</f>
        <v>1115</v>
      </c>
      <c r="G7" s="23">
        <f>F7*1.15</f>
        <v>1282.25</v>
      </c>
      <c r="H7" s="18">
        <v>3</v>
      </c>
      <c r="I7" s="2">
        <f>SUM(H7:H10)</f>
        <v>7</v>
      </c>
      <c r="K7" s="23">
        <f>G7+J7</f>
        <v>1282.25</v>
      </c>
      <c r="M7" s="23">
        <f>K7-L7</f>
        <v>1282.25</v>
      </c>
    </row>
    <row r="8" spans="1:13">
      <c r="A8" s="2" t="s">
        <v>12</v>
      </c>
      <c r="B8" s="2">
        <v>12645</v>
      </c>
      <c r="C8" s="2" t="s">
        <v>14</v>
      </c>
      <c r="E8" s="2">
        <v>255</v>
      </c>
      <c r="H8" s="18">
        <v>2</v>
      </c>
      <c r="I8" s="2"/>
    </row>
    <row r="9" spans="1:13">
      <c r="A9" s="2" t="s">
        <v>12</v>
      </c>
      <c r="B9" s="2">
        <v>20094</v>
      </c>
      <c r="C9" s="2" t="s">
        <v>15</v>
      </c>
      <c r="E9" s="2">
        <v>180</v>
      </c>
      <c r="H9" s="18">
        <v>1</v>
      </c>
      <c r="I9" s="2"/>
    </row>
    <row r="10" spans="1:13" s="6" customFormat="1">
      <c r="A10" s="7" t="s">
        <v>12</v>
      </c>
      <c r="B10" s="7">
        <v>12735</v>
      </c>
      <c r="C10" s="7" t="s">
        <v>16</v>
      </c>
      <c r="D10" s="7"/>
      <c r="E10" s="7">
        <v>230</v>
      </c>
      <c r="F10" s="22"/>
      <c r="G10" s="24"/>
      <c r="H10" s="6">
        <v>1</v>
      </c>
      <c r="I10" s="7"/>
      <c r="K10" s="24"/>
      <c r="M10" s="24"/>
    </row>
    <row r="11" spans="1:13">
      <c r="A11" s="1" t="s">
        <v>17</v>
      </c>
      <c r="B11" s="1" t="s">
        <v>18</v>
      </c>
      <c r="C11" s="1" t="s">
        <v>19</v>
      </c>
      <c r="D11" s="1"/>
      <c r="E11" s="1">
        <v>166.25</v>
      </c>
      <c r="F11" s="19">
        <f>SUM(E11:E13)</f>
        <v>394.25</v>
      </c>
      <c r="G11" s="23">
        <f>F11*1.15</f>
        <v>453.38749999999999</v>
      </c>
      <c r="H11" s="18">
        <v>1</v>
      </c>
      <c r="I11" s="1">
        <f>SUM(H11:H13)</f>
        <v>3</v>
      </c>
      <c r="K11" s="23">
        <f>G11+J11</f>
        <v>453.38749999999999</v>
      </c>
      <c r="M11" s="23">
        <f>K11-L11</f>
        <v>453.38749999999999</v>
      </c>
    </row>
    <row r="12" spans="1:13">
      <c r="A12" s="1" t="s">
        <v>17</v>
      </c>
      <c r="B12" s="1" t="s">
        <v>20</v>
      </c>
      <c r="C12" s="1" t="s">
        <v>21</v>
      </c>
      <c r="D12" s="1"/>
      <c r="E12" s="1">
        <v>147.25</v>
      </c>
      <c r="F12" s="19"/>
      <c r="H12" s="18">
        <v>1</v>
      </c>
      <c r="I12" s="1"/>
    </row>
    <row r="13" spans="1:13" s="6" customFormat="1">
      <c r="A13" s="5" t="s">
        <v>17</v>
      </c>
      <c r="B13" s="5" t="s">
        <v>22</v>
      </c>
      <c r="C13" s="5" t="s">
        <v>23</v>
      </c>
      <c r="D13" s="5"/>
      <c r="E13" s="5">
        <v>80.75</v>
      </c>
      <c r="F13" s="20"/>
      <c r="G13" s="24"/>
      <c r="H13" s="6">
        <v>1</v>
      </c>
      <c r="I13" s="5"/>
      <c r="K13" s="24"/>
      <c r="M13" s="24"/>
    </row>
    <row r="14" spans="1:13">
      <c r="A14" s="1" t="s">
        <v>24</v>
      </c>
      <c r="B14" s="1" t="s">
        <v>25</v>
      </c>
      <c r="C14" s="1" t="s">
        <v>26</v>
      </c>
      <c r="D14" s="1"/>
      <c r="E14" s="1">
        <v>247</v>
      </c>
      <c r="F14" s="19">
        <f>SUM(E14:E18)</f>
        <v>1122</v>
      </c>
      <c r="G14" s="23">
        <f>F14*1.15</f>
        <v>1290.3</v>
      </c>
      <c r="H14" s="18">
        <v>1</v>
      </c>
      <c r="I14" s="1">
        <f>SUM(H14:H18)</f>
        <v>6</v>
      </c>
      <c r="K14" s="23">
        <f>G14+J14</f>
        <v>1290.3</v>
      </c>
      <c r="M14" s="23">
        <f>K14-L14</f>
        <v>1290.3</v>
      </c>
    </row>
    <row r="15" spans="1:13">
      <c r="A15" s="1" t="s">
        <v>24</v>
      </c>
      <c r="B15" s="1" t="s">
        <v>27</v>
      </c>
      <c r="C15" s="1" t="s">
        <v>28</v>
      </c>
      <c r="D15" s="1"/>
      <c r="E15" s="1">
        <v>190</v>
      </c>
      <c r="F15" s="19"/>
      <c r="H15" s="18">
        <v>1</v>
      </c>
      <c r="I15" s="1"/>
    </row>
    <row r="16" spans="1:13">
      <c r="A16" s="2" t="s">
        <v>24</v>
      </c>
      <c r="B16" s="2">
        <v>25168</v>
      </c>
      <c r="C16" s="3" t="s">
        <v>29</v>
      </c>
      <c r="E16" s="2">
        <v>245</v>
      </c>
      <c r="H16" s="18">
        <v>2</v>
      </c>
      <c r="I16" s="2"/>
    </row>
    <row r="17" spans="1:13">
      <c r="A17" s="2" t="s">
        <v>24</v>
      </c>
      <c r="B17" s="2">
        <v>26159</v>
      </c>
      <c r="C17" s="2" t="s">
        <v>30</v>
      </c>
      <c r="E17" s="2">
        <v>225</v>
      </c>
      <c r="H17" s="18">
        <v>1</v>
      </c>
      <c r="I17" s="2"/>
    </row>
    <row r="18" spans="1:13" s="6" customFormat="1">
      <c r="A18" s="7" t="s">
        <v>24</v>
      </c>
      <c r="B18" s="7">
        <v>25612</v>
      </c>
      <c r="C18" s="7" t="s">
        <v>31</v>
      </c>
      <c r="D18" s="7"/>
      <c r="E18" s="7">
        <v>215</v>
      </c>
      <c r="F18" s="22"/>
      <c r="G18" s="24"/>
      <c r="H18" s="6">
        <v>1</v>
      </c>
      <c r="I18" s="7"/>
      <c r="K18" s="24"/>
      <c r="M18" s="24"/>
    </row>
    <row r="19" spans="1:13" s="6" customFormat="1">
      <c r="A19" s="5" t="s">
        <v>32</v>
      </c>
      <c r="B19" s="5" t="s">
        <v>33</v>
      </c>
      <c r="C19" s="5" t="s">
        <v>34</v>
      </c>
      <c r="D19" s="5"/>
      <c r="E19" s="5">
        <v>589</v>
      </c>
      <c r="F19" s="20">
        <f>SUM(E19)</f>
        <v>589</v>
      </c>
      <c r="G19" s="24">
        <f>F19*1.15</f>
        <v>677.34999999999991</v>
      </c>
      <c r="H19" s="6">
        <v>1</v>
      </c>
      <c r="I19" s="5">
        <f>SUM(H19)</f>
        <v>1</v>
      </c>
      <c r="K19" s="24">
        <f>G19+J19</f>
        <v>677.34999999999991</v>
      </c>
      <c r="M19" s="24">
        <f>K19-L19</f>
        <v>677.34999999999991</v>
      </c>
    </row>
    <row r="20" spans="1:13" s="6" customFormat="1">
      <c r="A20" s="7" t="s">
        <v>35</v>
      </c>
      <c r="B20" s="7">
        <v>1337</v>
      </c>
      <c r="C20" s="7" t="s">
        <v>36</v>
      </c>
      <c r="D20" s="7" t="s">
        <v>37</v>
      </c>
      <c r="E20" s="7">
        <v>280</v>
      </c>
      <c r="F20" s="22">
        <f>SUM(E20)</f>
        <v>280</v>
      </c>
      <c r="G20" s="24">
        <f>F20*1.15</f>
        <v>322</v>
      </c>
      <c r="H20" s="6">
        <v>2</v>
      </c>
      <c r="I20" s="7">
        <f>SUM(H20)</f>
        <v>2</v>
      </c>
      <c r="K20" s="24">
        <f>G20+J20</f>
        <v>322</v>
      </c>
      <c r="M20" s="24">
        <f>K20-L20</f>
        <v>322</v>
      </c>
    </row>
    <row r="21" spans="1:13" s="6" customFormat="1">
      <c r="A21" s="7" t="s">
        <v>38</v>
      </c>
      <c r="B21" s="7">
        <v>24402</v>
      </c>
      <c r="C21" s="7" t="s">
        <v>39</v>
      </c>
      <c r="D21" s="7"/>
      <c r="E21" s="7">
        <v>260</v>
      </c>
      <c r="F21" s="22">
        <f>SUM(E21)</f>
        <v>260</v>
      </c>
      <c r="G21" s="24">
        <f t="shared" ref="G21:G22" si="0">F21*1.15</f>
        <v>299</v>
      </c>
      <c r="H21" s="6">
        <v>2</v>
      </c>
      <c r="I21" s="7">
        <f>SUM(H21)</f>
        <v>2</v>
      </c>
      <c r="K21" s="24">
        <f>G21+J21</f>
        <v>299</v>
      </c>
      <c r="M21" s="24">
        <f>K21-L21</f>
        <v>299</v>
      </c>
    </row>
    <row r="22" spans="1:13">
      <c r="A22" s="1" t="s">
        <v>40</v>
      </c>
      <c r="B22" s="1" t="s">
        <v>41</v>
      </c>
      <c r="C22" s="1" t="s">
        <v>42</v>
      </c>
      <c r="D22" s="1"/>
      <c r="E22" s="1">
        <v>465.5</v>
      </c>
      <c r="F22" s="19">
        <f>SUM(E22:E24)</f>
        <v>1510.5</v>
      </c>
      <c r="G22" s="23">
        <f>F22*1.15</f>
        <v>1737.0749999999998</v>
      </c>
      <c r="H22" s="18">
        <v>2</v>
      </c>
      <c r="I22" s="1">
        <f>SUM(H22:H24)</f>
        <v>4</v>
      </c>
      <c r="K22" s="23">
        <f>G22+J22</f>
        <v>1737.0749999999998</v>
      </c>
      <c r="M22" s="23">
        <f>K22-L22</f>
        <v>1737.0749999999998</v>
      </c>
    </row>
    <row r="23" spans="1:13">
      <c r="A23" s="2" t="s">
        <v>40</v>
      </c>
      <c r="B23" s="2">
        <v>23311</v>
      </c>
      <c r="C23" s="2" t="s">
        <v>43</v>
      </c>
      <c r="E23" s="2">
        <v>350</v>
      </c>
      <c r="H23" s="18">
        <v>1</v>
      </c>
      <c r="I23" s="2"/>
    </row>
    <row r="24" spans="1:13" s="6" customFormat="1">
      <c r="A24" s="7" t="s">
        <v>40</v>
      </c>
      <c r="B24" s="7">
        <v>13527</v>
      </c>
      <c r="C24" s="7" t="s">
        <v>44</v>
      </c>
      <c r="D24" s="7">
        <v>17</v>
      </c>
      <c r="E24" s="7">
        <v>695</v>
      </c>
      <c r="F24" s="22"/>
      <c r="G24" s="24"/>
      <c r="H24" s="6">
        <v>1</v>
      </c>
      <c r="I24" s="7"/>
      <c r="K24" s="24"/>
      <c r="M24" s="24"/>
    </row>
    <row r="25" spans="1:13">
      <c r="A25" s="1" t="s">
        <v>45</v>
      </c>
      <c r="B25" s="1" t="s">
        <v>46</v>
      </c>
      <c r="C25" s="1" t="s">
        <v>47</v>
      </c>
      <c r="D25" s="1"/>
      <c r="E25" s="1">
        <v>90.25</v>
      </c>
      <c r="F25" s="19">
        <f>SUM(E25:E30)</f>
        <v>1667.25</v>
      </c>
      <c r="G25" s="23">
        <f>F25*1.15</f>
        <v>1917.3374999999999</v>
      </c>
      <c r="H25" s="18">
        <v>1</v>
      </c>
      <c r="I25" s="1">
        <f>SUM(H25:H30)</f>
        <v>8</v>
      </c>
      <c r="K25" s="23">
        <f>G25+J25</f>
        <v>1917.3374999999999</v>
      </c>
      <c r="M25" s="23">
        <f>K25-L25</f>
        <v>1917.3374999999999</v>
      </c>
    </row>
    <row r="26" spans="1:13">
      <c r="A26" s="1" t="s">
        <v>45</v>
      </c>
      <c r="B26" s="1" t="s">
        <v>48</v>
      </c>
      <c r="C26" s="1" t="s">
        <v>49</v>
      </c>
      <c r="D26" s="1"/>
      <c r="E26" s="1">
        <v>166.25</v>
      </c>
      <c r="F26" s="19"/>
      <c r="H26" s="18">
        <v>2</v>
      </c>
      <c r="I26" s="1"/>
    </row>
    <row r="27" spans="1:13">
      <c r="A27" s="1" t="s">
        <v>45</v>
      </c>
      <c r="B27" s="1" t="s">
        <v>50</v>
      </c>
      <c r="C27" s="1" t="s">
        <v>51</v>
      </c>
      <c r="D27" s="1"/>
      <c r="E27" s="1">
        <v>228</v>
      </c>
      <c r="F27" s="19"/>
      <c r="H27" s="18">
        <v>1</v>
      </c>
      <c r="I27" s="1"/>
    </row>
    <row r="28" spans="1:13">
      <c r="A28" s="1" t="s">
        <v>45</v>
      </c>
      <c r="B28" s="1" t="s">
        <v>52</v>
      </c>
      <c r="C28" s="1" t="s">
        <v>53</v>
      </c>
      <c r="D28" s="1"/>
      <c r="E28" s="1">
        <v>80.75</v>
      </c>
      <c r="F28" s="19"/>
      <c r="H28" s="18">
        <v>1</v>
      </c>
      <c r="I28" s="1"/>
    </row>
    <row r="29" spans="1:13">
      <c r="A29" s="1" t="s">
        <v>45</v>
      </c>
      <c r="B29" s="1" t="s">
        <v>54</v>
      </c>
      <c r="C29" s="1" t="s">
        <v>55</v>
      </c>
      <c r="D29" s="1"/>
      <c r="E29" s="1">
        <v>527.25</v>
      </c>
      <c r="F29" s="19"/>
      <c r="H29" s="18">
        <v>2</v>
      </c>
      <c r="I29" s="1"/>
    </row>
    <row r="30" spans="1:13" s="6" customFormat="1">
      <c r="A30" s="5" t="s">
        <v>45</v>
      </c>
      <c r="B30" s="5" t="s">
        <v>56</v>
      </c>
      <c r="C30" s="5" t="s">
        <v>57</v>
      </c>
      <c r="D30" s="5"/>
      <c r="E30" s="5">
        <v>574.75</v>
      </c>
      <c r="F30" s="20"/>
      <c r="G30" s="24"/>
      <c r="H30" s="6">
        <v>1</v>
      </c>
      <c r="I30" s="5"/>
      <c r="K30" s="24"/>
      <c r="M30" s="24"/>
    </row>
    <row r="31" spans="1:13" s="6" customFormat="1">
      <c r="A31" s="5" t="s">
        <v>58</v>
      </c>
      <c r="B31" s="5" t="s">
        <v>59</v>
      </c>
      <c r="C31" s="5" t="s">
        <v>60</v>
      </c>
      <c r="D31" s="5"/>
      <c r="E31" s="5">
        <v>318.25</v>
      </c>
      <c r="F31" s="20">
        <f>SUM(E31)</f>
        <v>318.25</v>
      </c>
      <c r="G31" s="24">
        <f>F31*1.15</f>
        <v>365.98749999999995</v>
      </c>
      <c r="H31" s="6">
        <v>1</v>
      </c>
      <c r="I31" s="5">
        <f>SUM(H31)</f>
        <v>1</v>
      </c>
      <c r="K31" s="24">
        <f>G31+J31</f>
        <v>365.98749999999995</v>
      </c>
      <c r="M31" s="24">
        <f>K31-L31</f>
        <v>365.98749999999995</v>
      </c>
    </row>
    <row r="32" spans="1:13">
      <c r="A32" s="1" t="s">
        <v>61</v>
      </c>
      <c r="B32" s="1" t="s">
        <v>62</v>
      </c>
      <c r="C32" s="1" t="s">
        <v>63</v>
      </c>
      <c r="D32" s="1"/>
      <c r="E32" s="1">
        <v>204.25</v>
      </c>
      <c r="F32" s="19">
        <f>SUM(E32:E38)</f>
        <v>1448.75</v>
      </c>
      <c r="G32" s="23">
        <f>F32*1.15</f>
        <v>1666.0624999999998</v>
      </c>
      <c r="H32" s="18">
        <v>2</v>
      </c>
      <c r="I32" s="1">
        <f>SUM(H32:H38)</f>
        <v>11</v>
      </c>
      <c r="K32" s="23">
        <f>G32+J32</f>
        <v>1666.0624999999998</v>
      </c>
      <c r="M32" s="23">
        <f>K32-L32</f>
        <v>1666.0624999999998</v>
      </c>
    </row>
    <row r="33" spans="1:13">
      <c r="A33" s="1" t="s">
        <v>61</v>
      </c>
      <c r="B33" s="1" t="s">
        <v>64</v>
      </c>
      <c r="C33" s="1" t="s">
        <v>65</v>
      </c>
      <c r="D33" s="1"/>
      <c r="E33" s="1">
        <v>256.5</v>
      </c>
      <c r="F33" s="19"/>
      <c r="H33" s="18">
        <v>2</v>
      </c>
      <c r="I33" s="1"/>
    </row>
    <row r="34" spans="1:13">
      <c r="A34" s="1" t="s">
        <v>61</v>
      </c>
      <c r="B34" s="1" t="s">
        <v>66</v>
      </c>
      <c r="C34" s="1" t="s">
        <v>67</v>
      </c>
      <c r="D34" s="1"/>
      <c r="E34" s="1">
        <v>133</v>
      </c>
      <c r="F34" s="19"/>
      <c r="H34" s="18">
        <v>1</v>
      </c>
      <c r="I34" s="1"/>
    </row>
    <row r="35" spans="1:13">
      <c r="A35" s="1" t="s">
        <v>61</v>
      </c>
      <c r="B35" s="1" t="s">
        <v>68</v>
      </c>
      <c r="C35" s="1" t="s">
        <v>69</v>
      </c>
      <c r="D35" s="1"/>
      <c r="E35" s="1">
        <v>190</v>
      </c>
      <c r="F35" s="19"/>
      <c r="H35" s="18">
        <v>1</v>
      </c>
      <c r="I35" s="1"/>
    </row>
    <row r="36" spans="1:13">
      <c r="A36" s="1" t="s">
        <v>61</v>
      </c>
      <c r="B36" s="1" t="s">
        <v>70</v>
      </c>
      <c r="C36" s="1" t="s">
        <v>71</v>
      </c>
      <c r="D36" s="1"/>
      <c r="E36" s="1">
        <v>228</v>
      </c>
      <c r="F36" s="19"/>
      <c r="H36" s="18">
        <v>1</v>
      </c>
      <c r="I36" s="1"/>
    </row>
    <row r="37" spans="1:13">
      <c r="A37" s="1" t="s">
        <v>61</v>
      </c>
      <c r="B37" s="1" t="s">
        <v>72</v>
      </c>
      <c r="C37" s="1" t="s">
        <v>73</v>
      </c>
      <c r="D37" s="1"/>
      <c r="E37" s="1">
        <v>270.75</v>
      </c>
      <c r="F37" s="19"/>
      <c r="H37" s="18">
        <v>3</v>
      </c>
      <c r="I37" s="1"/>
    </row>
    <row r="38" spans="1:13" s="6" customFormat="1">
      <c r="A38" s="5" t="s">
        <v>61</v>
      </c>
      <c r="B38" s="5" t="s">
        <v>74</v>
      </c>
      <c r="C38" s="5" t="s">
        <v>75</v>
      </c>
      <c r="D38" s="5"/>
      <c r="E38" s="5">
        <v>166.25</v>
      </c>
      <c r="F38" s="20"/>
      <c r="G38" s="24"/>
      <c r="H38" s="6">
        <v>1</v>
      </c>
      <c r="I38" s="5"/>
      <c r="K38" s="24"/>
      <c r="M38" s="24"/>
    </row>
    <row r="39" spans="1:13">
      <c r="A39" s="1" t="s">
        <v>76</v>
      </c>
      <c r="B39" s="1" t="s">
        <v>77</v>
      </c>
      <c r="C39" s="1" t="s">
        <v>78</v>
      </c>
      <c r="D39" s="1"/>
      <c r="E39" s="1">
        <v>90.25</v>
      </c>
      <c r="F39" s="19">
        <f>SUM(E39:E41)</f>
        <v>785.5</v>
      </c>
      <c r="G39" s="23">
        <f>F39*1.15</f>
        <v>903.32499999999993</v>
      </c>
      <c r="H39" s="18">
        <v>1</v>
      </c>
      <c r="I39" s="1">
        <f>SUM(H39:H41)</f>
        <v>3</v>
      </c>
      <c r="K39" s="23">
        <f>G39+J39</f>
        <v>903.32499999999993</v>
      </c>
      <c r="M39" s="23">
        <f>K39-L39</f>
        <v>903.32499999999993</v>
      </c>
    </row>
    <row r="40" spans="1:13">
      <c r="A40" s="1" t="s">
        <v>76</v>
      </c>
      <c r="B40" s="1" t="s">
        <v>79</v>
      </c>
      <c r="C40" s="1" t="s">
        <v>78</v>
      </c>
      <c r="D40" s="1"/>
      <c r="E40" s="1">
        <v>90.25</v>
      </c>
      <c r="F40" s="19"/>
      <c r="H40" s="18">
        <v>1</v>
      </c>
      <c r="I40" s="1"/>
    </row>
    <row r="41" spans="1:13" s="6" customFormat="1">
      <c r="A41" s="7" t="s">
        <v>76</v>
      </c>
      <c r="B41" s="7">
        <v>23144</v>
      </c>
      <c r="C41" s="7" t="s">
        <v>80</v>
      </c>
      <c r="D41" s="7">
        <v>18</v>
      </c>
      <c r="E41" s="7">
        <v>605</v>
      </c>
      <c r="F41" s="22"/>
      <c r="G41" s="24"/>
      <c r="H41" s="6">
        <v>1</v>
      </c>
      <c r="I41" s="7"/>
      <c r="K41" s="24"/>
      <c r="M41" s="24"/>
    </row>
    <row r="42" spans="1:13">
      <c r="A42" s="2" t="s">
        <v>81</v>
      </c>
      <c r="B42" s="2">
        <v>22965</v>
      </c>
      <c r="C42" s="2" t="s">
        <v>82</v>
      </c>
      <c r="D42" s="2">
        <v>17</v>
      </c>
      <c r="E42" s="2">
        <v>525</v>
      </c>
      <c r="F42" s="21">
        <f>SUM(E42:E48)</f>
        <v>2185</v>
      </c>
      <c r="G42" s="23">
        <f>F42*1.15</f>
        <v>2512.75</v>
      </c>
      <c r="H42" s="18">
        <v>1</v>
      </c>
      <c r="I42" s="2">
        <f>SUM(H42:H48)</f>
        <v>8</v>
      </c>
      <c r="K42" s="23">
        <f>G42+J42</f>
        <v>2512.75</v>
      </c>
      <c r="M42" s="23">
        <f>K42-L42</f>
        <v>2512.75</v>
      </c>
    </row>
    <row r="43" spans="1:13">
      <c r="A43" s="2" t="s">
        <v>81</v>
      </c>
      <c r="B43" s="2">
        <v>15419</v>
      </c>
      <c r="C43" s="2" t="s">
        <v>83</v>
      </c>
      <c r="D43" s="2">
        <v>17</v>
      </c>
      <c r="E43" s="2">
        <v>755</v>
      </c>
      <c r="H43" s="18">
        <v>1</v>
      </c>
      <c r="I43" s="2"/>
    </row>
    <row r="44" spans="1:13">
      <c r="A44" s="2" t="s">
        <v>81</v>
      </c>
      <c r="B44" s="2">
        <v>7579</v>
      </c>
      <c r="C44" s="2" t="s">
        <v>84</v>
      </c>
      <c r="D44" s="2">
        <v>18</v>
      </c>
      <c r="E44" s="2">
        <v>465</v>
      </c>
      <c r="H44" s="18">
        <v>1</v>
      </c>
      <c r="I44" s="2"/>
    </row>
    <row r="45" spans="1:13">
      <c r="A45" s="2" t="s">
        <v>81</v>
      </c>
      <c r="B45" s="2">
        <v>25905</v>
      </c>
      <c r="C45" s="2" t="s">
        <v>85</v>
      </c>
      <c r="D45" s="2" t="s">
        <v>86</v>
      </c>
      <c r="E45" s="2">
        <v>130</v>
      </c>
      <c r="H45" s="18">
        <v>1</v>
      </c>
      <c r="I45" s="2"/>
    </row>
    <row r="46" spans="1:13">
      <c r="A46" s="2" t="s">
        <v>81</v>
      </c>
      <c r="B46" s="2">
        <v>22593</v>
      </c>
      <c r="C46" s="2" t="s">
        <v>87</v>
      </c>
      <c r="D46" s="2" t="s">
        <v>86</v>
      </c>
      <c r="E46" s="2">
        <v>120</v>
      </c>
      <c r="H46" s="18">
        <v>2</v>
      </c>
      <c r="I46" s="2"/>
    </row>
    <row r="47" spans="1:13">
      <c r="A47" s="2" t="s">
        <v>81</v>
      </c>
      <c r="B47" s="2">
        <v>15267</v>
      </c>
      <c r="C47" s="2" t="s">
        <v>88</v>
      </c>
      <c r="D47" s="2" t="s">
        <v>86</v>
      </c>
      <c r="E47" s="2">
        <v>95</v>
      </c>
      <c r="H47" s="18">
        <v>1</v>
      </c>
      <c r="I47" s="2"/>
    </row>
    <row r="48" spans="1:13" s="6" customFormat="1">
      <c r="A48" s="7" t="s">
        <v>81</v>
      </c>
      <c r="B48" s="7">
        <v>15084</v>
      </c>
      <c r="C48" s="7" t="s">
        <v>89</v>
      </c>
      <c r="D48" s="7" t="s">
        <v>86</v>
      </c>
      <c r="E48" s="7">
        <v>95</v>
      </c>
      <c r="F48" s="22"/>
      <c r="G48" s="24"/>
      <c r="H48" s="6">
        <v>1</v>
      </c>
      <c r="I48" s="7"/>
      <c r="K48" s="24"/>
      <c r="M48" s="24"/>
    </row>
    <row r="49" spans="1:13">
      <c r="A49" s="1" t="s">
        <v>90</v>
      </c>
      <c r="B49" s="1" t="s">
        <v>91</v>
      </c>
      <c r="C49" s="1" t="s">
        <v>92</v>
      </c>
      <c r="D49" s="1"/>
      <c r="E49" s="1">
        <v>85.5</v>
      </c>
      <c r="F49" s="19">
        <f>SUM(E49:E52)</f>
        <v>560.5</v>
      </c>
      <c r="G49" s="23">
        <f>F49*1.15</f>
        <v>644.57499999999993</v>
      </c>
      <c r="H49" s="18">
        <v>1</v>
      </c>
      <c r="I49" s="1">
        <f>SUM(H49:H52)</f>
        <v>7</v>
      </c>
      <c r="K49" s="23">
        <f>G49+J49</f>
        <v>644.57499999999993</v>
      </c>
      <c r="M49" s="23">
        <f>K49-L49</f>
        <v>644.57499999999993</v>
      </c>
    </row>
    <row r="50" spans="1:13">
      <c r="A50" s="1" t="s">
        <v>90</v>
      </c>
      <c r="B50" s="1" t="s">
        <v>93</v>
      </c>
      <c r="C50" s="1" t="s">
        <v>92</v>
      </c>
      <c r="D50" s="1"/>
      <c r="E50" s="1">
        <v>85.5</v>
      </c>
      <c r="F50" s="19"/>
      <c r="H50" s="18">
        <v>1</v>
      </c>
      <c r="I50" s="1"/>
    </row>
    <row r="51" spans="1:13">
      <c r="A51" s="1" t="s">
        <v>90</v>
      </c>
      <c r="B51" s="1" t="s">
        <v>94</v>
      </c>
      <c r="C51" s="1" t="s">
        <v>95</v>
      </c>
      <c r="D51" s="1"/>
      <c r="E51" s="1">
        <v>251.75</v>
      </c>
      <c r="F51" s="19"/>
      <c r="H51" s="18">
        <v>3</v>
      </c>
      <c r="I51" s="1"/>
    </row>
    <row r="52" spans="1:13" s="6" customFormat="1">
      <c r="A52" s="5" t="s">
        <v>90</v>
      </c>
      <c r="B52" s="5" t="s">
        <v>96</v>
      </c>
      <c r="C52" s="5" t="s">
        <v>97</v>
      </c>
      <c r="D52" s="5"/>
      <c r="E52" s="5">
        <v>137.75</v>
      </c>
      <c r="F52" s="20"/>
      <c r="G52" s="24"/>
      <c r="H52" s="6">
        <v>2</v>
      </c>
      <c r="I52" s="5"/>
      <c r="K52" s="24"/>
      <c r="M52" s="24"/>
    </row>
    <row r="53" spans="1:13">
      <c r="A53" s="1" t="s">
        <v>98</v>
      </c>
      <c r="B53" s="1" t="s">
        <v>99</v>
      </c>
      <c r="C53" s="1" t="s">
        <v>100</v>
      </c>
      <c r="D53" s="1"/>
      <c r="E53" s="1">
        <v>403.75</v>
      </c>
      <c r="F53" s="19">
        <f>SUM(E53:E54)</f>
        <v>465.5</v>
      </c>
      <c r="G53" s="23">
        <f>F53*1.15</f>
        <v>535.32499999999993</v>
      </c>
      <c r="H53" s="18">
        <v>1</v>
      </c>
      <c r="I53" s="1">
        <f>SUM(H53:H54)</f>
        <v>2</v>
      </c>
      <c r="K53" s="23">
        <f>G53+J53</f>
        <v>535.32499999999993</v>
      </c>
      <c r="M53" s="23">
        <f>K53-L53</f>
        <v>535.32499999999993</v>
      </c>
    </row>
    <row r="54" spans="1:13" s="6" customFormat="1">
      <c r="A54" s="5" t="s">
        <v>98</v>
      </c>
      <c r="B54" s="5" t="s">
        <v>101</v>
      </c>
      <c r="C54" s="5" t="s">
        <v>102</v>
      </c>
      <c r="D54" s="5"/>
      <c r="E54" s="5">
        <v>61.75</v>
      </c>
      <c r="F54" s="20"/>
      <c r="G54" s="24"/>
      <c r="H54" s="6">
        <v>1</v>
      </c>
      <c r="I54" s="5"/>
      <c r="K54" s="24"/>
      <c r="M54" s="24"/>
    </row>
    <row r="55" spans="1:13">
      <c r="A55" s="1" t="s">
        <v>103</v>
      </c>
      <c r="B55" s="1" t="s">
        <v>104</v>
      </c>
      <c r="C55" s="1" t="s">
        <v>105</v>
      </c>
      <c r="D55" s="1"/>
      <c r="E55" s="1">
        <v>408.5</v>
      </c>
      <c r="F55" s="19">
        <f>SUM(E55:E58)</f>
        <v>1047.75</v>
      </c>
      <c r="G55" s="23">
        <f>F55*1.15</f>
        <v>1204.9124999999999</v>
      </c>
      <c r="H55" s="18">
        <v>1</v>
      </c>
      <c r="I55" s="1">
        <f>SUM(H55:H58)</f>
        <v>4</v>
      </c>
      <c r="K55" s="23">
        <f>G55+J55</f>
        <v>1204.9124999999999</v>
      </c>
      <c r="M55" s="23">
        <f>K55-L55</f>
        <v>1204.9124999999999</v>
      </c>
    </row>
    <row r="56" spans="1:13">
      <c r="A56" s="1" t="s">
        <v>103</v>
      </c>
      <c r="B56" s="1" t="s">
        <v>106</v>
      </c>
      <c r="C56" s="1" t="s">
        <v>107</v>
      </c>
      <c r="D56" s="1"/>
      <c r="E56" s="1">
        <v>204.25</v>
      </c>
      <c r="F56" s="19"/>
      <c r="H56" s="18">
        <v>1</v>
      </c>
      <c r="I56" s="1"/>
    </row>
    <row r="57" spans="1:13">
      <c r="A57" s="2" t="s">
        <v>103</v>
      </c>
      <c r="B57" s="2">
        <v>24297</v>
      </c>
      <c r="C57" s="2" t="s">
        <v>108</v>
      </c>
      <c r="E57" s="2">
        <v>225</v>
      </c>
      <c r="F57" s="21" t="s">
        <v>109</v>
      </c>
      <c r="H57" s="18">
        <v>1</v>
      </c>
      <c r="I57" s="2" t="s">
        <v>109</v>
      </c>
    </row>
    <row r="58" spans="1:13" s="6" customFormat="1">
      <c r="A58" s="7" t="s">
        <v>103</v>
      </c>
      <c r="B58" s="7">
        <v>26161</v>
      </c>
      <c r="C58" s="7" t="s">
        <v>15</v>
      </c>
      <c r="D58" s="7"/>
      <c r="E58" s="7">
        <v>210</v>
      </c>
      <c r="F58" s="22" t="s">
        <v>110</v>
      </c>
      <c r="G58" s="24"/>
      <c r="H58" s="6">
        <v>1</v>
      </c>
      <c r="I58" s="7" t="s">
        <v>110</v>
      </c>
      <c r="K58" s="24"/>
      <c r="M58" s="24"/>
    </row>
    <row r="59" spans="1:13">
      <c r="A59" s="1" t="s">
        <v>111</v>
      </c>
      <c r="B59" s="1" t="s">
        <v>112</v>
      </c>
      <c r="C59" s="1" t="s">
        <v>113</v>
      </c>
      <c r="D59" s="1"/>
      <c r="E59" s="1">
        <v>114</v>
      </c>
      <c r="F59" s="19">
        <f>SUM(E59:E65)</f>
        <v>1838</v>
      </c>
      <c r="G59" s="23">
        <f>F59*1.15</f>
        <v>2113.6999999999998</v>
      </c>
      <c r="H59" s="18">
        <v>2</v>
      </c>
      <c r="I59" s="1">
        <f>SUM(H59:H65)</f>
        <v>13</v>
      </c>
      <c r="K59" s="23">
        <f>G59+J59</f>
        <v>2113.6999999999998</v>
      </c>
      <c r="M59" s="23">
        <f>K59-L59</f>
        <v>2113.6999999999998</v>
      </c>
    </row>
    <row r="60" spans="1:13">
      <c r="A60" s="1" t="s">
        <v>111</v>
      </c>
      <c r="B60" s="1" t="s">
        <v>114</v>
      </c>
      <c r="C60" s="1" t="s">
        <v>115</v>
      </c>
      <c r="D60" s="1"/>
      <c r="E60" s="1">
        <v>418</v>
      </c>
      <c r="F60" s="19"/>
      <c r="H60" s="18">
        <v>3</v>
      </c>
      <c r="I60" s="1"/>
    </row>
    <row r="61" spans="1:13">
      <c r="A61" s="1" t="s">
        <v>111</v>
      </c>
      <c r="B61" s="1" t="s">
        <v>116</v>
      </c>
      <c r="C61" s="1" t="s">
        <v>117</v>
      </c>
      <c r="D61" s="1"/>
      <c r="E61" s="1">
        <v>261.25</v>
      </c>
      <c r="F61" s="19"/>
      <c r="H61" s="18">
        <v>1</v>
      </c>
      <c r="I61" s="1"/>
    </row>
    <row r="62" spans="1:13">
      <c r="A62" s="1" t="s">
        <v>111</v>
      </c>
      <c r="B62" s="1" t="s">
        <v>118</v>
      </c>
      <c r="C62" s="1" t="s">
        <v>119</v>
      </c>
      <c r="D62" s="1"/>
      <c r="E62" s="1">
        <v>541.5</v>
      </c>
      <c r="F62" s="19"/>
      <c r="H62" s="18">
        <v>2</v>
      </c>
      <c r="I62" s="1"/>
    </row>
    <row r="63" spans="1:13">
      <c r="A63" s="1" t="s">
        <v>111</v>
      </c>
      <c r="B63" s="1" t="s">
        <v>120</v>
      </c>
      <c r="C63" s="1" t="s">
        <v>121</v>
      </c>
      <c r="D63" s="1"/>
      <c r="E63" s="1">
        <v>123.5</v>
      </c>
      <c r="F63" s="19"/>
      <c r="H63" s="18">
        <v>2</v>
      </c>
      <c r="I63" s="1"/>
    </row>
    <row r="64" spans="1:13">
      <c r="A64" s="1" t="s">
        <v>111</v>
      </c>
      <c r="B64" s="1" t="s">
        <v>122</v>
      </c>
      <c r="C64" s="1" t="s">
        <v>123</v>
      </c>
      <c r="D64" s="1"/>
      <c r="E64" s="1">
        <v>194.75</v>
      </c>
      <c r="F64" s="19"/>
      <c r="H64" s="18">
        <v>1</v>
      </c>
      <c r="I64" s="1"/>
    </row>
    <row r="65" spans="1:13" s="6" customFormat="1">
      <c r="A65" s="7" t="s">
        <v>111</v>
      </c>
      <c r="B65" s="7">
        <v>3889</v>
      </c>
      <c r="C65" s="7" t="s">
        <v>124</v>
      </c>
      <c r="D65" s="7"/>
      <c r="E65" s="7">
        <v>185</v>
      </c>
      <c r="F65" s="22"/>
      <c r="G65" s="24"/>
      <c r="H65" s="6">
        <v>2</v>
      </c>
      <c r="I65" s="7"/>
      <c r="K65" s="24"/>
      <c r="M65" s="24"/>
    </row>
    <row r="66" spans="1:13" s="6" customFormat="1">
      <c r="A66" s="5" t="s">
        <v>125</v>
      </c>
      <c r="B66" s="5" t="s">
        <v>126</v>
      </c>
      <c r="C66" s="5" t="s">
        <v>127</v>
      </c>
      <c r="D66" s="5"/>
      <c r="E66" s="5">
        <v>636.5</v>
      </c>
      <c r="F66" s="20">
        <f>SUM(E66)</f>
        <v>636.5</v>
      </c>
      <c r="G66" s="24">
        <f>F66*1.15</f>
        <v>731.97499999999991</v>
      </c>
      <c r="H66" s="6">
        <v>1</v>
      </c>
      <c r="I66" s="5">
        <f>SUM(H66)</f>
        <v>1</v>
      </c>
      <c r="K66" s="24">
        <f>G66+J66</f>
        <v>731.97499999999991</v>
      </c>
      <c r="M66" s="24">
        <f>K66-L66</f>
        <v>731.97499999999991</v>
      </c>
    </row>
    <row r="67" spans="1:13">
      <c r="A67" s="4" t="s">
        <v>128</v>
      </c>
      <c r="B67" s="1" t="s">
        <v>129</v>
      </c>
      <c r="C67" s="1" t="s">
        <v>130</v>
      </c>
      <c r="D67" s="1"/>
      <c r="E67" s="1">
        <v>437</v>
      </c>
      <c r="F67" s="19">
        <f>SUM(E67:E69)</f>
        <v>1037</v>
      </c>
      <c r="H67" s="18">
        <v>2</v>
      </c>
      <c r="I67" s="1">
        <f>SUM(H67:H69)</f>
        <v>4</v>
      </c>
      <c r="K67" s="23">
        <f>G67+J67</f>
        <v>0</v>
      </c>
      <c r="M67" s="23">
        <f>K67-L67</f>
        <v>0</v>
      </c>
    </row>
    <row r="68" spans="1:13">
      <c r="A68" s="2" t="s">
        <v>128</v>
      </c>
      <c r="B68" s="2">
        <v>15711</v>
      </c>
      <c r="C68" s="2" t="s">
        <v>131</v>
      </c>
      <c r="D68" s="2">
        <v>18</v>
      </c>
      <c r="E68" s="2">
        <v>245</v>
      </c>
      <c r="H68" s="18">
        <v>1</v>
      </c>
    </row>
    <row r="69" spans="1:13" s="6" customFormat="1">
      <c r="A69" s="7" t="s">
        <v>128</v>
      </c>
      <c r="B69" s="7">
        <v>13381</v>
      </c>
      <c r="C69" s="7" t="s">
        <v>132</v>
      </c>
      <c r="D69" s="7"/>
      <c r="E69" s="7">
        <v>355</v>
      </c>
      <c r="F69" s="22"/>
      <c r="G69" s="24"/>
      <c r="H69" s="6">
        <v>1</v>
      </c>
      <c r="K69" s="24"/>
      <c r="M69" s="24"/>
    </row>
  </sheetData>
  <autoFilter ref="A1:L69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Людмила</cp:lastModifiedBy>
  <dcterms:created xsi:type="dcterms:W3CDTF">2015-02-28T20:16:36Z</dcterms:created>
  <dcterms:modified xsi:type="dcterms:W3CDTF">2015-02-28T20:24:18Z</dcterms:modified>
</cp:coreProperties>
</file>