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12240" tabRatio="596" activeTab="0"/>
  </bookViews>
  <sheets>
    <sheet name="Btfly.ru" sheetId="1" r:id="rId1"/>
    <sheet name="Terochki.ru" sheetId="2" r:id="rId2"/>
    <sheet name="2Resnichki.ru" sheetId="3" r:id="rId3"/>
    <sheet name="Сarapky.ru" sheetId="4" r:id="rId4"/>
    <sheet name="Massagerell.ru" sheetId="5" r:id="rId5"/>
  </sheets>
  <definedNames/>
  <calcPr fullCalcOnLoad="1"/>
</workbook>
</file>

<file path=xl/sharedStrings.xml><?xml version="1.0" encoding="utf-8"?>
<sst xmlns="http://schemas.openxmlformats.org/spreadsheetml/2006/main" count="257" uniqueCount="230">
  <si>
    <t>Артикул</t>
  </si>
  <si>
    <t>Сумма</t>
  </si>
  <si>
    <t>Тёрка ZigZag</t>
  </si>
  <si>
    <t>Пилка 3084N</t>
  </si>
  <si>
    <t>Полировка 3083S</t>
  </si>
  <si>
    <t>Ножницы</t>
  </si>
  <si>
    <t>Ell-113</t>
  </si>
  <si>
    <t>Ell-113  round</t>
  </si>
  <si>
    <t>Ell-193</t>
  </si>
  <si>
    <t>Ell-118</t>
  </si>
  <si>
    <t>Ell-116</t>
  </si>
  <si>
    <t>Ell-110</t>
  </si>
  <si>
    <t>Ell-111  sprin</t>
  </si>
  <si>
    <t>Ell-116  round</t>
  </si>
  <si>
    <t>Ell-143  round</t>
  </si>
  <si>
    <t>Ell-131  round</t>
  </si>
  <si>
    <t>Кусачки</t>
  </si>
  <si>
    <t>Ell-203</t>
  </si>
  <si>
    <t>Ell-206</t>
  </si>
  <si>
    <t>Ell-209</t>
  </si>
  <si>
    <t>Ell-212</t>
  </si>
  <si>
    <t>Ell-215  salon</t>
  </si>
  <si>
    <t>Ell-216  salon</t>
  </si>
  <si>
    <t>Ell-245</t>
  </si>
  <si>
    <t>Ell-252</t>
  </si>
  <si>
    <t>Ell-237</t>
  </si>
  <si>
    <t>Ell-233</t>
  </si>
  <si>
    <t>Ell-222  sprin</t>
  </si>
  <si>
    <t>Ell-250</t>
  </si>
  <si>
    <t>Пинцеты</t>
  </si>
  <si>
    <t>Ell-371</t>
  </si>
  <si>
    <t>Ell-372</t>
  </si>
  <si>
    <t>Ell-377</t>
  </si>
  <si>
    <t>Пушеры</t>
  </si>
  <si>
    <t>Ell-405</t>
  </si>
  <si>
    <t>Ell-408</t>
  </si>
  <si>
    <t>Ell-409</t>
  </si>
  <si>
    <t>Ell-411</t>
  </si>
  <si>
    <t>Ell-419</t>
  </si>
  <si>
    <t>Книпсера</t>
  </si>
  <si>
    <t>Ell-500</t>
  </si>
  <si>
    <t>Ell-501</t>
  </si>
  <si>
    <t>Количество         без заточки</t>
  </si>
  <si>
    <t>Количество    с  заточкой</t>
  </si>
  <si>
    <t>Цена  без заточки</t>
  </si>
  <si>
    <t>Гоудастер</t>
  </si>
  <si>
    <t>Стеклянная пилка 12 см</t>
  </si>
  <si>
    <t>Стеклянная пилка 9 см</t>
  </si>
  <si>
    <t>Лазерная тёрка 1030</t>
  </si>
  <si>
    <t>Лазерная тёрка 1031 Sun</t>
  </si>
  <si>
    <t>Лазерная тёрка 1023 чёрная</t>
  </si>
  <si>
    <t>Лазерная тёрка 1023 белая</t>
  </si>
  <si>
    <t>Лазерная тёрка 1024 Mini</t>
  </si>
  <si>
    <t>Карандаш для кутикулы</t>
  </si>
  <si>
    <t>Ell-303</t>
  </si>
  <si>
    <t>Ell-317</t>
  </si>
  <si>
    <t>Ell-600</t>
  </si>
  <si>
    <t>Набор чёрный 3FB (3 пилки)</t>
  </si>
  <si>
    <t>Набор чёрный 2SB (2 тёрки)</t>
  </si>
  <si>
    <t>Набор белый 3FW (3 пилки)</t>
  </si>
  <si>
    <t>Набор белый 2SW (2тёрки)</t>
  </si>
  <si>
    <t>Набор белый  3H (1 тёр+2 пил)</t>
  </si>
  <si>
    <t>Лазерная тёрка 1023 Nickel</t>
  </si>
  <si>
    <t>Цена  за шт.</t>
  </si>
  <si>
    <t xml:space="preserve">Количество         </t>
  </si>
  <si>
    <t xml:space="preserve">Незагрязинки </t>
  </si>
  <si>
    <t xml:space="preserve">Цена  </t>
  </si>
  <si>
    <t>Итоговая сумма по массажёрам</t>
  </si>
  <si>
    <t>Итоговая сумма по теркам и инструменту</t>
  </si>
  <si>
    <t>Царапки  розовые</t>
  </si>
  <si>
    <t>Царапки  светло-розовые</t>
  </si>
  <si>
    <t>Царапки  красные</t>
  </si>
  <si>
    <t>Царапки  зелёные</t>
  </si>
  <si>
    <t>Царапки  синие</t>
  </si>
  <si>
    <t>Царапки  фиолетовые</t>
  </si>
  <si>
    <t>Царапки  чёрные</t>
  </si>
  <si>
    <t>Царапки  прозрачные</t>
  </si>
  <si>
    <t>Царапки для собак</t>
  </si>
  <si>
    <t>Царапки серые S</t>
  </si>
  <si>
    <t>Царапки серые M</t>
  </si>
  <si>
    <t>Царапки серые L</t>
  </si>
  <si>
    <t>Царапки серые XL</t>
  </si>
  <si>
    <t>Царапки серые XXL</t>
  </si>
  <si>
    <t>Царапки розовые S</t>
  </si>
  <si>
    <t>Царапки розовые M</t>
  </si>
  <si>
    <t>Царапки розовые L</t>
  </si>
  <si>
    <t>Итоговая сумма по всему заказу</t>
  </si>
  <si>
    <t>Массажер  одноволновой</t>
  </si>
  <si>
    <t>Массажер  двухволновой</t>
  </si>
  <si>
    <t>Чесалка с металическим наконечником</t>
  </si>
  <si>
    <t>Чесалка с тонкопластиковым наконечником</t>
  </si>
  <si>
    <t>Тёрки                www.btfly.ru</t>
  </si>
  <si>
    <t>Массажеры              www.massagerell.ru</t>
  </si>
  <si>
    <t>Цена за блок (10 уп.)</t>
  </si>
  <si>
    <t>Цена  за упаковку</t>
  </si>
  <si>
    <t>Количество    упаковок</t>
  </si>
  <si>
    <t>Количество    блоков</t>
  </si>
  <si>
    <t xml:space="preserve">Разное        www.rotoduster.ru   </t>
  </si>
  <si>
    <t>Цельные реснички                www.2Resnichki.ru</t>
  </si>
  <si>
    <t>01 Сплошная радость</t>
  </si>
  <si>
    <t>02 Карнавальная ночь</t>
  </si>
  <si>
    <t>03 Особый взгляд</t>
  </si>
  <si>
    <t>04 Мечты Шахерезады</t>
  </si>
  <si>
    <t>05 Сияние луны</t>
  </si>
  <si>
    <t>06 Восточная сказка</t>
  </si>
  <si>
    <t>07 Чарующий взмах</t>
  </si>
  <si>
    <t>08 Естественная красота</t>
  </si>
  <si>
    <t>09 Корона Императрицы</t>
  </si>
  <si>
    <t>10 Волнующее обольщение</t>
  </si>
  <si>
    <t>11 Любовный треугольник</t>
  </si>
  <si>
    <t>12 Редкое счастье</t>
  </si>
  <si>
    <t>13 Запутанная история</t>
  </si>
  <si>
    <t>14 Незабудки</t>
  </si>
  <si>
    <t>15 Маленькая принцесса</t>
  </si>
  <si>
    <t>16 Вишнёвый сад</t>
  </si>
  <si>
    <t>17 Пылающий огонь</t>
  </si>
  <si>
    <t>18 Сплошная радость</t>
  </si>
  <si>
    <t>60 Восьмиресничные 13 мм</t>
  </si>
  <si>
    <t>Пучки (0.15 мм толщина)</t>
  </si>
  <si>
    <t>61 Восьмиресничные 11 мм</t>
  </si>
  <si>
    <t>62 Восьмиресничные 9 мм</t>
  </si>
  <si>
    <t>63 Восьмиресничные  MIX</t>
  </si>
  <si>
    <t>64 Трёхресничные  13 мм</t>
  </si>
  <si>
    <t>65 Трёхресничные 11 мм</t>
  </si>
  <si>
    <t>66 Трёхресничные 9 мм</t>
  </si>
  <si>
    <t>67 Трёхресничные  MIX</t>
  </si>
  <si>
    <t>80 Двадцатьпяточка 14 мм</t>
  </si>
  <si>
    <t>81 Двадцатьпяточка 12 мм</t>
  </si>
  <si>
    <t>82 Двадцатьпяточка 10 мм</t>
  </si>
  <si>
    <t>83 Двадцатьпяточка MIX</t>
  </si>
  <si>
    <t>84 Двадцаточка 14 мм</t>
  </si>
  <si>
    <t>85 Двадцаточка 12 мм</t>
  </si>
  <si>
    <t>86 Двадцаточка 10 мм</t>
  </si>
  <si>
    <t>87 Двадцаточка MIX</t>
  </si>
  <si>
    <t>Итоговая сумма по ресничкам</t>
  </si>
  <si>
    <t>Одиночные реснички (0.20 и 0.25 мм)</t>
  </si>
  <si>
    <t>Царапки для кошек</t>
  </si>
  <si>
    <t xml:space="preserve">Пилка для когтей </t>
  </si>
  <si>
    <t>Пилка для подпиливания когтей</t>
  </si>
  <si>
    <t>Незагрязинки серые  S (маленькие)</t>
  </si>
  <si>
    <t>Незагрязинки серые  M (средние)</t>
  </si>
  <si>
    <t>Незагрязинки серые L (большие)</t>
  </si>
  <si>
    <t>Незагрязинки розовые L (большие)</t>
  </si>
  <si>
    <t>Незагрязинки розовые M (средние)</t>
  </si>
  <si>
    <t>Незагрязинки розовые  S (маленькие)</t>
  </si>
  <si>
    <t>Итоговая сумма по царапкам и незагрязинкам:</t>
  </si>
  <si>
    <t>Заточка относится только к маникюрному инструменту</t>
  </si>
  <si>
    <t>Пилинг носочки</t>
  </si>
  <si>
    <t>Срезающая липсовая тёрка</t>
  </si>
  <si>
    <t>Пилинг для ног       FineFoot.ru</t>
  </si>
  <si>
    <t xml:space="preserve">Тёрочные наборы         </t>
  </si>
  <si>
    <t>Клей для одиночных ресниц и пучков</t>
  </si>
  <si>
    <t>Клей прозрачный  1 грамм</t>
  </si>
  <si>
    <t>Клей чёрный  1 грамм</t>
  </si>
  <si>
    <t xml:space="preserve">Маникюрные ножницы  12028M       </t>
  </si>
  <si>
    <t xml:space="preserve">Ногтевые ножницы  12027М       </t>
  </si>
  <si>
    <t>Безопасные ножницы 12097M</t>
  </si>
  <si>
    <t xml:space="preserve">Ногтевые ножницы  12047M     </t>
  </si>
  <si>
    <t>Универсальные ножницы 12048М</t>
  </si>
  <si>
    <t>Маникюрные ножницы 18828МХ</t>
  </si>
  <si>
    <t xml:space="preserve">Ногтевые ножницы  18847 MX </t>
  </si>
  <si>
    <t>Маникюрные ножницы 12038 MJC</t>
  </si>
  <si>
    <t>Ногтевые ножницы 12036 MJC</t>
  </si>
  <si>
    <t>Тёрка Quadro Sun+</t>
  </si>
  <si>
    <t xml:space="preserve">Маникюрные кусачки (Пакистан)    </t>
  </si>
  <si>
    <t xml:space="preserve">Количество с заточкой        </t>
  </si>
  <si>
    <t xml:space="preserve">Педикюрные кусачки ( для ногтей)   </t>
  </si>
  <si>
    <t xml:space="preserve">Количество без заточки </t>
  </si>
  <si>
    <t xml:space="preserve">переключение между нашими сайтами и  товарами находится ниже, там где листы </t>
  </si>
  <si>
    <r>
      <rPr>
        <b/>
        <sz val="10"/>
        <color indexed="53"/>
        <rFont val="Calibri"/>
        <family val="2"/>
      </rPr>
      <t>переключение между нашими сайтами и  товарами находится ниже, там где листы</t>
    </r>
    <r>
      <rPr>
        <b/>
        <sz val="10"/>
        <color indexed="8"/>
        <rFont val="Calibri"/>
        <family val="2"/>
      </rPr>
      <t xml:space="preserve"> </t>
    </r>
  </si>
  <si>
    <t>Тёрки для ног                   www.terochki.ru</t>
  </si>
  <si>
    <t>Двухсторонние кусачки Parus    2310130</t>
  </si>
  <si>
    <t>Ногтевые кусачки Elka   2110140</t>
  </si>
  <si>
    <t>Итоговая сумма по наборам и инструменту</t>
  </si>
  <si>
    <t>Рекомендуем Италию не точить, но…</t>
  </si>
  <si>
    <t>не точится</t>
  </si>
  <si>
    <r>
      <t xml:space="preserve">Волновая пилка </t>
    </r>
    <r>
      <rPr>
        <b/>
        <sz val="8"/>
        <color indexed="10"/>
        <rFont val="Calibri"/>
        <family val="2"/>
      </rPr>
      <t>new</t>
    </r>
  </si>
  <si>
    <t>http://www.carapky.ru/content/tseny-na-tsarapki-i-nezagryazinki</t>
  </si>
  <si>
    <r>
      <t xml:space="preserve">Цены действительны до </t>
    </r>
    <r>
      <rPr>
        <b/>
        <sz val="9"/>
        <color indexed="10"/>
        <rFont val="Calibri"/>
        <family val="2"/>
      </rPr>
      <t>31 декабря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2014</t>
    </r>
    <r>
      <rPr>
        <b/>
        <sz val="9"/>
        <rFont val="Calibri"/>
        <family val="2"/>
      </rPr>
      <t xml:space="preserve"> года. Минимальный заказ от 12 000 рублей.     Доставка до вашего города за наш счёт.  Заказ присылать на: terochki@gmail.com Наличие по факту ресничек на складе смотреть тут:   http://2resnichki.ru/content/ceny</t>
    </r>
  </si>
  <si>
    <r>
      <t xml:space="preserve">Цены действительны до </t>
    </r>
    <r>
      <rPr>
        <b/>
        <sz val="9"/>
        <color indexed="10"/>
        <rFont val="Calibri"/>
        <family val="2"/>
      </rPr>
      <t>31 декабря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2014</t>
    </r>
    <r>
      <rPr>
        <b/>
        <sz val="9"/>
        <rFont val="Calibri"/>
        <family val="2"/>
      </rPr>
      <t xml:space="preserve"> года.  Доставка до вашего города за наш счёт.  Заказ присылать на: terochki@gmail.com  Наличие по факту смотреть тут:  </t>
    </r>
  </si>
  <si>
    <r>
      <t xml:space="preserve">Цены действительны до </t>
    </r>
    <r>
      <rPr>
        <b/>
        <sz val="9"/>
        <color indexed="10"/>
        <rFont val="Calibri"/>
        <family val="2"/>
      </rPr>
      <t>31 декабря 2014</t>
    </r>
    <r>
      <rPr>
        <b/>
        <sz val="9"/>
        <rFont val="Calibri"/>
        <family val="2"/>
      </rPr>
      <t xml:space="preserve"> года. Минимальный заказ от 12 000 рублей.     Доставка до вашего города за наш счёт.  Заказ присылать на: terochki@gmail.com  Наличие по факту инструмента на складе смотреть тут:   http://btfly.ru/content/zeny</t>
    </r>
  </si>
  <si>
    <r>
      <t xml:space="preserve">Цены действительны до </t>
    </r>
    <r>
      <rPr>
        <b/>
        <sz val="9"/>
        <color indexed="10"/>
        <rFont val="Calibri"/>
        <family val="2"/>
      </rPr>
      <t>31 декабря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2014</t>
    </r>
    <r>
      <rPr>
        <b/>
        <sz val="9"/>
        <rFont val="Calibri"/>
        <family val="2"/>
      </rPr>
      <t xml:space="preserve"> года. Минимальный заказ от 12 000 рублей.     Доставка до вашего города за наш счёт.  Заказ присылать на: terochki@gmail.com Наличие по факту инструмента на складе смотреть тут:     http://btfly.ru/content/zeny</t>
    </r>
  </si>
  <si>
    <t>Царапки  белые</t>
  </si>
  <si>
    <t>Царапки  жёлтые</t>
  </si>
  <si>
    <t>Царапки  оранжевые</t>
  </si>
  <si>
    <t>Царапки голубые</t>
  </si>
  <si>
    <r>
      <t xml:space="preserve">Лазерная тёрка 1037 Hibrid </t>
    </r>
    <r>
      <rPr>
        <b/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</si>
  <si>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 xml:space="preserve">Пилка 3082 Portable </t>
    </r>
    <r>
      <rPr>
        <b/>
        <sz val="8"/>
        <color indexed="10"/>
        <rFont val="Calibri"/>
        <family val="2"/>
      </rPr>
      <t>new</t>
    </r>
  </si>
  <si>
    <r>
      <t xml:space="preserve">Пилка 3085 Sun  </t>
    </r>
    <r>
      <rPr>
        <b/>
        <sz val="8"/>
        <color indexed="10"/>
        <rFont val="Calibri"/>
        <family val="2"/>
      </rPr>
      <t>new</t>
    </r>
  </si>
  <si>
    <r>
      <t xml:space="preserve">Пилка 3086 Submarine  </t>
    </r>
    <r>
      <rPr>
        <b/>
        <sz val="8"/>
        <color indexed="10"/>
        <rFont val="Calibri"/>
        <family val="2"/>
      </rPr>
      <t>new</t>
    </r>
  </si>
  <si>
    <r>
      <t xml:space="preserve">Пилка 3087 Supernova </t>
    </r>
    <r>
      <rPr>
        <b/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</si>
  <si>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Быстроманикюр для рук</t>
    </r>
    <r>
      <rPr>
        <sz val="8"/>
        <color indexed="63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new</t>
    </r>
  </si>
  <si>
    <r>
      <rPr>
        <b/>
        <sz val="8"/>
        <color indexed="63"/>
        <rFont val="Calibri"/>
        <family val="2"/>
      </rPr>
      <t>Быстроманикюр для ног</t>
    </r>
    <r>
      <rPr>
        <sz val="8"/>
        <color indexed="63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new</t>
    </r>
  </si>
  <si>
    <r>
      <t xml:space="preserve">Bt-118 PU </t>
    </r>
    <r>
      <rPr>
        <b/>
        <sz val="8"/>
        <color indexed="10"/>
        <rFont val="Calibri"/>
        <family val="2"/>
      </rPr>
      <t>new</t>
    </r>
  </si>
  <si>
    <r>
      <t>Bt-116 PU</t>
    </r>
    <r>
      <rPr>
        <b/>
        <sz val="8"/>
        <color indexed="10"/>
        <rFont val="Calibri"/>
        <family val="2"/>
      </rPr>
      <t xml:space="preserve"> new</t>
    </r>
  </si>
  <si>
    <r>
      <t xml:space="preserve">Bt-193 PU </t>
    </r>
    <r>
      <rPr>
        <b/>
        <sz val="8"/>
        <color indexed="10"/>
        <rFont val="Calibri"/>
        <family val="2"/>
      </rPr>
      <t>new</t>
    </r>
  </si>
  <si>
    <r>
      <t xml:space="preserve">Парафиновые перчатки </t>
    </r>
    <r>
      <rPr>
        <b/>
        <sz val="8"/>
        <color indexed="10"/>
        <rFont val="Calibri"/>
        <family val="2"/>
      </rPr>
      <t>new</t>
    </r>
  </si>
  <si>
    <r>
      <t xml:space="preserve">Парафиновые носочки  </t>
    </r>
    <r>
      <rPr>
        <b/>
        <sz val="8"/>
        <color indexed="10"/>
        <rFont val="Calibri"/>
        <family val="2"/>
      </rPr>
      <t>new</t>
    </r>
  </si>
  <si>
    <t>Наборы Butterfly PU</t>
  </si>
  <si>
    <r>
      <t xml:space="preserve">Alekto 36 </t>
    </r>
    <r>
      <rPr>
        <b/>
        <sz val="8"/>
        <color indexed="10"/>
        <rFont val="Calibri"/>
        <family val="2"/>
      </rPr>
      <t>new</t>
    </r>
  </si>
  <si>
    <r>
      <t xml:space="preserve">Danis 36 </t>
    </r>
    <r>
      <rPr>
        <b/>
        <sz val="8"/>
        <color indexed="10"/>
        <rFont val="Calibri"/>
        <family val="2"/>
      </rPr>
      <t>new</t>
    </r>
  </si>
  <si>
    <r>
      <t xml:space="preserve">Pandora 49 </t>
    </r>
    <r>
      <rPr>
        <b/>
        <sz val="8"/>
        <color indexed="10"/>
        <rFont val="Calibri"/>
        <family val="2"/>
      </rPr>
      <t>new</t>
    </r>
  </si>
  <si>
    <r>
      <t xml:space="preserve">Avrora 45 </t>
    </r>
    <r>
      <rPr>
        <b/>
        <sz val="8"/>
        <color indexed="10"/>
        <rFont val="Calibri"/>
        <family val="2"/>
      </rPr>
      <t>new</t>
    </r>
  </si>
  <si>
    <r>
      <t xml:space="preserve">Junona 512 </t>
    </r>
    <r>
      <rPr>
        <b/>
        <sz val="8"/>
        <color indexed="10"/>
        <rFont val="Calibri"/>
        <family val="2"/>
      </rPr>
      <t>new</t>
    </r>
  </si>
  <si>
    <r>
      <t xml:space="preserve">Camilla 612 </t>
    </r>
    <r>
      <rPr>
        <b/>
        <sz val="8"/>
        <color indexed="10"/>
        <rFont val="Calibri"/>
        <family val="2"/>
      </rPr>
      <t>new</t>
    </r>
  </si>
  <si>
    <r>
      <t xml:space="preserve">Esmeralda 712 </t>
    </r>
    <r>
      <rPr>
        <b/>
        <sz val="8"/>
        <color indexed="10"/>
        <rFont val="Calibri"/>
        <family val="2"/>
      </rPr>
      <t>new</t>
    </r>
  </si>
  <si>
    <t>Кусачки маникюрные  Round  8 мм Inside</t>
  </si>
  <si>
    <t>Кусачки маникюрные  Leonardo  6 мм.</t>
  </si>
  <si>
    <t>Кусачки маникюрные  Leonardo  8 мм</t>
  </si>
  <si>
    <t xml:space="preserve">Ножницы (Италия)  </t>
  </si>
  <si>
    <t>Кусачки маникюрные  Round  6 мм двойная пруж.</t>
  </si>
  <si>
    <t>Кусачки маникюрные  Cobalt Leonardo  6 мм.</t>
  </si>
  <si>
    <t>Кусачки маникюрные  Universal  12 мм дв. пруж.</t>
  </si>
  <si>
    <t>Кусачки маникюрные  Silver 6 мм, двойная пруж.</t>
  </si>
  <si>
    <r>
      <t xml:space="preserve">Цены действительны до </t>
    </r>
    <r>
      <rPr>
        <b/>
        <sz val="9"/>
        <color indexed="10"/>
        <rFont val="Calibri"/>
        <family val="2"/>
      </rPr>
      <t>31 декабря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2014</t>
    </r>
    <r>
      <rPr>
        <b/>
        <sz val="9"/>
        <rFont val="Calibri"/>
        <family val="2"/>
      </rPr>
      <t xml:space="preserve"> года. Минимальный заказ от 12 000 рублей.     Доставка до вашего города за наш счёт.  Заказ присылать на: terochki@gmail.com                                       Наличие товара по факту на складе смотреть тут: http://www.terochki.ru/content/tseny</t>
    </r>
  </si>
  <si>
    <t>Наборы Butterfly DPR</t>
  </si>
  <si>
    <r>
      <t xml:space="preserve">Marshal 45 mk  </t>
    </r>
    <r>
      <rPr>
        <b/>
        <sz val="8"/>
        <color indexed="10"/>
        <rFont val="Calibri"/>
        <family val="2"/>
      </rPr>
      <t>new</t>
    </r>
  </si>
  <si>
    <r>
      <t xml:space="preserve">Cassius 45 pk </t>
    </r>
    <r>
      <rPr>
        <b/>
        <sz val="8"/>
        <color indexed="10"/>
        <rFont val="Calibri"/>
        <family val="2"/>
      </rPr>
      <t>new</t>
    </r>
  </si>
  <si>
    <r>
      <t xml:space="preserve">Emerald 57 </t>
    </r>
    <r>
      <rPr>
        <b/>
        <sz val="8"/>
        <color indexed="10"/>
        <rFont val="Calibri"/>
        <family val="2"/>
      </rPr>
      <t>new</t>
    </r>
  </si>
  <si>
    <r>
      <t xml:space="preserve">Brentis 56 </t>
    </r>
    <r>
      <rPr>
        <b/>
        <sz val="8"/>
        <color indexed="10"/>
        <rFont val="Calibri"/>
        <family val="2"/>
      </rPr>
      <t>new</t>
    </r>
  </si>
  <si>
    <r>
      <t xml:space="preserve">Evdocia 48 mn </t>
    </r>
    <r>
      <rPr>
        <b/>
        <sz val="8"/>
        <color indexed="10"/>
        <rFont val="Calibri"/>
        <family val="2"/>
      </rPr>
      <t>new</t>
    </r>
  </si>
  <si>
    <r>
      <t xml:space="preserve">Deitheria 812  </t>
    </r>
    <r>
      <rPr>
        <b/>
        <sz val="8"/>
        <color indexed="10"/>
        <rFont val="Calibri"/>
        <family val="2"/>
      </rPr>
      <t>new</t>
    </r>
  </si>
  <si>
    <r>
      <t xml:space="preserve">PalmFly 810  </t>
    </r>
    <r>
      <rPr>
        <b/>
        <sz val="8"/>
        <color indexed="10"/>
        <rFont val="Calibri"/>
        <family val="2"/>
      </rPr>
      <t>new</t>
    </r>
  </si>
  <si>
    <r>
      <t xml:space="preserve">Diana 712  </t>
    </r>
    <r>
      <rPr>
        <b/>
        <sz val="8"/>
        <color indexed="10"/>
        <rFont val="Calibri"/>
        <family val="2"/>
      </rPr>
      <t>new</t>
    </r>
  </si>
  <si>
    <r>
      <t xml:space="preserve">Menandr 710 pk  </t>
    </r>
    <r>
      <rPr>
        <b/>
        <sz val="8"/>
        <color indexed="10"/>
        <rFont val="Calibri"/>
        <family val="2"/>
      </rPr>
      <t>new</t>
    </r>
  </si>
  <si>
    <r>
      <t xml:space="preserve">Jack 710 mk  </t>
    </r>
    <r>
      <rPr>
        <b/>
        <sz val="8"/>
        <color indexed="10"/>
        <rFont val="Calibri"/>
        <family val="2"/>
      </rPr>
      <t>new</t>
    </r>
  </si>
  <si>
    <r>
      <t xml:space="preserve">Colias 48 pn  </t>
    </r>
    <r>
      <rPr>
        <b/>
        <sz val="8"/>
        <color indexed="10"/>
        <rFont val="Calibri"/>
        <family val="2"/>
      </rPr>
      <t>new</t>
    </r>
  </si>
  <si>
    <r>
      <t xml:space="preserve">Coronata 914 </t>
    </r>
    <r>
      <rPr>
        <b/>
        <sz val="8"/>
        <color indexed="10"/>
        <rFont val="Calibri"/>
        <family val="2"/>
      </rPr>
      <t>new</t>
    </r>
  </si>
  <si>
    <r>
      <t xml:space="preserve">Tristan 35 </t>
    </r>
    <r>
      <rPr>
        <b/>
        <sz val="8"/>
        <color indexed="10"/>
        <rFont val="Calibri"/>
        <family val="2"/>
      </rPr>
      <t>new</t>
    </r>
  </si>
  <si>
    <t>Ell-221  salon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</si>
</sst>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Calibri"/>
      <family val="2"/>
    </font>
    <font>
      <b/>
      <sz val="8"/>
      <color indexed="63"/>
      <name val="Calibri"/>
      <family val="2"/>
    </font>
    <font>
      <sz val="8"/>
      <color indexed="63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9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rgb="FF3F3F3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rgb="FF3F3F3F"/>
      <name val="Calibri"/>
      <family val="2"/>
    </font>
    <font>
      <b/>
      <sz val="8"/>
      <color theme="1"/>
      <name val="Calibri"/>
      <family val="2"/>
    </font>
    <font>
      <b/>
      <sz val="9"/>
      <color theme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11" borderId="10" applyAlignment="0"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27" borderId="2" xfId="40" applyFont="1" applyAlignment="1">
      <alignment/>
    </xf>
    <xf numFmtId="0" fontId="52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2" fillId="7" borderId="0" xfId="20" applyFont="1" applyAlignment="1">
      <alignment/>
    </xf>
    <xf numFmtId="0" fontId="52" fillId="7" borderId="11" xfId="20" applyFont="1" applyBorder="1" applyAlignment="1">
      <alignment/>
    </xf>
    <xf numFmtId="0" fontId="52" fillId="7" borderId="1" xfId="20" applyFont="1" applyBorder="1" applyAlignment="1">
      <alignment/>
    </xf>
    <xf numFmtId="0" fontId="52" fillId="7" borderId="0" xfId="20" applyFont="1" applyAlignment="1">
      <alignment horizontal="left"/>
    </xf>
    <xf numFmtId="0" fontId="52" fillId="7" borderId="11" xfId="20" applyFont="1" applyBorder="1" applyAlignment="1">
      <alignment horizontal="left"/>
    </xf>
    <xf numFmtId="0" fontId="52" fillId="7" borderId="8" xfId="20" applyFont="1" applyBorder="1" applyAlignment="1">
      <alignment/>
    </xf>
    <xf numFmtId="0" fontId="52" fillId="7" borderId="12" xfId="20" applyFont="1" applyBorder="1" applyAlignment="1">
      <alignment horizontal="left"/>
    </xf>
    <xf numFmtId="0" fontId="52" fillId="7" borderId="0" xfId="20" applyFont="1" applyBorder="1" applyAlignment="1">
      <alignment horizontal="left"/>
    </xf>
    <xf numFmtId="0" fontId="52" fillId="7" borderId="13" xfId="20" applyFont="1" applyBorder="1" applyAlignment="1">
      <alignment horizontal="left"/>
    </xf>
    <xf numFmtId="0" fontId="52" fillId="7" borderId="2" xfId="20" applyFont="1" applyBorder="1" applyAlignment="1">
      <alignment horizontal="center" vertical="center" wrapText="1"/>
    </xf>
    <xf numFmtId="0" fontId="52" fillId="7" borderId="0" xfId="20" applyFont="1" applyAlignment="1">
      <alignment horizontal="left"/>
    </xf>
    <xf numFmtId="0" fontId="52" fillId="7" borderId="14" xfId="20" applyFont="1" applyBorder="1" applyAlignment="1">
      <alignment horizontal="center" vertical="center" wrapText="1"/>
    </xf>
    <xf numFmtId="0" fontId="56" fillId="7" borderId="1" xfId="20" applyFont="1" applyBorder="1" applyAlignment="1">
      <alignment/>
    </xf>
    <xf numFmtId="0" fontId="59" fillId="13" borderId="0" xfId="26" applyFont="1" applyAlignment="1">
      <alignment/>
    </xf>
    <xf numFmtId="0" fontId="60" fillId="27" borderId="2" xfId="40" applyFont="1" applyAlignment="1">
      <alignment horizontal="left"/>
    </xf>
    <xf numFmtId="0" fontId="60" fillId="27" borderId="2" xfId="4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7" borderId="2" xfId="20" applyFont="1" applyBorder="1" applyAlignment="1">
      <alignment/>
    </xf>
    <xf numFmtId="0" fontId="52" fillId="7" borderId="2" xfId="20" applyFont="1" applyBorder="1" applyAlignment="1">
      <alignment horizontal="center" vertical="top" wrapText="1"/>
    </xf>
    <xf numFmtId="0" fontId="52" fillId="7" borderId="2" xfId="20" applyFont="1" applyBorder="1" applyAlignment="1">
      <alignment/>
    </xf>
    <xf numFmtId="0" fontId="52" fillId="7" borderId="15" xfId="20" applyFont="1" applyBorder="1" applyAlignment="1">
      <alignment/>
    </xf>
    <xf numFmtId="0" fontId="52" fillId="7" borderId="16" xfId="20" applyFont="1" applyBorder="1" applyAlignment="1">
      <alignment horizontal="center"/>
    </xf>
    <xf numFmtId="0" fontId="52" fillId="7" borderId="0" xfId="20" applyFont="1" applyAlignment="1">
      <alignment/>
    </xf>
    <xf numFmtId="0" fontId="52" fillId="7" borderId="17" xfId="20" applyFont="1" applyBorder="1" applyAlignment="1">
      <alignment horizontal="left"/>
    </xf>
    <xf numFmtId="0" fontId="40" fillId="0" borderId="0" xfId="42" applyAlignment="1" applyProtection="1">
      <alignment/>
      <protection/>
    </xf>
    <xf numFmtId="0" fontId="61" fillId="7" borderId="2" xfId="20" applyFont="1" applyBorder="1" applyAlignment="1">
      <alignment/>
    </xf>
    <xf numFmtId="0" fontId="33" fillId="19" borderId="0" xfId="32" applyFont="1" applyAlignment="1">
      <alignment horizontal="right"/>
    </xf>
    <xf numFmtId="0" fontId="34" fillId="13" borderId="0" xfId="26" applyFont="1" applyAlignment="1">
      <alignment/>
    </xf>
    <xf numFmtId="0" fontId="52" fillId="7" borderId="18" xfId="20" applyFont="1" applyBorder="1" applyAlignment="1">
      <alignment horizontal="left"/>
    </xf>
    <xf numFmtId="0" fontId="57" fillId="27" borderId="17" xfId="40" applyFont="1" applyBorder="1" applyAlignment="1">
      <alignment horizontal="center" vertical="center"/>
    </xf>
    <xf numFmtId="0" fontId="57" fillId="27" borderId="2" xfId="40" applyFont="1" applyAlignment="1">
      <alignment horizontal="center" vertical="center"/>
    </xf>
    <xf numFmtId="0" fontId="52" fillId="13" borderId="0" xfId="26" applyFont="1" applyAlignment="1">
      <alignment horizontal="center" vertical="center"/>
    </xf>
    <xf numFmtId="0" fontId="56" fillId="7" borderId="2" xfId="20" applyFont="1" applyBorder="1" applyAlignment="1">
      <alignment horizontal="center" vertical="center"/>
    </xf>
    <xf numFmtId="0" fontId="56" fillId="7" borderId="17" xfId="20" applyFont="1" applyBorder="1" applyAlignment="1">
      <alignment horizontal="left"/>
    </xf>
    <xf numFmtId="0" fontId="56" fillId="7" borderId="19" xfId="20" applyFont="1" applyBorder="1" applyAlignment="1">
      <alignment horizontal="center"/>
    </xf>
    <xf numFmtId="0" fontId="56" fillId="7" borderId="1" xfId="20" applyFont="1" applyBorder="1" applyAlignment="1">
      <alignment horizontal="center" vertical="center"/>
    </xf>
    <xf numFmtId="0" fontId="56" fillId="7" borderId="16" xfId="20" applyFont="1" applyBorder="1" applyAlignment="1">
      <alignment horizontal="left"/>
    </xf>
    <xf numFmtId="0" fontId="55" fillId="7" borderId="2" xfId="20" applyFont="1" applyBorder="1" applyAlignment="1">
      <alignment horizontal="center" vertical="center"/>
    </xf>
    <xf numFmtId="0" fontId="55" fillId="7" borderId="17" xfId="20" applyFont="1" applyBorder="1" applyAlignment="1">
      <alignment horizontal="left"/>
    </xf>
    <xf numFmtId="0" fontId="55" fillId="7" borderId="16" xfId="20" applyFont="1" applyBorder="1" applyAlignment="1">
      <alignment horizontal="center"/>
    </xf>
    <xf numFmtId="0" fontId="52" fillId="7" borderId="2" xfId="20" applyFont="1" applyBorder="1" applyAlignment="1">
      <alignment horizontal="center" vertical="center"/>
    </xf>
    <xf numFmtId="0" fontId="33" fillId="19" borderId="0" xfId="32" applyFont="1" applyAlignment="1">
      <alignment horizontal="center" vertical="center"/>
    </xf>
    <xf numFmtId="0" fontId="52" fillId="7" borderId="0" xfId="20" applyFont="1" applyAlignment="1">
      <alignment horizontal="left"/>
    </xf>
    <xf numFmtId="0" fontId="52" fillId="7" borderId="0" xfId="20" applyFont="1" applyAlignment="1">
      <alignment horizontal="left"/>
    </xf>
    <xf numFmtId="0" fontId="52" fillId="7" borderId="0" xfId="20" applyFont="1" applyAlignment="1">
      <alignment horizontal="left"/>
    </xf>
    <xf numFmtId="0" fontId="33" fillId="19" borderId="0" xfId="32" applyFont="1" applyAlignment="1">
      <alignment horizontal="right"/>
    </xf>
    <xf numFmtId="0" fontId="61" fillId="7" borderId="0" xfId="20" applyFont="1" applyAlignment="1">
      <alignment horizontal="left"/>
    </xf>
    <xf numFmtId="0" fontId="57" fillId="27" borderId="2" xfId="40" applyFont="1" applyAlignment="1">
      <alignment horizontal="left"/>
    </xf>
    <xf numFmtId="0" fontId="60" fillId="27" borderId="2" xfId="40" applyFont="1" applyAlignment="1">
      <alignment horizontal="left"/>
    </xf>
    <xf numFmtId="0" fontId="52" fillId="7" borderId="0" xfId="20" applyFont="1" applyAlignment="1">
      <alignment horizontal="left"/>
    </xf>
    <xf numFmtId="0" fontId="0" fillId="7" borderId="2" xfId="20" applyBorder="1" applyAlignment="1">
      <alignment/>
    </xf>
    <xf numFmtId="0" fontId="52" fillId="7" borderId="2" xfId="20" applyFont="1" applyBorder="1" applyAlignment="1">
      <alignment horizontal="left"/>
    </xf>
    <xf numFmtId="0" fontId="0" fillId="7" borderId="2" xfId="20" applyBorder="1" applyAlignment="1">
      <alignment horizontal="center" vertical="center" textRotation="255"/>
    </xf>
    <xf numFmtId="0" fontId="57" fillId="27" borderId="10" xfId="40" applyFont="1" applyBorder="1" applyAlignment="1">
      <alignment horizontal="right" vertical="center" textRotation="255"/>
    </xf>
    <xf numFmtId="0" fontId="61" fillId="7" borderId="20" xfId="20" applyFont="1" applyBorder="1" applyAlignment="1">
      <alignment/>
    </xf>
    <xf numFmtId="0" fontId="52" fillId="7" borderId="2" xfId="20" applyFont="1" applyBorder="1" applyAlignment="1">
      <alignment horizontal="left" vertical="center"/>
    </xf>
    <xf numFmtId="0" fontId="0" fillId="7" borderId="2" xfId="20" applyBorder="1" applyAlignment="1">
      <alignment vertical="center"/>
    </xf>
    <xf numFmtId="0" fontId="57" fillId="27" borderId="2" xfId="40" applyFont="1" applyAlignment="1">
      <alignment vertical="center"/>
    </xf>
    <xf numFmtId="0" fontId="62" fillId="0" borderId="0" xfId="0" applyFont="1" applyAlignment="1">
      <alignment horizontal="center"/>
    </xf>
    <xf numFmtId="0" fontId="57" fillId="27" borderId="21" xfId="40" applyFont="1" applyBorder="1" applyAlignment="1">
      <alignment horizontal="center" vertical="center" textRotation="255"/>
    </xf>
    <xf numFmtId="0" fontId="57" fillId="27" borderId="22" xfId="40" applyFont="1" applyBorder="1" applyAlignment="1">
      <alignment horizontal="center" vertical="center" textRotation="255"/>
    </xf>
    <xf numFmtId="0" fontId="57" fillId="27" borderId="14" xfId="40" applyFont="1" applyBorder="1" applyAlignment="1">
      <alignment horizontal="center" vertical="center" textRotation="255"/>
    </xf>
    <xf numFmtId="0" fontId="57" fillId="27" borderId="21" xfId="40" applyFont="1" applyBorder="1" applyAlignment="1">
      <alignment horizontal="center" vertical="center"/>
    </xf>
    <xf numFmtId="0" fontId="57" fillId="27" borderId="14" xfId="40" applyFont="1" applyBorder="1" applyAlignment="1">
      <alignment horizontal="center" vertical="center"/>
    </xf>
    <xf numFmtId="0" fontId="33" fillId="19" borderId="0" xfId="32" applyFont="1" applyAlignment="1">
      <alignment horizontal="right"/>
    </xf>
    <xf numFmtId="0" fontId="52" fillId="7" borderId="2" xfId="20" applyFont="1" applyBorder="1" applyAlignment="1">
      <alignment horizontal="center" vertical="center" wrapText="1"/>
    </xf>
    <xf numFmtId="0" fontId="7" fillId="19" borderId="10" xfId="32" applyFont="1" applyBorder="1" applyAlignment="1">
      <alignment horizontal="left" wrapText="1"/>
    </xf>
    <xf numFmtId="0" fontId="7" fillId="19" borderId="10" xfId="32" applyFont="1" applyBorder="1" applyAlignment="1">
      <alignment horizontal="left"/>
    </xf>
    <xf numFmtId="0" fontId="34" fillId="13" borderId="0" xfId="26" applyFont="1" applyAlignment="1">
      <alignment horizontal="right"/>
    </xf>
    <xf numFmtId="0" fontId="52" fillId="7" borderId="0" xfId="20" applyFont="1" applyAlignment="1">
      <alignment horizontal="left"/>
    </xf>
    <xf numFmtId="0" fontId="52" fillId="7" borderId="21" xfId="20" applyFont="1" applyBorder="1" applyAlignment="1">
      <alignment horizontal="center" vertical="center" wrapText="1"/>
    </xf>
    <xf numFmtId="0" fontId="52" fillId="7" borderId="14" xfId="20" applyFont="1" applyBorder="1" applyAlignment="1">
      <alignment horizontal="center" vertical="center" wrapText="1"/>
    </xf>
    <xf numFmtId="0" fontId="52" fillId="7" borderId="17" xfId="20" applyFont="1" applyBorder="1" applyAlignment="1">
      <alignment horizontal="left"/>
    </xf>
    <xf numFmtId="0" fontId="52" fillId="7" borderId="20" xfId="20" applyFont="1" applyBorder="1" applyAlignment="1">
      <alignment horizontal="left"/>
    </xf>
    <xf numFmtId="0" fontId="52" fillId="7" borderId="19" xfId="20" applyFont="1" applyBorder="1" applyAlignment="1">
      <alignment horizontal="left"/>
    </xf>
    <xf numFmtId="0" fontId="52" fillId="7" borderId="18" xfId="20" applyFont="1" applyBorder="1" applyAlignment="1">
      <alignment horizontal="center"/>
    </xf>
    <xf numFmtId="0" fontId="52" fillId="7" borderId="23" xfId="2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1" fillId="7" borderId="20" xfId="20" applyFont="1" applyBorder="1" applyAlignment="1">
      <alignment horizontal="center"/>
    </xf>
    <xf numFmtId="0" fontId="61" fillId="7" borderId="19" xfId="20" applyFont="1" applyBorder="1" applyAlignment="1">
      <alignment horizontal="center"/>
    </xf>
    <xf numFmtId="0" fontId="57" fillId="27" borderId="22" xfId="40" applyFont="1" applyBorder="1" applyAlignment="1">
      <alignment horizontal="center" vertical="center"/>
    </xf>
    <xf numFmtId="0" fontId="52" fillId="7" borderId="20" xfId="20" applyFont="1" applyBorder="1" applyAlignment="1">
      <alignment horizontal="center"/>
    </xf>
    <xf numFmtId="0" fontId="52" fillId="7" borderId="19" xfId="20" applyFont="1" applyBorder="1" applyAlignment="1">
      <alignment horizontal="center"/>
    </xf>
    <xf numFmtId="0" fontId="7" fillId="19" borderId="0" xfId="32" applyFont="1" applyBorder="1" applyAlignment="1">
      <alignment horizontal="left" vertical="top" wrapText="1"/>
    </xf>
    <xf numFmtId="0" fontId="7" fillId="19" borderId="10" xfId="32" applyFont="1" applyBorder="1" applyAlignment="1">
      <alignment horizontal="left" vertical="top" wrapText="1"/>
    </xf>
    <xf numFmtId="0" fontId="59" fillId="13" borderId="0" xfId="26" applyFont="1" applyAlignment="1">
      <alignment horizontal="right"/>
    </xf>
    <xf numFmtId="0" fontId="52" fillId="7" borderId="24" xfId="20" applyFont="1" applyBorder="1" applyAlignment="1">
      <alignment horizontal="left" vertical="center" wrapText="1"/>
    </xf>
    <xf numFmtId="0" fontId="52" fillId="7" borderId="18" xfId="20" applyFont="1" applyBorder="1" applyAlignment="1">
      <alignment horizontal="left" vertical="center" wrapText="1"/>
    </xf>
    <xf numFmtId="0" fontId="52" fillId="7" borderId="23" xfId="20" applyFont="1" applyBorder="1" applyAlignment="1">
      <alignment horizontal="left" vertical="center" wrapText="1"/>
    </xf>
    <xf numFmtId="0" fontId="52" fillId="13" borderId="0" xfId="26" applyFont="1" applyAlignment="1">
      <alignment horizontal="right"/>
    </xf>
    <xf numFmtId="0" fontId="52" fillId="13" borderId="0" xfId="26" applyFont="1" applyAlignment="1" quotePrefix="1">
      <alignment horizontal="right"/>
    </xf>
    <xf numFmtId="0" fontId="0" fillId="0" borderId="0" xfId="0" applyAlignment="1">
      <alignment horizontal="center"/>
    </xf>
    <xf numFmtId="0" fontId="7" fillId="19" borderId="10" xfId="32" applyFont="1" applyBorder="1" applyAlignment="1">
      <alignment wrapText="1"/>
    </xf>
    <xf numFmtId="0" fontId="9" fillId="19" borderId="20" xfId="42" applyFont="1" applyFill="1" applyBorder="1" applyAlignment="1" applyProtection="1">
      <alignment horizontal="left" wrapText="1"/>
      <protection/>
    </xf>
    <xf numFmtId="0" fontId="36" fillId="19" borderId="0" xfId="32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р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Рисунок 1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95</xdr:row>
      <xdr:rowOff>0</xdr:rowOff>
    </xdr:from>
    <xdr:to>
      <xdr:col>0</xdr:col>
      <xdr:colOff>552450</xdr:colOff>
      <xdr:row>96</xdr:row>
      <xdr:rowOff>9525</xdr:rowOff>
    </xdr:to>
    <xdr:pic>
      <xdr:nvPicPr>
        <xdr:cNvPr id="2" name="Рисунок 2" descr="f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611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45</xdr:row>
      <xdr:rowOff>9525</xdr:rowOff>
    </xdr:from>
    <xdr:to>
      <xdr:col>0</xdr:col>
      <xdr:colOff>990600</xdr:colOff>
      <xdr:row>46</xdr:row>
      <xdr:rowOff>9525</xdr:rowOff>
    </xdr:to>
    <xdr:pic>
      <xdr:nvPicPr>
        <xdr:cNvPr id="3" name="Рисунок 3" descr="icon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6248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100</xdr:row>
      <xdr:rowOff>0</xdr:rowOff>
    </xdr:from>
    <xdr:to>
      <xdr:col>4</xdr:col>
      <xdr:colOff>800100</xdr:colOff>
      <xdr:row>101</xdr:row>
      <xdr:rowOff>38100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4429125" y="13373100"/>
          <a:ext cx="123825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100</xdr:row>
      <xdr:rowOff>0</xdr:rowOff>
    </xdr:from>
    <xdr:to>
      <xdr:col>0</xdr:col>
      <xdr:colOff>190500</xdr:colOff>
      <xdr:row>101</xdr:row>
      <xdr:rowOff>47625</xdr:rowOff>
    </xdr:to>
    <xdr:sp>
      <xdr:nvSpPr>
        <xdr:cNvPr id="5" name="Прямая со стрелкой 5"/>
        <xdr:cNvSpPr>
          <a:spLocks/>
        </xdr:cNvSpPr>
      </xdr:nvSpPr>
      <xdr:spPr>
        <a:xfrm>
          <a:off x="76200" y="13373100"/>
          <a:ext cx="114300" cy="17145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4</xdr:row>
      <xdr:rowOff>9525</xdr:rowOff>
    </xdr:from>
    <xdr:to>
      <xdr:col>0</xdr:col>
      <xdr:colOff>1190625</xdr:colOff>
      <xdr:row>5</xdr:row>
      <xdr:rowOff>9525</xdr:rowOff>
    </xdr:to>
    <xdr:pic>
      <xdr:nvPicPr>
        <xdr:cNvPr id="1" name="Рисунок 1" descr="fav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09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36</xdr:row>
      <xdr:rowOff>0</xdr:rowOff>
    </xdr:from>
    <xdr:to>
      <xdr:col>4</xdr:col>
      <xdr:colOff>504825</xdr:colOff>
      <xdr:row>37</xdr:row>
      <xdr:rowOff>76200</xdr:rowOff>
    </xdr:to>
    <xdr:sp>
      <xdr:nvSpPr>
        <xdr:cNvPr id="2" name="Прямая со стрелкой 7"/>
        <xdr:cNvSpPr>
          <a:spLocks/>
        </xdr:cNvSpPr>
      </xdr:nvSpPr>
      <xdr:spPr>
        <a:xfrm flipH="1">
          <a:off x="4829175" y="50292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36</xdr:row>
      <xdr:rowOff>0</xdr:rowOff>
    </xdr:from>
    <xdr:to>
      <xdr:col>0</xdr:col>
      <xdr:colOff>209550</xdr:colOff>
      <xdr:row>37</xdr:row>
      <xdr:rowOff>66675</xdr:rowOff>
    </xdr:to>
    <xdr:sp>
      <xdr:nvSpPr>
        <xdr:cNvPr id="3" name="Прямая со стрелкой 19"/>
        <xdr:cNvSpPr>
          <a:spLocks/>
        </xdr:cNvSpPr>
      </xdr:nvSpPr>
      <xdr:spPr>
        <a:xfrm>
          <a:off x="114300" y="50292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</xdr:row>
      <xdr:rowOff>0</xdr:rowOff>
    </xdr:from>
    <xdr:to>
      <xdr:col>0</xdr:col>
      <xdr:colOff>609600</xdr:colOff>
      <xdr:row>5</xdr:row>
      <xdr:rowOff>28575</xdr:rowOff>
    </xdr:to>
    <xdr:pic>
      <xdr:nvPicPr>
        <xdr:cNvPr id="1" name="Рисунок 2" descr="favi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14400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3</xdr:row>
      <xdr:rowOff>0</xdr:rowOff>
    </xdr:from>
    <xdr:to>
      <xdr:col>0</xdr:col>
      <xdr:colOff>1304925</xdr:colOff>
      <xdr:row>4</xdr:row>
      <xdr:rowOff>9525</xdr:rowOff>
    </xdr:to>
    <xdr:pic>
      <xdr:nvPicPr>
        <xdr:cNvPr id="2" name="Рисунок 3" descr="favic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45</xdr:row>
      <xdr:rowOff>152400</xdr:rowOff>
    </xdr:from>
    <xdr:to>
      <xdr:col>5</xdr:col>
      <xdr:colOff>552450</xdr:colOff>
      <xdr:row>47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4362450" y="630555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152400</xdr:rowOff>
    </xdr:from>
    <xdr:to>
      <xdr:col>0</xdr:col>
      <xdr:colOff>142875</xdr:colOff>
      <xdr:row>47</xdr:row>
      <xdr:rowOff>57150</xdr:rowOff>
    </xdr:to>
    <xdr:sp>
      <xdr:nvSpPr>
        <xdr:cNvPr id="4" name="Прямая со стрелкой 4"/>
        <xdr:cNvSpPr>
          <a:spLocks/>
        </xdr:cNvSpPr>
      </xdr:nvSpPr>
      <xdr:spPr>
        <a:xfrm>
          <a:off x="47625" y="63055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36</xdr:row>
      <xdr:rowOff>152400</xdr:rowOff>
    </xdr:from>
    <xdr:to>
      <xdr:col>3</xdr:col>
      <xdr:colOff>742950</xdr:colOff>
      <xdr:row>38</xdr:row>
      <xdr:rowOff>66675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4324350" y="4924425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142875</xdr:colOff>
      <xdr:row>38</xdr:row>
      <xdr:rowOff>66675</xdr:rowOff>
    </xdr:to>
    <xdr:sp>
      <xdr:nvSpPr>
        <xdr:cNvPr id="2" name="Прямая со стрелкой 3"/>
        <xdr:cNvSpPr>
          <a:spLocks/>
        </xdr:cNvSpPr>
      </xdr:nvSpPr>
      <xdr:spPr>
        <a:xfrm>
          <a:off x="47625" y="493395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1295400</xdr:colOff>
      <xdr:row>3</xdr:row>
      <xdr:rowOff>9525</xdr:rowOff>
    </xdr:from>
    <xdr:to>
      <xdr:col>0</xdr:col>
      <xdr:colOff>1447800</xdr:colOff>
      <xdr:row>4</xdr:row>
      <xdr:rowOff>9525</xdr:rowOff>
    </xdr:to>
    <xdr:pic>
      <xdr:nvPicPr>
        <xdr:cNvPr id="3" name="Рисунок 5" descr="faviconС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60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3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Рисунок 1" descr="f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11</xdr:row>
      <xdr:rowOff>0</xdr:rowOff>
    </xdr:from>
    <xdr:to>
      <xdr:col>3</xdr:col>
      <xdr:colOff>666750</xdr:colOff>
      <xdr:row>12</xdr:row>
      <xdr:rowOff>76200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324350" y="1905000"/>
          <a:ext cx="95250" cy="2000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0</xdr:rowOff>
    </xdr:from>
    <xdr:to>
      <xdr:col>0</xdr:col>
      <xdr:colOff>161925</xdr:colOff>
      <xdr:row>12</xdr:row>
      <xdr:rowOff>66675</xdr:rowOff>
    </xdr:to>
    <xdr:sp>
      <xdr:nvSpPr>
        <xdr:cNvPr id="3" name="Прямая со стрелкой 3"/>
        <xdr:cNvSpPr>
          <a:spLocks/>
        </xdr:cNvSpPr>
      </xdr:nvSpPr>
      <xdr:spPr>
        <a:xfrm>
          <a:off x="66675" y="1905000"/>
          <a:ext cx="95250" cy="1905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apky.ru/content/tseny-na-tsarapki-i-nezagryazinki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F100"/>
  <sheetViews>
    <sheetView tabSelected="1" zoomScalePageLayoutView="0" workbookViewId="0" topLeftCell="A1">
      <selection activeCell="G40" sqref="G40"/>
    </sheetView>
  </sheetViews>
  <sheetFormatPr defaultColWidth="9.140625" defaultRowHeight="9.75" customHeight="1"/>
  <cols>
    <col min="1" max="1" width="22.421875" style="2" customWidth="1"/>
    <col min="2" max="2" width="13.140625" style="2" customWidth="1"/>
    <col min="3" max="3" width="10.8515625" style="2" customWidth="1"/>
    <col min="4" max="4" width="9.8515625" style="2" customWidth="1"/>
    <col min="5" max="5" width="13.421875" style="2" customWidth="1"/>
    <col min="6" max="16384" width="9.140625" style="2" customWidth="1"/>
  </cols>
  <sheetData>
    <row r="1" spans="1:5" ht="36" customHeight="1">
      <c r="A1" s="74" t="s">
        <v>181</v>
      </c>
      <c r="B1" s="75"/>
      <c r="C1" s="75"/>
      <c r="D1" s="75"/>
      <c r="E1" s="75"/>
    </row>
    <row r="2" spans="1:5" ht="9.75" customHeight="1">
      <c r="A2" s="73" t="s">
        <v>0</v>
      </c>
      <c r="B2" s="78" t="s">
        <v>44</v>
      </c>
      <c r="C2" s="73" t="s">
        <v>42</v>
      </c>
      <c r="D2" s="73" t="s">
        <v>43</v>
      </c>
      <c r="E2" s="73" t="s">
        <v>1</v>
      </c>
    </row>
    <row r="3" spans="1:5" ht="15" customHeight="1">
      <c r="A3" s="73"/>
      <c r="B3" s="79"/>
      <c r="C3" s="73"/>
      <c r="D3" s="73"/>
      <c r="E3" s="73"/>
    </row>
    <row r="4" spans="1:5" s="1" customFormat="1" ht="11.25" customHeight="1">
      <c r="A4" s="36" t="s">
        <v>91</v>
      </c>
      <c r="B4" s="83" t="s">
        <v>146</v>
      </c>
      <c r="C4" s="83"/>
      <c r="D4" s="83"/>
      <c r="E4" s="84"/>
    </row>
    <row r="5" spans="1:5" ht="9.75" customHeight="1">
      <c r="A5" s="21" t="s">
        <v>48</v>
      </c>
      <c r="B5" s="9">
        <v>190</v>
      </c>
      <c r="C5" s="3">
        <v>0</v>
      </c>
      <c r="D5" s="67" t="s">
        <v>175</v>
      </c>
      <c r="E5" s="3">
        <f aca="true" t="shared" si="0" ref="E5:E23">(B5*C5)</f>
        <v>0</v>
      </c>
    </row>
    <row r="6" spans="1:5" ht="9.75" customHeight="1">
      <c r="A6" s="21" t="s">
        <v>50</v>
      </c>
      <c r="B6" s="9">
        <v>190</v>
      </c>
      <c r="C6" s="3">
        <v>0</v>
      </c>
      <c r="D6" s="68"/>
      <c r="E6" s="3">
        <f t="shared" si="0"/>
        <v>0</v>
      </c>
    </row>
    <row r="7" spans="1:5" ht="9.75" customHeight="1">
      <c r="A7" s="21" t="s">
        <v>51</v>
      </c>
      <c r="B7" s="9">
        <v>190</v>
      </c>
      <c r="C7" s="3">
        <v>0</v>
      </c>
      <c r="D7" s="68"/>
      <c r="E7" s="3">
        <f t="shared" si="0"/>
        <v>0</v>
      </c>
    </row>
    <row r="8" spans="1:5" ht="9.75" customHeight="1">
      <c r="A8" s="21" t="s">
        <v>62</v>
      </c>
      <c r="B8" s="9">
        <v>200</v>
      </c>
      <c r="C8" s="3">
        <v>0</v>
      </c>
      <c r="D8" s="68"/>
      <c r="E8" s="3">
        <f t="shared" si="0"/>
        <v>0</v>
      </c>
    </row>
    <row r="9" spans="1:5" ht="9.75" customHeight="1">
      <c r="A9" s="21" t="s">
        <v>49</v>
      </c>
      <c r="B9" s="9">
        <v>280</v>
      </c>
      <c r="C9" s="3">
        <v>0</v>
      </c>
      <c r="D9" s="68"/>
      <c r="E9" s="3">
        <f t="shared" si="0"/>
        <v>0</v>
      </c>
    </row>
    <row r="10" spans="1:5" ht="9.75" customHeight="1">
      <c r="A10" s="21" t="s">
        <v>52</v>
      </c>
      <c r="B10" s="9">
        <v>120</v>
      </c>
      <c r="C10" s="3">
        <v>0</v>
      </c>
      <c r="D10" s="68"/>
      <c r="E10" s="3">
        <f t="shared" si="0"/>
        <v>0</v>
      </c>
    </row>
    <row r="11" spans="1:5" ht="9.75" customHeight="1">
      <c r="A11" s="55" t="s">
        <v>186</v>
      </c>
      <c r="B11" s="9">
        <v>200</v>
      </c>
      <c r="C11" s="3">
        <v>0</v>
      </c>
      <c r="D11" s="68"/>
      <c r="E11" s="3">
        <f t="shared" si="0"/>
        <v>0</v>
      </c>
    </row>
    <row r="12" spans="1:5" ht="9.75" customHeight="1">
      <c r="A12" s="21" t="s">
        <v>148</v>
      </c>
      <c r="B12" s="9">
        <v>175</v>
      </c>
      <c r="C12" s="3">
        <v>0</v>
      </c>
      <c r="D12" s="68"/>
      <c r="E12" s="3">
        <f t="shared" si="0"/>
        <v>0</v>
      </c>
    </row>
    <row r="13" spans="1:5" ht="9.75" customHeight="1">
      <c r="A13" s="55" t="s">
        <v>176</v>
      </c>
      <c r="B13" s="9">
        <v>140</v>
      </c>
      <c r="C13" s="3">
        <v>0</v>
      </c>
      <c r="D13" s="68"/>
      <c r="E13" s="3">
        <f t="shared" si="0"/>
        <v>0</v>
      </c>
    </row>
    <row r="14" spans="1:5" ht="9.75" customHeight="1">
      <c r="A14" s="21" t="s">
        <v>2</v>
      </c>
      <c r="B14" s="9">
        <v>65</v>
      </c>
      <c r="C14" s="3">
        <v>0</v>
      </c>
      <c r="D14" s="68"/>
      <c r="E14" s="3">
        <f t="shared" si="0"/>
        <v>0</v>
      </c>
    </row>
    <row r="15" spans="1:5" ht="9.75" customHeight="1">
      <c r="A15" s="55" t="s">
        <v>187</v>
      </c>
      <c r="B15" s="9">
        <v>70</v>
      </c>
      <c r="C15" s="3">
        <v>0</v>
      </c>
      <c r="D15" s="68"/>
      <c r="E15" s="3">
        <f t="shared" si="0"/>
        <v>0</v>
      </c>
    </row>
    <row r="16" spans="1:5" ht="9.75" customHeight="1">
      <c r="A16" s="21" t="s">
        <v>4</v>
      </c>
      <c r="B16" s="9">
        <v>60</v>
      </c>
      <c r="C16" s="3">
        <v>0</v>
      </c>
      <c r="D16" s="68"/>
      <c r="E16" s="3">
        <f t="shared" si="0"/>
        <v>0</v>
      </c>
    </row>
    <row r="17" spans="1:5" ht="9.75" customHeight="1">
      <c r="A17" s="21" t="s">
        <v>3</v>
      </c>
      <c r="B17" s="9">
        <v>60</v>
      </c>
      <c r="C17" s="3">
        <v>0</v>
      </c>
      <c r="D17" s="68"/>
      <c r="E17" s="3">
        <f t="shared" si="0"/>
        <v>0</v>
      </c>
    </row>
    <row r="18" spans="1:5" ht="9.75" customHeight="1">
      <c r="A18" s="55" t="s">
        <v>188</v>
      </c>
      <c r="B18" s="9">
        <v>60</v>
      </c>
      <c r="C18" s="3">
        <v>0</v>
      </c>
      <c r="D18" s="68"/>
      <c r="E18" s="3">
        <f t="shared" si="0"/>
        <v>0</v>
      </c>
    </row>
    <row r="19" spans="1:5" ht="9.75" customHeight="1">
      <c r="A19" s="55" t="s">
        <v>189</v>
      </c>
      <c r="B19" s="9">
        <v>90</v>
      </c>
      <c r="C19" s="3">
        <v>0</v>
      </c>
      <c r="D19" s="68"/>
      <c r="E19" s="3">
        <f t="shared" si="0"/>
        <v>0</v>
      </c>
    </row>
    <row r="20" spans="1:5" ht="9.75" customHeight="1">
      <c r="A20" s="55" t="s">
        <v>190</v>
      </c>
      <c r="B20" s="9">
        <v>60</v>
      </c>
      <c r="C20" s="3">
        <v>0</v>
      </c>
      <c r="D20" s="68"/>
      <c r="E20" s="3">
        <f t="shared" si="0"/>
        <v>0</v>
      </c>
    </row>
    <row r="21" spans="1:5" ht="9.75" customHeight="1">
      <c r="A21" s="21" t="s">
        <v>46</v>
      </c>
      <c r="B21" s="9">
        <v>55</v>
      </c>
      <c r="C21" s="3">
        <v>0</v>
      </c>
      <c r="D21" s="68"/>
      <c r="E21" s="3">
        <f t="shared" si="0"/>
        <v>0</v>
      </c>
    </row>
    <row r="22" spans="1:5" ht="9.75" customHeight="1">
      <c r="A22" s="21" t="s">
        <v>47</v>
      </c>
      <c r="B22" s="9">
        <v>47</v>
      </c>
      <c r="C22" s="3">
        <v>0</v>
      </c>
      <c r="D22" s="68"/>
      <c r="E22" s="3">
        <f t="shared" si="0"/>
        <v>0</v>
      </c>
    </row>
    <row r="23" spans="1:5" ht="9.75" customHeight="1">
      <c r="A23" s="21" t="s">
        <v>53</v>
      </c>
      <c r="B23" s="9">
        <v>67</v>
      </c>
      <c r="C23" s="3">
        <v>0</v>
      </c>
      <c r="D23" s="69"/>
      <c r="E23" s="3">
        <f t="shared" si="0"/>
        <v>0</v>
      </c>
    </row>
    <row r="24" spans="1:5" ht="11.25" customHeight="1">
      <c r="A24" s="59" t="s">
        <v>215</v>
      </c>
      <c r="B24" s="58"/>
      <c r="C24" s="58"/>
      <c r="D24" s="60"/>
      <c r="E24" s="58"/>
    </row>
    <row r="25" spans="1:5" ht="11.25" customHeight="1">
      <c r="A25" s="55" t="s">
        <v>216</v>
      </c>
      <c r="B25" s="33">
        <v>436</v>
      </c>
      <c r="C25" s="3">
        <v>0</v>
      </c>
      <c r="D25" s="61">
        <v>0</v>
      </c>
      <c r="E25" s="3">
        <f>(B25*C25)+((B25+120)*D25)</f>
        <v>0</v>
      </c>
    </row>
    <row r="26" spans="1:5" ht="11.25" customHeight="1">
      <c r="A26" s="55" t="s">
        <v>217</v>
      </c>
      <c r="B26" s="33">
        <v>436</v>
      </c>
      <c r="C26" s="3">
        <v>0</v>
      </c>
      <c r="D26" s="61">
        <v>0</v>
      </c>
      <c r="E26" s="3">
        <f>(B26*C26)+((B26+170)*D26)</f>
        <v>0</v>
      </c>
    </row>
    <row r="27" spans="1:5" ht="11.25" customHeight="1">
      <c r="A27" s="55" t="s">
        <v>218</v>
      </c>
      <c r="B27" s="33">
        <v>408</v>
      </c>
      <c r="C27" s="3">
        <v>0</v>
      </c>
      <c r="D27" s="61">
        <v>0</v>
      </c>
      <c r="E27" s="3">
        <f>(B27*C27)+((B27+120)*D27)</f>
        <v>0</v>
      </c>
    </row>
    <row r="28" spans="1:5" ht="11.25" customHeight="1">
      <c r="A28" s="55" t="s">
        <v>219</v>
      </c>
      <c r="B28" s="33">
        <v>411</v>
      </c>
      <c r="C28" s="3">
        <v>0</v>
      </c>
      <c r="D28" s="61">
        <v>0</v>
      </c>
      <c r="E28" s="3">
        <f>(B28*C28)+((B28+120)*D28)</f>
        <v>0</v>
      </c>
    </row>
    <row r="29" spans="1:5" ht="11.25" customHeight="1">
      <c r="A29" s="55" t="s">
        <v>220</v>
      </c>
      <c r="B29" s="33">
        <v>338</v>
      </c>
      <c r="C29" s="3">
        <v>0</v>
      </c>
      <c r="D29" s="61">
        <v>0</v>
      </c>
      <c r="E29" s="3">
        <f>(B29*C29)+((B29+60)*D29)</f>
        <v>0</v>
      </c>
    </row>
    <row r="30" spans="1:5" ht="11.25" customHeight="1">
      <c r="A30" s="55" t="s">
        <v>226</v>
      </c>
      <c r="B30" s="33">
        <v>348</v>
      </c>
      <c r="C30" s="3">
        <v>0</v>
      </c>
      <c r="D30" s="61">
        <v>0</v>
      </c>
      <c r="E30" s="3">
        <f>(B30*C30)+((B30+30)*D30)</f>
        <v>0</v>
      </c>
    </row>
    <row r="31" spans="1:5" ht="11.25" customHeight="1">
      <c r="A31" s="55" t="s">
        <v>225</v>
      </c>
      <c r="B31" s="33">
        <v>925</v>
      </c>
      <c r="C31" s="3">
        <v>0</v>
      </c>
      <c r="D31" s="61">
        <v>0</v>
      </c>
      <c r="E31" s="3">
        <f>(B31*C31)+((B31+150)*D31)</f>
        <v>0</v>
      </c>
    </row>
    <row r="32" spans="1:5" ht="11.25" customHeight="1">
      <c r="A32" s="55" t="s">
        <v>224</v>
      </c>
      <c r="B32" s="33">
        <v>925</v>
      </c>
      <c r="C32" s="3">
        <v>0</v>
      </c>
      <c r="D32" s="61">
        <v>0</v>
      </c>
      <c r="E32" s="3">
        <f>(B32*C32)+((B32+200)*D32)</f>
        <v>0</v>
      </c>
    </row>
    <row r="33" spans="1:5" ht="11.25" customHeight="1">
      <c r="A33" s="55" t="s">
        <v>223</v>
      </c>
      <c r="B33" s="33">
        <v>886</v>
      </c>
      <c r="C33" s="3">
        <v>0</v>
      </c>
      <c r="D33" s="61">
        <v>0</v>
      </c>
      <c r="E33" s="3">
        <f>(B33*C33)+((B33+180)*D33)</f>
        <v>0</v>
      </c>
    </row>
    <row r="34" spans="1:5" ht="11.25" customHeight="1">
      <c r="A34" s="55" t="s">
        <v>222</v>
      </c>
      <c r="B34" s="33">
        <v>810</v>
      </c>
      <c r="C34" s="3">
        <v>0</v>
      </c>
      <c r="D34" s="61">
        <v>0</v>
      </c>
      <c r="E34" s="3">
        <f>(B34*C34)+((B34+290)*D34)</f>
        <v>0</v>
      </c>
    </row>
    <row r="35" spans="1:5" ht="11.25" customHeight="1">
      <c r="A35" s="55" t="s">
        <v>221</v>
      </c>
      <c r="B35" s="33">
        <v>871</v>
      </c>
      <c r="C35" s="3">
        <v>0</v>
      </c>
      <c r="D35" s="61">
        <v>0</v>
      </c>
      <c r="E35" s="3">
        <f>(B35*C35)+((B35+150)*D35)</f>
        <v>0</v>
      </c>
    </row>
    <row r="36" spans="1:5" ht="11.25" customHeight="1">
      <c r="A36" s="55" t="s">
        <v>227</v>
      </c>
      <c r="B36" s="33">
        <v>893</v>
      </c>
      <c r="C36" s="3">
        <v>0</v>
      </c>
      <c r="D36" s="61">
        <v>0</v>
      </c>
      <c r="E36" s="3">
        <f>(B36*C36)+((B36+200)*D36)</f>
        <v>0</v>
      </c>
    </row>
    <row r="37" spans="1:5" ht="9.75" customHeight="1">
      <c r="A37" s="63" t="s">
        <v>198</v>
      </c>
      <c r="B37" s="64"/>
      <c r="C37" s="64"/>
      <c r="D37" s="60"/>
      <c r="E37" s="64"/>
    </row>
    <row r="38" spans="1:5" ht="9.75" customHeight="1">
      <c r="A38" s="55" t="s">
        <v>228</v>
      </c>
      <c r="B38" s="33">
        <v>296</v>
      </c>
      <c r="C38" s="65">
        <v>0</v>
      </c>
      <c r="D38" s="61">
        <v>0</v>
      </c>
      <c r="E38" s="3">
        <f>(B38*C38)+((B38)*D38)</f>
        <v>0</v>
      </c>
    </row>
    <row r="39" spans="1:5" ht="9.75" customHeight="1">
      <c r="A39" s="55" t="s">
        <v>199</v>
      </c>
      <c r="B39" s="33">
        <v>388</v>
      </c>
      <c r="C39" s="65">
        <v>0</v>
      </c>
      <c r="D39" s="61">
        <v>0</v>
      </c>
      <c r="E39" s="3">
        <f>(B39*C39)+((B39+60)*D39)</f>
        <v>0</v>
      </c>
    </row>
    <row r="40" spans="1:5" ht="9.75" customHeight="1">
      <c r="A40" s="55" t="s">
        <v>200</v>
      </c>
      <c r="B40" s="33">
        <v>388</v>
      </c>
      <c r="C40" s="65">
        <v>0</v>
      </c>
      <c r="D40" s="61">
        <v>0</v>
      </c>
      <c r="E40" s="3">
        <f>(B40*C40)+((B40+30)*D40)</f>
        <v>0</v>
      </c>
    </row>
    <row r="41" spans="1:5" ht="9.75" customHeight="1">
      <c r="A41" s="55" t="s">
        <v>201</v>
      </c>
      <c r="B41" s="33">
        <v>476</v>
      </c>
      <c r="C41" s="65">
        <v>0</v>
      </c>
      <c r="D41" s="61">
        <v>0</v>
      </c>
      <c r="E41" s="3">
        <f>(B41*C41)+((B41+60)*D41)</f>
        <v>0</v>
      </c>
    </row>
    <row r="42" spans="1:5" ht="9.75" customHeight="1">
      <c r="A42" s="55" t="s">
        <v>202</v>
      </c>
      <c r="B42" s="33">
        <v>562</v>
      </c>
      <c r="C42" s="65">
        <v>0</v>
      </c>
      <c r="D42" s="61">
        <v>0</v>
      </c>
      <c r="E42" s="3">
        <f>(B42*C42)+((B42+90)*D42)</f>
        <v>0</v>
      </c>
    </row>
    <row r="43" spans="1:5" ht="9.75" customHeight="1">
      <c r="A43" s="55" t="s">
        <v>203</v>
      </c>
      <c r="B43" s="33">
        <v>756</v>
      </c>
      <c r="C43" s="65">
        <v>0</v>
      </c>
      <c r="D43" s="61">
        <v>0</v>
      </c>
      <c r="E43" s="3">
        <f>(B43*C43)+((B43+60)*D43)</f>
        <v>0</v>
      </c>
    </row>
    <row r="44" spans="1:5" ht="9.75" customHeight="1">
      <c r="A44" s="55" t="s">
        <v>204</v>
      </c>
      <c r="B44" s="33">
        <v>821</v>
      </c>
      <c r="C44" s="65">
        <v>0</v>
      </c>
      <c r="D44" s="61">
        <v>0</v>
      </c>
      <c r="E44" s="3">
        <f>(B44*C44)+((B44+60)*D44)</f>
        <v>0</v>
      </c>
    </row>
    <row r="45" spans="1:5" ht="9.75" customHeight="1">
      <c r="A45" s="55" t="s">
        <v>205</v>
      </c>
      <c r="B45" s="33">
        <v>992</v>
      </c>
      <c r="C45" s="65">
        <v>0</v>
      </c>
      <c r="D45" s="61">
        <v>0</v>
      </c>
      <c r="E45" s="3">
        <f>(B45*C45)+((B45+90)*D45)</f>
        <v>0</v>
      </c>
    </row>
    <row r="46" spans="1:5" ht="12" customHeight="1">
      <c r="A46" s="80" t="s">
        <v>149</v>
      </c>
      <c r="B46" s="81"/>
      <c r="C46" s="81"/>
      <c r="D46" s="81"/>
      <c r="E46" s="82"/>
    </row>
    <row r="47" spans="1:5" ht="10.5" customHeight="1">
      <c r="A47" s="55" t="s">
        <v>197</v>
      </c>
      <c r="B47" s="27">
        <v>350</v>
      </c>
      <c r="C47" s="3">
        <v>0</v>
      </c>
      <c r="D47" s="38" t="s">
        <v>175</v>
      </c>
      <c r="E47" s="3">
        <f>(B47*C47)</f>
        <v>0</v>
      </c>
    </row>
    <row r="48" spans="1:5" ht="10.5" customHeight="1">
      <c r="A48" s="55" t="s">
        <v>196</v>
      </c>
      <c r="B48" s="27">
        <v>350</v>
      </c>
      <c r="C48" s="3">
        <v>0</v>
      </c>
      <c r="D48" s="38" t="s">
        <v>175</v>
      </c>
      <c r="E48" s="3">
        <f>(B48*C48)</f>
        <v>0</v>
      </c>
    </row>
    <row r="49" spans="1:5" ht="10.5" customHeight="1">
      <c r="A49" s="55" t="s">
        <v>147</v>
      </c>
      <c r="B49" s="27">
        <v>250</v>
      </c>
      <c r="C49" s="3">
        <v>0</v>
      </c>
      <c r="D49" s="38" t="s">
        <v>175</v>
      </c>
      <c r="E49" s="3">
        <f>(B49*C49)</f>
        <v>0</v>
      </c>
    </row>
    <row r="50" spans="1:5" ht="10.5" customHeight="1">
      <c r="A50" s="56" t="s">
        <v>191</v>
      </c>
      <c r="B50" s="27">
        <v>67</v>
      </c>
      <c r="C50" s="3">
        <v>0</v>
      </c>
      <c r="D50" s="38" t="s">
        <v>175</v>
      </c>
      <c r="E50" s="3">
        <f>(B50*C50)</f>
        <v>0</v>
      </c>
    </row>
    <row r="51" spans="1:5" ht="10.5" customHeight="1">
      <c r="A51" s="56" t="s">
        <v>192</v>
      </c>
      <c r="B51" s="27">
        <v>67</v>
      </c>
      <c r="C51" s="3">
        <v>0</v>
      </c>
      <c r="D51" s="38" t="s">
        <v>175</v>
      </c>
      <c r="E51" s="3">
        <f>(B51*C51)</f>
        <v>0</v>
      </c>
    </row>
    <row r="52" spans="1:5" s="1" customFormat="1" ht="12" customHeight="1">
      <c r="A52" s="13" t="s">
        <v>5</v>
      </c>
      <c r="B52" s="14"/>
      <c r="C52" s="14"/>
      <c r="D52" s="14"/>
      <c r="E52" s="15"/>
    </row>
    <row r="53" spans="1:5" ht="9.75" customHeight="1">
      <c r="A53" s="55" t="s">
        <v>193</v>
      </c>
      <c r="B53" s="9">
        <v>146</v>
      </c>
      <c r="C53" s="3">
        <v>0</v>
      </c>
      <c r="D53" s="3">
        <v>0</v>
      </c>
      <c r="E53" s="3">
        <f>(B53*C53)+((B53+60)*D53)</f>
        <v>0</v>
      </c>
    </row>
    <row r="54" spans="1:5" ht="9.75" customHeight="1">
      <c r="A54" s="55" t="s">
        <v>194</v>
      </c>
      <c r="B54" s="9">
        <v>146</v>
      </c>
      <c r="C54" s="3">
        <v>0</v>
      </c>
      <c r="D54" s="3">
        <v>0</v>
      </c>
      <c r="E54" s="3">
        <f>(B54*C54)+((B54+30)*D54)</f>
        <v>0</v>
      </c>
    </row>
    <row r="55" spans="1:5" ht="9.75" customHeight="1">
      <c r="A55" s="55" t="s">
        <v>195</v>
      </c>
      <c r="B55" s="9">
        <v>146</v>
      </c>
      <c r="C55" s="3">
        <v>0</v>
      </c>
      <c r="D55" s="3">
        <v>0</v>
      </c>
      <c r="E55" s="3">
        <f>(B55*C55)+((B55+60)*D55)</f>
        <v>0</v>
      </c>
    </row>
    <row r="56" spans="1:5" ht="9.75" customHeight="1">
      <c r="A56" s="21" t="s">
        <v>6</v>
      </c>
      <c r="B56" s="9">
        <v>40</v>
      </c>
      <c r="C56" s="3">
        <v>0</v>
      </c>
      <c r="D56" s="3">
        <v>0</v>
      </c>
      <c r="E56" s="3">
        <f>(B56*C56)+((B56+30)*D56)</f>
        <v>0</v>
      </c>
    </row>
    <row r="57" spans="1:5" ht="9.75" customHeight="1">
      <c r="A57" s="22" t="s">
        <v>7</v>
      </c>
      <c r="B57" s="9">
        <v>53</v>
      </c>
      <c r="C57" s="3">
        <v>0</v>
      </c>
      <c r="D57" s="3">
        <v>0</v>
      </c>
      <c r="E57" s="3">
        <f>(B57*C57)+((B57+30)*D57)</f>
        <v>0</v>
      </c>
    </row>
    <row r="58" spans="1:5" ht="9.75" customHeight="1">
      <c r="A58" s="22" t="s">
        <v>8</v>
      </c>
      <c r="B58" s="9">
        <v>40</v>
      </c>
      <c r="C58" s="3">
        <v>0</v>
      </c>
      <c r="D58" s="3">
        <v>0</v>
      </c>
      <c r="E58" s="3">
        <f>(B58*C58)+((B58+60)*D58)</f>
        <v>0</v>
      </c>
    </row>
    <row r="59" spans="1:5" ht="9.75" customHeight="1">
      <c r="A59" s="22" t="s">
        <v>9</v>
      </c>
      <c r="B59" s="9">
        <v>40</v>
      </c>
      <c r="C59" s="3">
        <v>0</v>
      </c>
      <c r="D59" s="3">
        <v>0</v>
      </c>
      <c r="E59" s="3">
        <f>(B59*C59)+((B59+60)*D59)</f>
        <v>0</v>
      </c>
    </row>
    <row r="60" spans="1:5" ht="9.75" customHeight="1">
      <c r="A60" s="22" t="s">
        <v>10</v>
      </c>
      <c r="B60" s="9">
        <v>40</v>
      </c>
      <c r="C60" s="3">
        <v>0</v>
      </c>
      <c r="D60" s="3">
        <v>0</v>
      </c>
      <c r="E60" s="3">
        <f>(B60*C60)+((B60+30)*D60)</f>
        <v>0</v>
      </c>
    </row>
    <row r="61" spans="1:5" ht="9.75" customHeight="1">
      <c r="A61" s="22" t="s">
        <v>11</v>
      </c>
      <c r="B61" s="9">
        <v>42</v>
      </c>
      <c r="C61" s="3">
        <v>0</v>
      </c>
      <c r="D61" s="3">
        <v>0</v>
      </c>
      <c r="E61" s="3">
        <f>(B61*C61)+((B61+30)*D61)</f>
        <v>0</v>
      </c>
    </row>
    <row r="62" spans="1:5" ht="9.75" customHeight="1">
      <c r="A62" s="22" t="s">
        <v>12</v>
      </c>
      <c r="B62" s="9">
        <v>125</v>
      </c>
      <c r="C62" s="3">
        <v>0</v>
      </c>
      <c r="D62" s="3">
        <v>0</v>
      </c>
      <c r="E62" s="3">
        <f>(B62*C62)+((B62+60)*D62)</f>
        <v>0</v>
      </c>
    </row>
    <row r="63" spans="1:5" ht="9.75" customHeight="1">
      <c r="A63" s="22" t="s">
        <v>13</v>
      </c>
      <c r="B63" s="9">
        <v>53</v>
      </c>
      <c r="C63" s="3">
        <v>0</v>
      </c>
      <c r="D63" s="3">
        <v>0</v>
      </c>
      <c r="E63" s="3">
        <f>(B63*C63)+((B63+30)*D63)</f>
        <v>0</v>
      </c>
    </row>
    <row r="64" spans="1:5" ht="9.75" customHeight="1">
      <c r="A64" s="22" t="s">
        <v>14</v>
      </c>
      <c r="B64" s="9">
        <v>70</v>
      </c>
      <c r="C64" s="3">
        <v>0</v>
      </c>
      <c r="D64" s="3">
        <v>0</v>
      </c>
      <c r="E64" s="3">
        <f>(B64*C64)+((B64+60)*D64)</f>
        <v>0</v>
      </c>
    </row>
    <row r="65" spans="1:5" ht="9.75" customHeight="1">
      <c r="A65" s="22" t="s">
        <v>15</v>
      </c>
      <c r="B65" s="9">
        <v>60</v>
      </c>
      <c r="C65" s="3">
        <v>0</v>
      </c>
      <c r="D65" s="3">
        <v>0</v>
      </c>
      <c r="E65" s="3">
        <f>(B65*C65)+((B65+60)*D65)</f>
        <v>0</v>
      </c>
    </row>
    <row r="66" spans="1:5" s="1" customFormat="1" ht="11.25" customHeight="1">
      <c r="A66" s="10" t="s">
        <v>16</v>
      </c>
      <c r="B66" s="10"/>
      <c r="C66" s="10"/>
      <c r="D66" s="10"/>
      <c r="E66" s="15"/>
    </row>
    <row r="67" spans="1:5" ht="9.75" customHeight="1">
      <c r="A67" s="22" t="s">
        <v>17</v>
      </c>
      <c r="B67" s="9">
        <v>86</v>
      </c>
      <c r="C67" s="3">
        <v>0</v>
      </c>
      <c r="D67" s="3">
        <v>0</v>
      </c>
      <c r="E67" s="3">
        <f>(B67*C67)+((B67+60)*D67)</f>
        <v>0</v>
      </c>
    </row>
    <row r="68" spans="1:5" ht="9.75" customHeight="1">
      <c r="A68" s="22" t="s">
        <v>18</v>
      </c>
      <c r="B68" s="9">
        <v>98</v>
      </c>
      <c r="C68" s="3">
        <v>0</v>
      </c>
      <c r="D68" s="3">
        <v>0</v>
      </c>
      <c r="E68" s="3">
        <f>(B68*C68)+((B68+60)*D68)</f>
        <v>0</v>
      </c>
    </row>
    <row r="69" spans="1:5" ht="9.75" customHeight="1">
      <c r="A69" s="22" t="s">
        <v>19</v>
      </c>
      <c r="B69" s="9">
        <v>108</v>
      </c>
      <c r="C69" s="3">
        <v>0</v>
      </c>
      <c r="D69" s="3">
        <v>0</v>
      </c>
      <c r="E69" s="3">
        <f>(B69*C69)+((B69+60)*D69)</f>
        <v>0</v>
      </c>
    </row>
    <row r="70" spans="1:5" ht="9.75" customHeight="1">
      <c r="A70" s="22" t="s">
        <v>20</v>
      </c>
      <c r="B70" s="9">
        <v>116</v>
      </c>
      <c r="C70" s="3">
        <v>0</v>
      </c>
      <c r="D70" s="3">
        <v>0</v>
      </c>
      <c r="E70" s="3">
        <f>(B70*C70)+((B70+60)*D70)</f>
        <v>0</v>
      </c>
    </row>
    <row r="71" spans="1:5" ht="9.75" customHeight="1">
      <c r="A71" s="22" t="s">
        <v>21</v>
      </c>
      <c r="B71" s="9">
        <v>168</v>
      </c>
      <c r="C71" s="3">
        <v>0</v>
      </c>
      <c r="D71" s="3">
        <v>0</v>
      </c>
      <c r="E71" s="3">
        <f>(B71*C71)+((B71+80)*D71)</f>
        <v>0</v>
      </c>
    </row>
    <row r="72" spans="1:5" ht="9.75" customHeight="1">
      <c r="A72" s="22" t="s">
        <v>22</v>
      </c>
      <c r="B72" s="9">
        <v>168</v>
      </c>
      <c r="C72" s="3">
        <v>0</v>
      </c>
      <c r="D72" s="3">
        <v>0</v>
      </c>
      <c r="E72" s="3">
        <f>(B72*C72)+((B72+80)*D72)</f>
        <v>0</v>
      </c>
    </row>
    <row r="73" spans="1:5" ht="9.75" customHeight="1">
      <c r="A73" s="22" t="s">
        <v>229</v>
      </c>
      <c r="B73" s="9">
        <v>168</v>
      </c>
      <c r="C73" s="3">
        <v>0</v>
      </c>
      <c r="D73" s="3">
        <v>0</v>
      </c>
      <c r="E73" s="3">
        <f>(B73*C73)+((B73+80)*D73)</f>
        <v>0</v>
      </c>
    </row>
    <row r="74" spans="1:5" ht="9.75" customHeight="1">
      <c r="A74" s="22" t="s">
        <v>23</v>
      </c>
      <c r="B74" s="9">
        <v>235</v>
      </c>
      <c r="C74" s="3">
        <v>0</v>
      </c>
      <c r="D74" s="3">
        <v>0</v>
      </c>
      <c r="E74" s="3">
        <f>(B74*C74)+((B74+100)*D74)</f>
        <v>0</v>
      </c>
    </row>
    <row r="75" spans="1:5" ht="9.75" customHeight="1">
      <c r="A75" s="22" t="s">
        <v>24</v>
      </c>
      <c r="B75" s="9">
        <v>168</v>
      </c>
      <c r="C75" s="3">
        <v>0</v>
      </c>
      <c r="D75" s="3">
        <v>0</v>
      </c>
      <c r="E75" s="3">
        <f>(B75*C75)+((B75+80)*D75)</f>
        <v>0</v>
      </c>
    </row>
    <row r="76" spans="1:5" ht="9.75" customHeight="1">
      <c r="A76" s="22" t="s">
        <v>25</v>
      </c>
      <c r="B76" s="9">
        <v>168</v>
      </c>
      <c r="C76" s="3">
        <v>0</v>
      </c>
      <c r="D76" s="3">
        <v>0</v>
      </c>
      <c r="E76" s="3">
        <f>(B76*C76)+((B76+80)*D76)</f>
        <v>0</v>
      </c>
    </row>
    <row r="77" spans="1:5" ht="9.75" customHeight="1">
      <c r="A77" s="22" t="s">
        <v>26</v>
      </c>
      <c r="B77" s="9">
        <v>125</v>
      </c>
      <c r="C77" s="3">
        <v>0</v>
      </c>
      <c r="D77" s="3">
        <v>0</v>
      </c>
      <c r="E77" s="3">
        <f>(B77*C77)+((B77+80)*D77)</f>
        <v>0</v>
      </c>
    </row>
    <row r="78" spans="1:5" ht="9.75" customHeight="1">
      <c r="A78" s="22" t="s">
        <v>27</v>
      </c>
      <c r="B78" s="9">
        <v>125</v>
      </c>
      <c r="C78" s="3">
        <v>0</v>
      </c>
      <c r="D78" s="3">
        <v>0</v>
      </c>
      <c r="E78" s="3">
        <f>(B78*C78)+((B78+60)*D78)</f>
        <v>0</v>
      </c>
    </row>
    <row r="79" spans="1:5" ht="9.75" customHeight="1">
      <c r="A79" s="22" t="s">
        <v>28</v>
      </c>
      <c r="B79" s="9">
        <v>180</v>
      </c>
      <c r="C79" s="3">
        <v>0</v>
      </c>
      <c r="D79" s="3">
        <v>0</v>
      </c>
      <c r="E79" s="3">
        <f>(B79*C79)+((B79+80)*D79)</f>
        <v>0</v>
      </c>
    </row>
    <row r="80" spans="1:5" s="1" customFormat="1" ht="11.25" customHeight="1">
      <c r="A80" s="10" t="s">
        <v>29</v>
      </c>
      <c r="B80" s="10"/>
      <c r="C80" s="10"/>
      <c r="D80" s="10"/>
      <c r="E80" s="15"/>
    </row>
    <row r="81" spans="1:5" ht="9.75" customHeight="1">
      <c r="A81" s="22" t="s">
        <v>30</v>
      </c>
      <c r="B81" s="9">
        <v>30</v>
      </c>
      <c r="C81" s="3">
        <v>0</v>
      </c>
      <c r="D81" s="3">
        <v>0</v>
      </c>
      <c r="E81" s="3">
        <f>(B81*C81)+((B81+30)*D81)</f>
        <v>0</v>
      </c>
    </row>
    <row r="82" spans="1:5" ht="9.75" customHeight="1">
      <c r="A82" s="22" t="s">
        <v>31</v>
      </c>
      <c r="B82" s="9">
        <v>38</v>
      </c>
      <c r="C82" s="3">
        <v>0</v>
      </c>
      <c r="D82" s="3">
        <v>0</v>
      </c>
      <c r="E82" s="3">
        <f>(B82*C82)+((B82+30)*D82)</f>
        <v>0</v>
      </c>
    </row>
    <row r="83" spans="1:5" ht="9.75" customHeight="1">
      <c r="A83" s="22" t="s">
        <v>32</v>
      </c>
      <c r="B83" s="9">
        <v>32</v>
      </c>
      <c r="C83" s="3">
        <v>0</v>
      </c>
      <c r="D83" s="3">
        <v>0</v>
      </c>
      <c r="E83" s="3">
        <f>(B83*C83)+((B83+30)*D83)</f>
        <v>0</v>
      </c>
    </row>
    <row r="84" spans="1:5" ht="9.75" customHeight="1">
      <c r="A84" s="22" t="s">
        <v>54</v>
      </c>
      <c r="B84" s="9">
        <v>35</v>
      </c>
      <c r="C84" s="3">
        <v>0</v>
      </c>
      <c r="D84" s="3">
        <v>0</v>
      </c>
      <c r="E84" s="3">
        <f>(B84*C84)+((B84+30)*D84)</f>
        <v>0</v>
      </c>
    </row>
    <row r="85" spans="1:5" ht="9.75" customHeight="1">
      <c r="A85" s="22" t="s">
        <v>55</v>
      </c>
      <c r="B85" s="9">
        <v>37</v>
      </c>
      <c r="C85" s="3">
        <v>0</v>
      </c>
      <c r="D85" s="3">
        <v>0</v>
      </c>
      <c r="E85" s="3">
        <f>(B85*C85)+((B85+30)*D85)</f>
        <v>0</v>
      </c>
    </row>
    <row r="86" spans="1:5" ht="9.75" customHeight="1">
      <c r="A86" s="22" t="s">
        <v>56</v>
      </c>
      <c r="B86" s="9">
        <v>47</v>
      </c>
      <c r="C86" s="3">
        <v>0</v>
      </c>
      <c r="D86" s="3">
        <v>0</v>
      </c>
      <c r="E86" s="3">
        <f>(B86*C86)+(B86*D86)</f>
        <v>0</v>
      </c>
    </row>
    <row r="87" spans="1:5" s="1" customFormat="1" ht="11.25" customHeight="1">
      <c r="A87" s="10" t="s">
        <v>33</v>
      </c>
      <c r="B87" s="10"/>
      <c r="C87" s="10"/>
      <c r="D87" s="10"/>
      <c r="E87" s="15"/>
    </row>
    <row r="88" spans="1:5" ht="9.75" customHeight="1">
      <c r="A88" s="22" t="s">
        <v>34</v>
      </c>
      <c r="B88" s="9">
        <v>45</v>
      </c>
      <c r="C88" s="3">
        <v>0</v>
      </c>
      <c r="D88" s="3">
        <v>0</v>
      </c>
      <c r="E88" s="3">
        <f>(B88*C88)+((B88+30)*D88)</f>
        <v>0</v>
      </c>
    </row>
    <row r="89" spans="1:5" ht="9.75" customHeight="1">
      <c r="A89" s="22" t="s">
        <v>35</v>
      </c>
      <c r="B89" s="9">
        <v>58</v>
      </c>
      <c r="C89" s="3">
        <v>0</v>
      </c>
      <c r="D89" s="3">
        <v>0</v>
      </c>
      <c r="E89" s="3">
        <f>(B89*C89)+((B89+30)*D89)</f>
        <v>0</v>
      </c>
    </row>
    <row r="90" spans="1:5" ht="9.75" customHeight="1">
      <c r="A90" s="22" t="s">
        <v>36</v>
      </c>
      <c r="B90" s="9">
        <v>58</v>
      </c>
      <c r="C90" s="3">
        <v>0</v>
      </c>
      <c r="D90" s="3">
        <v>0</v>
      </c>
      <c r="E90" s="3">
        <f>(B90*C90)+((B90+30)*D90)</f>
        <v>0</v>
      </c>
    </row>
    <row r="91" spans="1:5" ht="9.75" customHeight="1">
      <c r="A91" s="22" t="s">
        <v>37</v>
      </c>
      <c r="B91" s="9">
        <v>58</v>
      </c>
      <c r="C91" s="3">
        <v>0</v>
      </c>
      <c r="D91" s="3">
        <v>0</v>
      </c>
      <c r="E91" s="3">
        <f>(B91*C91)+((B91+30)*D91)</f>
        <v>0</v>
      </c>
    </row>
    <row r="92" spans="1:5" ht="9.75" customHeight="1">
      <c r="A92" s="22" t="s">
        <v>38</v>
      </c>
      <c r="B92" s="9">
        <v>45</v>
      </c>
      <c r="C92" s="3">
        <v>0</v>
      </c>
      <c r="D92" s="3">
        <v>0</v>
      </c>
      <c r="E92" s="3">
        <f>(B92*C92)+(B92*D92)</f>
        <v>0</v>
      </c>
    </row>
    <row r="93" spans="1:5" s="1" customFormat="1" ht="11.25" customHeight="1">
      <c r="A93" s="10" t="s">
        <v>39</v>
      </c>
      <c r="B93" s="10"/>
      <c r="C93" s="10"/>
      <c r="D93" s="10"/>
      <c r="E93" s="10"/>
    </row>
    <row r="94" spans="1:5" ht="9.75" customHeight="1">
      <c r="A94" s="22" t="s">
        <v>40</v>
      </c>
      <c r="B94" s="9">
        <v>43</v>
      </c>
      <c r="C94" s="3">
        <v>0</v>
      </c>
      <c r="D94" s="70" t="s">
        <v>175</v>
      </c>
      <c r="E94" s="3">
        <f>(B94*C94)</f>
        <v>0</v>
      </c>
    </row>
    <row r="95" spans="1:5" ht="9.75" customHeight="1">
      <c r="A95" s="22" t="s">
        <v>41</v>
      </c>
      <c r="B95" s="9">
        <v>38</v>
      </c>
      <c r="C95" s="3">
        <v>0</v>
      </c>
      <c r="D95" s="71"/>
      <c r="E95" s="3">
        <f>(B95*C95)</f>
        <v>0</v>
      </c>
    </row>
    <row r="96" spans="1:5" s="4" customFormat="1" ht="11.25" customHeight="1">
      <c r="A96" s="77" t="s">
        <v>97</v>
      </c>
      <c r="B96" s="77"/>
      <c r="C96" s="77"/>
      <c r="D96" s="7"/>
      <c r="E96" s="8"/>
    </row>
    <row r="97" spans="1:5" ht="9.75" customHeight="1">
      <c r="A97" s="22" t="s">
        <v>45</v>
      </c>
      <c r="B97" s="12">
        <v>400</v>
      </c>
      <c r="C97" s="3">
        <v>0</v>
      </c>
      <c r="D97" s="38" t="s">
        <v>175</v>
      </c>
      <c r="E97" s="3">
        <f>(B97*C97)</f>
        <v>0</v>
      </c>
    </row>
    <row r="98" spans="1:6" s="6" customFormat="1" ht="12.75" customHeight="1">
      <c r="A98" s="76" t="s">
        <v>68</v>
      </c>
      <c r="B98" s="76"/>
      <c r="C98" s="76"/>
      <c r="D98" s="76"/>
      <c r="E98" s="35">
        <f>SUM(E5:E97)</f>
        <v>0</v>
      </c>
      <c r="F98" s="5"/>
    </row>
    <row r="99" spans="1:5" ht="14.25" customHeight="1">
      <c r="A99" s="72" t="s">
        <v>86</v>
      </c>
      <c r="B99" s="72"/>
      <c r="C99" s="72"/>
      <c r="D99" s="72"/>
      <c r="E99" s="34">
        <f>E98+'Terochki.ru'!E34+'Massagerell.ru'!D9+'Сarapky.ru'!D35+'2Resnichki.ru'!F44</f>
        <v>0</v>
      </c>
    </row>
    <row r="100" spans="1:5" ht="12" customHeight="1">
      <c r="A100" s="66" t="s">
        <v>168</v>
      </c>
      <c r="B100" s="66"/>
      <c r="C100" s="66"/>
      <c r="D100" s="66"/>
      <c r="E100" s="66"/>
    </row>
  </sheetData>
  <sheetProtection/>
  <mergeCells count="14">
    <mergeCell ref="A1:E1"/>
    <mergeCell ref="A98:D98"/>
    <mergeCell ref="A96:C96"/>
    <mergeCell ref="E2:E3"/>
    <mergeCell ref="B2:B3"/>
    <mergeCell ref="A46:E46"/>
    <mergeCell ref="B4:E4"/>
    <mergeCell ref="A100:E100"/>
    <mergeCell ref="D5:D23"/>
    <mergeCell ref="D94:D95"/>
    <mergeCell ref="A99:D99"/>
    <mergeCell ref="A2:A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6"/>
  <sheetViews>
    <sheetView workbookViewId="0" topLeftCell="A1">
      <selection activeCell="B44" sqref="B44"/>
    </sheetView>
  </sheetViews>
  <sheetFormatPr defaultColWidth="9.140625" defaultRowHeight="9.75" customHeight="1"/>
  <cols>
    <col min="1" max="1" width="32.57421875" style="2" customWidth="1"/>
    <col min="2" max="2" width="11.421875" style="2" customWidth="1"/>
    <col min="3" max="4" width="11.140625" style="2" customWidth="1"/>
    <col min="5" max="5" width="9.57421875" style="2" customWidth="1"/>
    <col min="6" max="16384" width="9.140625" style="2" customWidth="1"/>
  </cols>
  <sheetData>
    <row r="1" spans="1:5" ht="27.75" customHeight="1">
      <c r="A1" s="91" t="s">
        <v>214</v>
      </c>
      <c r="B1" s="91"/>
      <c r="C1" s="91"/>
      <c r="D1" s="91"/>
      <c r="E1" s="91"/>
    </row>
    <row r="2" spans="1:5" ht="10.5" customHeight="1">
      <c r="A2" s="92"/>
      <c r="B2" s="92"/>
      <c r="C2" s="92"/>
      <c r="D2" s="92"/>
      <c r="E2" s="92"/>
    </row>
    <row r="3" spans="1:5" ht="9.75" customHeight="1">
      <c r="A3" s="73" t="s">
        <v>0</v>
      </c>
      <c r="B3" s="78" t="s">
        <v>66</v>
      </c>
      <c r="C3" s="78" t="s">
        <v>167</v>
      </c>
      <c r="D3" s="73" t="s">
        <v>165</v>
      </c>
      <c r="E3" s="73" t="s">
        <v>1</v>
      </c>
    </row>
    <row r="4" spans="1:5" ht="15" customHeight="1">
      <c r="A4" s="73"/>
      <c r="B4" s="79"/>
      <c r="C4" s="79"/>
      <c r="D4" s="73"/>
      <c r="E4" s="73"/>
    </row>
    <row r="5" spans="1:5" ht="12" customHeight="1">
      <c r="A5" s="52" t="s">
        <v>170</v>
      </c>
      <c r="B5" s="89" t="s">
        <v>146</v>
      </c>
      <c r="C5" s="89"/>
      <c r="D5" s="89"/>
      <c r="E5" s="90"/>
    </row>
    <row r="6" spans="1:5" ht="10.5" customHeight="1">
      <c r="A6" s="21" t="s">
        <v>163</v>
      </c>
      <c r="B6" s="33">
        <v>250</v>
      </c>
      <c r="C6" s="3">
        <v>0</v>
      </c>
      <c r="D6" s="38" t="s">
        <v>175</v>
      </c>
      <c r="E6" s="3">
        <f>(B6*C6)</f>
        <v>0</v>
      </c>
    </row>
    <row r="7" spans="1:5" ht="11.25" customHeight="1">
      <c r="A7" s="50" t="s">
        <v>150</v>
      </c>
      <c r="B7" s="54"/>
      <c r="C7" s="52"/>
      <c r="D7" s="50"/>
      <c r="E7" s="11"/>
    </row>
    <row r="8" spans="1:5" ht="9.75" customHeight="1">
      <c r="A8" s="21" t="s">
        <v>57</v>
      </c>
      <c r="B8" s="33">
        <v>295</v>
      </c>
      <c r="C8" s="3">
        <v>0</v>
      </c>
      <c r="D8" s="70" t="s">
        <v>175</v>
      </c>
      <c r="E8" s="3">
        <f>(B8*C8)</f>
        <v>0</v>
      </c>
    </row>
    <row r="9" spans="1:5" ht="9.75" customHeight="1">
      <c r="A9" s="21" t="s">
        <v>58</v>
      </c>
      <c r="B9" s="33">
        <v>362</v>
      </c>
      <c r="C9" s="3">
        <v>0</v>
      </c>
      <c r="D9" s="88"/>
      <c r="E9" s="3">
        <f>(B9*C9)</f>
        <v>0</v>
      </c>
    </row>
    <row r="10" spans="1:5" ht="9.75" customHeight="1">
      <c r="A10" s="21" t="s">
        <v>59</v>
      </c>
      <c r="B10" s="33">
        <v>275</v>
      </c>
      <c r="C10" s="3">
        <v>0</v>
      </c>
      <c r="D10" s="88"/>
      <c r="E10" s="3">
        <f>(B10*C10)</f>
        <v>0</v>
      </c>
    </row>
    <row r="11" spans="1:5" ht="9.75" customHeight="1">
      <c r="A11" s="21" t="s">
        <v>60</v>
      </c>
      <c r="B11" s="33">
        <v>342</v>
      </c>
      <c r="C11" s="3">
        <v>0</v>
      </c>
      <c r="D11" s="88"/>
      <c r="E11" s="3">
        <f>(B11*C11)</f>
        <v>0</v>
      </c>
    </row>
    <row r="12" spans="1:5" ht="10.5" customHeight="1">
      <c r="A12" s="21" t="s">
        <v>61</v>
      </c>
      <c r="B12" s="33">
        <v>356</v>
      </c>
      <c r="C12" s="3">
        <v>0</v>
      </c>
      <c r="D12" s="71"/>
      <c r="E12" s="3">
        <f>(B12*C12)</f>
        <v>0</v>
      </c>
    </row>
    <row r="13" spans="1:5" ht="11.25" customHeight="1">
      <c r="A13" s="57" t="s">
        <v>209</v>
      </c>
      <c r="B13" s="89" t="s">
        <v>174</v>
      </c>
      <c r="C13" s="89"/>
      <c r="D13" s="89"/>
      <c r="E13" s="90"/>
    </row>
    <row r="14" spans="1:5" ht="9.75" customHeight="1">
      <c r="A14" s="21" t="s">
        <v>154</v>
      </c>
      <c r="B14" s="33">
        <v>100</v>
      </c>
      <c r="C14" s="3">
        <v>0</v>
      </c>
      <c r="D14" s="3">
        <v>0</v>
      </c>
      <c r="E14" s="3">
        <f>(B14*C14)+((B14+60)*D14)</f>
        <v>0</v>
      </c>
    </row>
    <row r="15" spans="1:5" ht="9.75" customHeight="1">
      <c r="A15" s="21" t="s">
        <v>155</v>
      </c>
      <c r="B15" s="33">
        <v>100</v>
      </c>
      <c r="C15" s="3">
        <v>0</v>
      </c>
      <c r="D15" s="3">
        <v>0</v>
      </c>
      <c r="E15" s="3">
        <f>(B15*C15)+((B15+30)*D15)</f>
        <v>0</v>
      </c>
    </row>
    <row r="16" spans="1:5" ht="9.75" customHeight="1">
      <c r="A16" s="21" t="s">
        <v>156</v>
      </c>
      <c r="B16" s="33">
        <v>90</v>
      </c>
      <c r="C16" s="3">
        <v>0</v>
      </c>
      <c r="D16" s="3">
        <v>0</v>
      </c>
      <c r="E16" s="3">
        <f>(B16*C16)+((B16+30)*D16)</f>
        <v>0</v>
      </c>
    </row>
    <row r="17" spans="1:5" ht="9.75" customHeight="1">
      <c r="A17" s="21" t="s">
        <v>157</v>
      </c>
      <c r="B17" s="33">
        <v>90</v>
      </c>
      <c r="C17" s="3">
        <v>0</v>
      </c>
      <c r="D17" s="3">
        <v>0</v>
      </c>
      <c r="E17" s="3">
        <f>(B17*C17)+((B17+30)*D17)</f>
        <v>0</v>
      </c>
    </row>
    <row r="18" spans="1:5" ht="9.75" customHeight="1">
      <c r="A18" s="21" t="s">
        <v>158</v>
      </c>
      <c r="B18" s="33">
        <v>90</v>
      </c>
      <c r="C18" s="3">
        <v>0</v>
      </c>
      <c r="D18" s="3">
        <v>0</v>
      </c>
      <c r="E18" s="3">
        <f>(B18*C18)+((B18+60)*D18)</f>
        <v>0</v>
      </c>
    </row>
    <row r="19" spans="1:5" ht="9.75" customHeight="1">
      <c r="A19" s="21" t="s">
        <v>159</v>
      </c>
      <c r="B19" s="33">
        <v>125</v>
      </c>
      <c r="C19" s="3">
        <v>0</v>
      </c>
      <c r="D19" s="3">
        <v>0</v>
      </c>
      <c r="E19" s="3">
        <f>(B19*C19)+((B19+60)*D19)</f>
        <v>0</v>
      </c>
    </row>
    <row r="20" spans="1:5" ht="9.75" customHeight="1">
      <c r="A20" s="21" t="s">
        <v>160</v>
      </c>
      <c r="B20" s="33">
        <v>125</v>
      </c>
      <c r="C20" s="3">
        <v>0</v>
      </c>
      <c r="D20" s="3">
        <v>0</v>
      </c>
      <c r="E20" s="3">
        <f>(B20*C20)+((B20+30)*D20)</f>
        <v>0</v>
      </c>
    </row>
    <row r="21" spans="1:5" ht="9.75" customHeight="1">
      <c r="A21" s="21" t="s">
        <v>161</v>
      </c>
      <c r="B21" s="33">
        <v>125</v>
      </c>
      <c r="C21" s="3">
        <v>0</v>
      </c>
      <c r="D21" s="3">
        <v>0</v>
      </c>
      <c r="E21" s="3">
        <f>(B21*C21)+((B21+60)*D21)</f>
        <v>0</v>
      </c>
    </row>
    <row r="22" spans="1:5" ht="9.75" customHeight="1">
      <c r="A22" s="21" t="s">
        <v>162</v>
      </c>
      <c r="B22" s="33">
        <v>125</v>
      </c>
      <c r="C22" s="3">
        <v>0</v>
      </c>
      <c r="D22" s="3">
        <v>0</v>
      </c>
      <c r="E22" s="3">
        <f>(B22*C22)+((B22+30)*D22)</f>
        <v>0</v>
      </c>
    </row>
    <row r="23" spans="1:5" ht="11.25" customHeight="1">
      <c r="A23" s="52" t="s">
        <v>164</v>
      </c>
      <c r="B23" s="86"/>
      <c r="C23" s="86"/>
      <c r="D23" s="86"/>
      <c r="E23" s="87"/>
    </row>
    <row r="24" spans="1:5" ht="9.75" customHeight="1">
      <c r="A24" s="21" t="s">
        <v>210</v>
      </c>
      <c r="B24" s="33">
        <v>102</v>
      </c>
      <c r="C24" s="3">
        <v>0</v>
      </c>
      <c r="D24" s="3">
        <v>0</v>
      </c>
      <c r="E24" s="3">
        <f>(B24*C24)+((B24+60)*D24)</f>
        <v>0</v>
      </c>
    </row>
    <row r="25" spans="1:5" ht="9.75" customHeight="1">
      <c r="A25" s="21" t="s">
        <v>206</v>
      </c>
      <c r="B25" s="33">
        <v>95</v>
      </c>
      <c r="C25" s="3">
        <v>0</v>
      </c>
      <c r="D25" s="3">
        <v>0</v>
      </c>
      <c r="E25" s="3">
        <f>(B25*C25)+((B25+60)*D25)</f>
        <v>0</v>
      </c>
    </row>
    <row r="26" spans="1:5" ht="9.75" customHeight="1">
      <c r="A26" s="21" t="s">
        <v>207</v>
      </c>
      <c r="B26" s="33">
        <v>108</v>
      </c>
      <c r="C26" s="3">
        <v>0</v>
      </c>
      <c r="D26" s="3">
        <v>0</v>
      </c>
      <c r="E26" s="3">
        <f>(B26*C26)+((B26+60)*D26)</f>
        <v>0</v>
      </c>
    </row>
    <row r="27" spans="1:5" ht="9.75" customHeight="1">
      <c r="A27" s="21" t="s">
        <v>208</v>
      </c>
      <c r="B27" s="33">
        <v>108</v>
      </c>
      <c r="C27" s="3">
        <v>0</v>
      </c>
      <c r="D27" s="3">
        <v>0</v>
      </c>
      <c r="E27" s="3">
        <f>(B27*C27)+((B27+60)*D27)</f>
        <v>0</v>
      </c>
    </row>
    <row r="28" spans="1:5" ht="9.75" customHeight="1">
      <c r="A28" s="21" t="s">
        <v>211</v>
      </c>
      <c r="B28" s="33">
        <v>152</v>
      </c>
      <c r="C28" s="3">
        <v>0</v>
      </c>
      <c r="D28" s="3">
        <v>0</v>
      </c>
      <c r="E28" s="3">
        <f>(B28*C28)+((B28+60)*D28)</f>
        <v>0</v>
      </c>
    </row>
    <row r="29" spans="1:5" ht="9.75" customHeight="1">
      <c r="A29" s="21" t="s">
        <v>212</v>
      </c>
      <c r="B29" s="33">
        <v>110</v>
      </c>
      <c r="C29" s="3">
        <v>0</v>
      </c>
      <c r="D29" s="3">
        <v>0</v>
      </c>
      <c r="E29" s="3">
        <f>(B29*C29)+((B29+80)*D29)</f>
        <v>0</v>
      </c>
    </row>
    <row r="30" spans="1:5" ht="9.75" customHeight="1">
      <c r="A30" s="21" t="s">
        <v>213</v>
      </c>
      <c r="B30" s="62">
        <v>95</v>
      </c>
      <c r="C30" s="3">
        <v>0</v>
      </c>
      <c r="D30" s="3">
        <v>0</v>
      </c>
      <c r="E30" s="3">
        <f>(B30*C30)+((B30+60)*D30)</f>
        <v>0</v>
      </c>
    </row>
    <row r="31" spans="1:5" ht="11.25" customHeight="1">
      <c r="A31" s="52" t="s">
        <v>166</v>
      </c>
      <c r="B31" s="86"/>
      <c r="C31" s="86"/>
      <c r="D31" s="86"/>
      <c r="E31" s="87"/>
    </row>
    <row r="32" spans="1:5" ht="9.75" customHeight="1">
      <c r="A32" s="21" t="s">
        <v>171</v>
      </c>
      <c r="B32" s="33">
        <v>220</v>
      </c>
      <c r="C32" s="3">
        <v>0</v>
      </c>
      <c r="D32" s="3">
        <v>0</v>
      </c>
      <c r="E32" s="3">
        <f>(B32*C32)+((B32+100)*D32)</f>
        <v>0</v>
      </c>
    </row>
    <row r="33" spans="1:5" ht="10.5" customHeight="1">
      <c r="A33" s="21" t="s">
        <v>172</v>
      </c>
      <c r="B33" s="33">
        <v>90</v>
      </c>
      <c r="C33" s="3">
        <v>0</v>
      </c>
      <c r="D33" s="3">
        <v>0</v>
      </c>
      <c r="E33" s="3">
        <f>(B33*C33)+((B33+80)*D33)</f>
        <v>0</v>
      </c>
    </row>
    <row r="34" spans="1:6" s="6" customFormat="1" ht="12.75" customHeight="1">
      <c r="A34" s="76" t="s">
        <v>173</v>
      </c>
      <c r="B34" s="76"/>
      <c r="C34" s="76"/>
      <c r="D34" s="76"/>
      <c r="E34" s="35">
        <f>SUM(E6:E33)</f>
        <v>0</v>
      </c>
      <c r="F34" s="5"/>
    </row>
    <row r="35" spans="1:5" ht="13.5" customHeight="1">
      <c r="A35" s="72" t="s">
        <v>86</v>
      </c>
      <c r="B35" s="72"/>
      <c r="C35" s="72"/>
      <c r="D35" s="72"/>
      <c r="E35" s="53">
        <f>E34+'Btfly.ru'!E98+'Massagerell.ru'!D9+'Сarapky.ru'!D35+'2Resnichki.ru'!F44</f>
        <v>0</v>
      </c>
    </row>
    <row r="36" spans="1:5" ht="13.5" customHeight="1">
      <c r="A36" s="85" t="s">
        <v>169</v>
      </c>
      <c r="B36" s="85"/>
      <c r="C36" s="85"/>
      <c r="D36" s="85"/>
      <c r="E36" s="85"/>
    </row>
  </sheetData>
  <sheetProtection/>
  <mergeCells count="14">
    <mergeCell ref="A1:E2"/>
    <mergeCell ref="A3:A4"/>
    <mergeCell ref="B3:B4"/>
    <mergeCell ref="D3:D4"/>
    <mergeCell ref="E3:E4"/>
    <mergeCell ref="B5:E5"/>
    <mergeCell ref="C3:C4"/>
    <mergeCell ref="A36:E36"/>
    <mergeCell ref="B23:E23"/>
    <mergeCell ref="B31:E31"/>
    <mergeCell ref="D8:D12"/>
    <mergeCell ref="A34:D34"/>
    <mergeCell ref="A35:D35"/>
    <mergeCell ref="B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6"/>
  <sheetViews>
    <sheetView zoomScalePageLayoutView="0" workbookViewId="0" topLeftCell="A1">
      <selection activeCell="I15" sqref="I15"/>
    </sheetView>
  </sheetViews>
  <sheetFormatPr defaultColWidth="9.140625" defaultRowHeight="9.75" customHeight="1"/>
  <cols>
    <col min="1" max="1" width="21.00390625" style="2" customWidth="1"/>
    <col min="2" max="2" width="8.421875" style="2" customWidth="1"/>
    <col min="3" max="3" width="10.00390625" style="2" customWidth="1"/>
    <col min="4" max="5" width="9.57421875" style="2" customWidth="1"/>
    <col min="6" max="6" width="8.8515625" style="2" customWidth="1"/>
    <col min="7" max="16384" width="9.140625" style="2" customWidth="1"/>
  </cols>
  <sheetData>
    <row r="1" spans="1:6" ht="36" customHeight="1">
      <c r="A1" s="74" t="s">
        <v>178</v>
      </c>
      <c r="B1" s="75"/>
      <c r="C1" s="75"/>
      <c r="D1" s="75"/>
      <c r="E1" s="75"/>
      <c r="F1" s="75"/>
    </row>
    <row r="2" spans="1:6" ht="9.75" customHeight="1">
      <c r="A2" s="73" t="s">
        <v>0</v>
      </c>
      <c r="B2" s="78" t="s">
        <v>94</v>
      </c>
      <c r="C2" s="73" t="s">
        <v>93</v>
      </c>
      <c r="D2" s="78" t="s">
        <v>95</v>
      </c>
      <c r="E2" s="73" t="s">
        <v>96</v>
      </c>
      <c r="F2" s="73" t="s">
        <v>1</v>
      </c>
    </row>
    <row r="3" spans="1:6" ht="15" customHeight="1">
      <c r="A3" s="73"/>
      <c r="B3" s="79"/>
      <c r="C3" s="73"/>
      <c r="D3" s="79"/>
      <c r="E3" s="73"/>
      <c r="F3" s="73"/>
    </row>
    <row r="4" spans="1:6" ht="11.25" customHeight="1">
      <c r="A4" s="94" t="s">
        <v>98</v>
      </c>
      <c r="B4" s="95"/>
      <c r="C4" s="96"/>
      <c r="D4" s="18"/>
      <c r="E4" s="16"/>
      <c r="F4" s="16"/>
    </row>
    <row r="5" spans="1:6" ht="9.75" customHeight="1">
      <c r="A5" s="21" t="s">
        <v>99</v>
      </c>
      <c r="B5" s="9">
        <v>19</v>
      </c>
      <c r="C5" s="33">
        <v>170</v>
      </c>
      <c r="D5" s="3">
        <v>0</v>
      </c>
      <c r="E5" s="3">
        <v>0</v>
      </c>
      <c r="F5" s="3">
        <f>(B5*D5)+(C5*E5)</f>
        <v>0</v>
      </c>
    </row>
    <row r="6" spans="1:6" ht="9.75" customHeight="1">
      <c r="A6" s="21" t="s">
        <v>100</v>
      </c>
      <c r="B6" s="9">
        <v>19</v>
      </c>
      <c r="C6" s="33">
        <v>170</v>
      </c>
      <c r="D6" s="3">
        <v>0</v>
      </c>
      <c r="E6" s="3">
        <v>0</v>
      </c>
      <c r="F6" s="3">
        <f>(B6*D6)+(C6*E6)</f>
        <v>0</v>
      </c>
    </row>
    <row r="7" spans="1:10" ht="9.75" customHeight="1">
      <c r="A7" s="21" t="s">
        <v>101</v>
      </c>
      <c r="B7" s="9">
        <v>19</v>
      </c>
      <c r="C7" s="33">
        <v>170</v>
      </c>
      <c r="D7" s="3">
        <v>0</v>
      </c>
      <c r="E7" s="3">
        <v>0</v>
      </c>
      <c r="F7" s="3">
        <f aca="true" t="shared" si="0" ref="F7:F40">(B7*D7)+(C7*E7)</f>
        <v>0</v>
      </c>
      <c r="J7" s="32"/>
    </row>
    <row r="8" spans="1:6" ht="9.75" customHeight="1">
      <c r="A8" s="21" t="s">
        <v>102</v>
      </c>
      <c r="B8" s="9">
        <v>19</v>
      </c>
      <c r="C8" s="33">
        <v>170</v>
      </c>
      <c r="D8" s="3">
        <v>0</v>
      </c>
      <c r="E8" s="3">
        <v>0</v>
      </c>
      <c r="F8" s="3">
        <f t="shared" si="0"/>
        <v>0</v>
      </c>
    </row>
    <row r="9" spans="1:6" ht="9.75" customHeight="1">
      <c r="A9" s="21" t="s">
        <v>103</v>
      </c>
      <c r="B9" s="9">
        <v>19</v>
      </c>
      <c r="C9" s="33">
        <v>170</v>
      </c>
      <c r="D9" s="3">
        <v>0</v>
      </c>
      <c r="E9" s="3">
        <v>0</v>
      </c>
      <c r="F9" s="3">
        <f t="shared" si="0"/>
        <v>0</v>
      </c>
    </row>
    <row r="10" spans="1:6" ht="9.75" customHeight="1">
      <c r="A10" s="21" t="s">
        <v>104</v>
      </c>
      <c r="B10" s="9">
        <v>19</v>
      </c>
      <c r="C10" s="33">
        <v>170</v>
      </c>
      <c r="D10" s="3">
        <v>0</v>
      </c>
      <c r="E10" s="3">
        <v>0</v>
      </c>
      <c r="F10" s="3">
        <f t="shared" si="0"/>
        <v>0</v>
      </c>
    </row>
    <row r="11" spans="1:6" ht="9.75" customHeight="1">
      <c r="A11" s="21" t="s">
        <v>105</v>
      </c>
      <c r="B11" s="9">
        <v>19</v>
      </c>
      <c r="C11" s="33">
        <v>170</v>
      </c>
      <c r="D11" s="3">
        <v>0</v>
      </c>
      <c r="E11" s="3">
        <v>0</v>
      </c>
      <c r="F11" s="3">
        <f t="shared" si="0"/>
        <v>0</v>
      </c>
    </row>
    <row r="12" spans="1:6" ht="9.75" customHeight="1">
      <c r="A12" s="21" t="s">
        <v>106</v>
      </c>
      <c r="B12" s="9">
        <v>19</v>
      </c>
      <c r="C12" s="33">
        <v>170</v>
      </c>
      <c r="D12" s="3">
        <v>0</v>
      </c>
      <c r="E12" s="3">
        <v>0</v>
      </c>
      <c r="F12" s="3">
        <f t="shared" si="0"/>
        <v>0</v>
      </c>
    </row>
    <row r="13" spans="1:6" ht="9.75" customHeight="1">
      <c r="A13" s="21" t="s">
        <v>107</v>
      </c>
      <c r="B13" s="9">
        <v>19</v>
      </c>
      <c r="C13" s="33">
        <v>170</v>
      </c>
      <c r="D13" s="3">
        <v>0</v>
      </c>
      <c r="E13" s="3">
        <v>0</v>
      </c>
      <c r="F13" s="3">
        <f t="shared" si="0"/>
        <v>0</v>
      </c>
    </row>
    <row r="14" spans="1:6" ht="9.75" customHeight="1">
      <c r="A14" s="21" t="s">
        <v>108</v>
      </c>
      <c r="B14" s="9">
        <v>19</v>
      </c>
      <c r="C14" s="33">
        <v>170</v>
      </c>
      <c r="D14" s="3">
        <v>0</v>
      </c>
      <c r="E14" s="3">
        <v>0</v>
      </c>
      <c r="F14" s="3">
        <f t="shared" si="0"/>
        <v>0</v>
      </c>
    </row>
    <row r="15" spans="1:6" ht="9.75" customHeight="1">
      <c r="A15" s="21" t="s">
        <v>109</v>
      </c>
      <c r="B15" s="9">
        <v>19</v>
      </c>
      <c r="C15" s="33">
        <v>170</v>
      </c>
      <c r="D15" s="3">
        <v>0</v>
      </c>
      <c r="E15" s="3">
        <v>0</v>
      </c>
      <c r="F15" s="3">
        <f t="shared" si="0"/>
        <v>0</v>
      </c>
    </row>
    <row r="16" spans="1:6" ht="9.75" customHeight="1">
      <c r="A16" s="21" t="s">
        <v>110</v>
      </c>
      <c r="B16" s="9">
        <v>19</v>
      </c>
      <c r="C16" s="33">
        <v>170</v>
      </c>
      <c r="D16" s="3">
        <v>0</v>
      </c>
      <c r="E16" s="3">
        <v>0</v>
      </c>
      <c r="F16" s="3">
        <f>(B16*D16)+(C16*E16)</f>
        <v>0</v>
      </c>
    </row>
    <row r="17" spans="1:6" ht="9.75" customHeight="1">
      <c r="A17" s="21" t="s">
        <v>111</v>
      </c>
      <c r="B17" s="9">
        <v>19</v>
      </c>
      <c r="C17" s="33">
        <v>170</v>
      </c>
      <c r="D17" s="3">
        <v>0</v>
      </c>
      <c r="E17" s="3">
        <v>0</v>
      </c>
      <c r="F17" s="3">
        <f t="shared" si="0"/>
        <v>0</v>
      </c>
    </row>
    <row r="18" spans="1:6" ht="9.75" customHeight="1">
      <c r="A18" s="21" t="s">
        <v>112</v>
      </c>
      <c r="B18" s="9">
        <v>19</v>
      </c>
      <c r="C18" s="33">
        <v>170</v>
      </c>
      <c r="D18" s="3">
        <v>0</v>
      </c>
      <c r="E18" s="3">
        <v>0</v>
      </c>
      <c r="F18" s="3">
        <f t="shared" si="0"/>
        <v>0</v>
      </c>
    </row>
    <row r="19" spans="1:6" ht="9.75" customHeight="1">
      <c r="A19" s="21" t="s">
        <v>113</v>
      </c>
      <c r="B19" s="9">
        <v>19</v>
      </c>
      <c r="C19" s="33">
        <v>170</v>
      </c>
      <c r="D19" s="3">
        <v>0</v>
      </c>
      <c r="E19" s="3">
        <v>0</v>
      </c>
      <c r="F19" s="3">
        <f t="shared" si="0"/>
        <v>0</v>
      </c>
    </row>
    <row r="20" spans="1:6" ht="9.75" customHeight="1">
      <c r="A20" s="21" t="s">
        <v>114</v>
      </c>
      <c r="B20" s="9">
        <v>19</v>
      </c>
      <c r="C20" s="33">
        <v>170</v>
      </c>
      <c r="D20" s="3">
        <v>0</v>
      </c>
      <c r="E20" s="3">
        <v>0</v>
      </c>
      <c r="F20" s="3">
        <f t="shared" si="0"/>
        <v>0</v>
      </c>
    </row>
    <row r="21" spans="1:6" ht="9.75" customHeight="1">
      <c r="A21" s="21" t="s">
        <v>115</v>
      </c>
      <c r="B21" s="9">
        <v>19</v>
      </c>
      <c r="C21" s="33">
        <v>170</v>
      </c>
      <c r="D21" s="3">
        <v>0</v>
      </c>
      <c r="E21" s="3">
        <v>0</v>
      </c>
      <c r="F21" s="3">
        <f t="shared" si="0"/>
        <v>0</v>
      </c>
    </row>
    <row r="22" spans="1:6" ht="9.75" customHeight="1">
      <c r="A22" s="21" t="s">
        <v>116</v>
      </c>
      <c r="B22" s="9">
        <v>19</v>
      </c>
      <c r="C22" s="33">
        <v>170</v>
      </c>
      <c r="D22" s="3">
        <v>0</v>
      </c>
      <c r="E22" s="3">
        <v>0</v>
      </c>
      <c r="F22" s="3">
        <f t="shared" si="0"/>
        <v>0</v>
      </c>
    </row>
    <row r="23" spans="1:6" s="1" customFormat="1" ht="12" customHeight="1">
      <c r="A23" s="13" t="s">
        <v>118</v>
      </c>
      <c r="B23" s="14"/>
      <c r="C23" s="14"/>
      <c r="D23" s="14"/>
      <c r="E23" s="14"/>
      <c r="F23" s="25"/>
    </row>
    <row r="24" spans="1:6" ht="9.75" customHeight="1">
      <c r="A24" s="21" t="s">
        <v>117</v>
      </c>
      <c r="B24" s="9">
        <v>152</v>
      </c>
      <c r="C24" s="33">
        <v>1350</v>
      </c>
      <c r="D24" s="3">
        <v>0</v>
      </c>
      <c r="E24" s="3">
        <v>0</v>
      </c>
      <c r="F24" s="3">
        <f t="shared" si="0"/>
        <v>0</v>
      </c>
    </row>
    <row r="25" spans="1:6" ht="9.75" customHeight="1">
      <c r="A25" s="22" t="s">
        <v>119</v>
      </c>
      <c r="B25" s="9">
        <v>152</v>
      </c>
      <c r="C25" s="33">
        <v>1350</v>
      </c>
      <c r="D25" s="3">
        <v>0</v>
      </c>
      <c r="E25" s="3">
        <v>0</v>
      </c>
      <c r="F25" s="3">
        <f t="shared" si="0"/>
        <v>0</v>
      </c>
    </row>
    <row r="26" spans="1:6" ht="9.75" customHeight="1">
      <c r="A26" s="22" t="s">
        <v>120</v>
      </c>
      <c r="B26" s="9">
        <v>152</v>
      </c>
      <c r="C26" s="33">
        <v>1350</v>
      </c>
      <c r="D26" s="3">
        <v>0</v>
      </c>
      <c r="E26" s="3">
        <v>0</v>
      </c>
      <c r="F26" s="3">
        <f t="shared" si="0"/>
        <v>0</v>
      </c>
    </row>
    <row r="27" spans="1:6" ht="9.75" customHeight="1">
      <c r="A27" s="22" t="s">
        <v>121</v>
      </c>
      <c r="B27" s="9">
        <v>152</v>
      </c>
      <c r="C27" s="33">
        <v>1350</v>
      </c>
      <c r="D27" s="3">
        <v>0</v>
      </c>
      <c r="E27" s="3">
        <v>0</v>
      </c>
      <c r="F27" s="3">
        <f t="shared" si="0"/>
        <v>0</v>
      </c>
    </row>
    <row r="28" spans="1:6" ht="9.75" customHeight="1">
      <c r="A28" s="22" t="s">
        <v>122</v>
      </c>
      <c r="B28" s="9">
        <v>122</v>
      </c>
      <c r="C28" s="33">
        <v>1100</v>
      </c>
      <c r="D28" s="3">
        <v>0</v>
      </c>
      <c r="E28" s="3">
        <v>0</v>
      </c>
      <c r="F28" s="3">
        <f t="shared" si="0"/>
        <v>0</v>
      </c>
    </row>
    <row r="29" spans="1:6" ht="9.75" customHeight="1">
      <c r="A29" s="22" t="s">
        <v>123</v>
      </c>
      <c r="B29" s="9">
        <v>122</v>
      </c>
      <c r="C29" s="33">
        <v>1100</v>
      </c>
      <c r="D29" s="3">
        <v>0</v>
      </c>
      <c r="E29" s="3">
        <v>0</v>
      </c>
      <c r="F29" s="3">
        <f t="shared" si="0"/>
        <v>0</v>
      </c>
    </row>
    <row r="30" spans="1:6" ht="9.75" customHeight="1">
      <c r="A30" s="22" t="s">
        <v>124</v>
      </c>
      <c r="B30" s="9">
        <v>122</v>
      </c>
      <c r="C30" s="33">
        <v>1100</v>
      </c>
      <c r="D30" s="3">
        <v>0</v>
      </c>
      <c r="E30" s="3">
        <v>0</v>
      </c>
      <c r="F30" s="3">
        <f t="shared" si="0"/>
        <v>0</v>
      </c>
    </row>
    <row r="31" spans="1:6" ht="9.75" customHeight="1">
      <c r="A31" s="22" t="s">
        <v>125</v>
      </c>
      <c r="B31" s="9">
        <v>122</v>
      </c>
      <c r="C31" s="33">
        <v>1100</v>
      </c>
      <c r="D31" s="3">
        <v>0</v>
      </c>
      <c r="E31" s="3">
        <v>0</v>
      </c>
      <c r="F31" s="3">
        <f t="shared" si="0"/>
        <v>0</v>
      </c>
    </row>
    <row r="32" spans="1:6" s="1" customFormat="1" ht="11.25" customHeight="1">
      <c r="A32" s="17" t="s">
        <v>135</v>
      </c>
      <c r="B32" s="17"/>
      <c r="C32" s="17"/>
      <c r="D32" s="17"/>
      <c r="E32" s="17"/>
      <c r="F32" s="25"/>
    </row>
    <row r="33" spans="1:6" ht="9.75" customHeight="1">
      <c r="A33" s="22" t="s">
        <v>126</v>
      </c>
      <c r="B33" s="33">
        <v>78</v>
      </c>
      <c r="C33" s="33">
        <v>700</v>
      </c>
      <c r="D33" s="3">
        <v>0</v>
      </c>
      <c r="E33" s="3">
        <v>0</v>
      </c>
      <c r="F33" s="3">
        <f t="shared" si="0"/>
        <v>0</v>
      </c>
    </row>
    <row r="34" spans="1:6" ht="9.75" customHeight="1">
      <c r="A34" s="22" t="s">
        <v>127</v>
      </c>
      <c r="B34" s="33">
        <v>78</v>
      </c>
      <c r="C34" s="33">
        <v>700</v>
      </c>
      <c r="D34" s="3">
        <v>0</v>
      </c>
      <c r="E34" s="3">
        <v>0</v>
      </c>
      <c r="F34" s="3">
        <f t="shared" si="0"/>
        <v>0</v>
      </c>
    </row>
    <row r="35" spans="1:6" ht="9.75" customHeight="1">
      <c r="A35" s="22" t="s">
        <v>128</v>
      </c>
      <c r="B35" s="33">
        <v>78</v>
      </c>
      <c r="C35" s="33">
        <v>700</v>
      </c>
      <c r="D35" s="3">
        <v>0</v>
      </c>
      <c r="E35" s="3">
        <v>0</v>
      </c>
      <c r="F35" s="3">
        <f t="shared" si="0"/>
        <v>0</v>
      </c>
    </row>
    <row r="36" spans="1:6" ht="9.75" customHeight="1">
      <c r="A36" s="22" t="s">
        <v>129</v>
      </c>
      <c r="B36" s="33">
        <v>78</v>
      </c>
      <c r="C36" s="33">
        <v>700</v>
      </c>
      <c r="D36" s="3">
        <v>0</v>
      </c>
      <c r="E36" s="3">
        <v>0</v>
      </c>
      <c r="F36" s="3">
        <f t="shared" si="0"/>
        <v>0</v>
      </c>
    </row>
    <row r="37" spans="1:6" ht="9.75" customHeight="1">
      <c r="A37" s="22" t="s">
        <v>130</v>
      </c>
      <c r="B37" s="33">
        <v>78</v>
      </c>
      <c r="C37" s="33">
        <v>700</v>
      </c>
      <c r="D37" s="3">
        <v>0</v>
      </c>
      <c r="E37" s="3">
        <v>0</v>
      </c>
      <c r="F37" s="3">
        <f t="shared" si="0"/>
        <v>0</v>
      </c>
    </row>
    <row r="38" spans="1:6" ht="9.75" customHeight="1">
      <c r="A38" s="22" t="s">
        <v>131</v>
      </c>
      <c r="B38" s="33">
        <v>78</v>
      </c>
      <c r="C38" s="33">
        <v>700</v>
      </c>
      <c r="D38" s="3">
        <v>0</v>
      </c>
      <c r="E38" s="3">
        <v>0</v>
      </c>
      <c r="F38" s="3">
        <f t="shared" si="0"/>
        <v>0</v>
      </c>
    </row>
    <row r="39" spans="1:6" ht="9.75" customHeight="1">
      <c r="A39" s="22" t="s">
        <v>132</v>
      </c>
      <c r="B39" s="33">
        <v>78</v>
      </c>
      <c r="C39" s="33">
        <v>700</v>
      </c>
      <c r="D39" s="3">
        <v>0</v>
      </c>
      <c r="E39" s="3">
        <v>0</v>
      </c>
      <c r="F39" s="3">
        <f t="shared" si="0"/>
        <v>0</v>
      </c>
    </row>
    <row r="40" spans="1:6" ht="9.75" customHeight="1">
      <c r="A40" s="22" t="s">
        <v>133</v>
      </c>
      <c r="B40" s="33">
        <v>78</v>
      </c>
      <c r="C40" s="33">
        <v>700</v>
      </c>
      <c r="D40" s="3">
        <v>0</v>
      </c>
      <c r="E40" s="3">
        <v>0</v>
      </c>
      <c r="F40" s="3">
        <f t="shared" si="0"/>
        <v>0</v>
      </c>
    </row>
    <row r="41" spans="1:6" s="1" customFormat="1" ht="11.25" customHeight="1">
      <c r="A41" s="51" t="s">
        <v>151</v>
      </c>
      <c r="B41" s="51"/>
      <c r="C41" s="51"/>
      <c r="D41" s="51"/>
      <c r="E41" s="51"/>
      <c r="F41" s="25"/>
    </row>
    <row r="42" spans="1:6" ht="9.75" customHeight="1">
      <c r="A42" s="22" t="s">
        <v>152</v>
      </c>
      <c r="B42" s="33">
        <v>27</v>
      </c>
      <c r="C42" s="33">
        <v>250</v>
      </c>
      <c r="D42" s="3">
        <v>0</v>
      </c>
      <c r="E42" s="3">
        <v>0</v>
      </c>
      <c r="F42" s="3">
        <f>(B42*D42)+(C42*E42)</f>
        <v>0</v>
      </c>
    </row>
    <row r="43" spans="1:6" ht="9.75" customHeight="1">
      <c r="A43" s="22" t="s">
        <v>153</v>
      </c>
      <c r="B43" s="33">
        <v>27</v>
      </c>
      <c r="C43" s="33">
        <v>250</v>
      </c>
      <c r="D43" s="3">
        <v>0</v>
      </c>
      <c r="E43" s="3">
        <v>0</v>
      </c>
      <c r="F43" s="3">
        <f>(B43*D43)+(C43*E43)</f>
        <v>0</v>
      </c>
    </row>
    <row r="44" spans="1:7" s="6" customFormat="1" ht="12.75" customHeight="1">
      <c r="A44" s="93" t="s">
        <v>134</v>
      </c>
      <c r="B44" s="93"/>
      <c r="C44" s="93"/>
      <c r="D44" s="93"/>
      <c r="E44" s="93"/>
      <c r="F44" s="20">
        <f>SUM(F5:F43)</f>
        <v>0</v>
      </c>
      <c r="G44" s="5"/>
    </row>
    <row r="45" spans="1:6" ht="14.25" customHeight="1">
      <c r="A45" s="72" t="s">
        <v>86</v>
      </c>
      <c r="B45" s="72"/>
      <c r="C45" s="72"/>
      <c r="D45" s="72"/>
      <c r="E45" s="72"/>
      <c r="F45" s="34">
        <f>F44+'Terochki.ru'!E34+'Massagerell.ru'!D9+'Сarapky.ru'!D35+'Btfly.ru'!E98</f>
        <v>0</v>
      </c>
    </row>
    <row r="46" spans="1:6" ht="12.75" customHeight="1">
      <c r="A46" s="66" t="s">
        <v>168</v>
      </c>
      <c r="B46" s="66"/>
      <c r="C46" s="66"/>
      <c r="D46" s="66"/>
      <c r="E46" s="66"/>
      <c r="F46" s="66"/>
    </row>
  </sheetData>
  <sheetProtection/>
  <mergeCells count="11">
    <mergeCell ref="A1:F1"/>
    <mergeCell ref="A2:A3"/>
    <mergeCell ref="B2:B3"/>
    <mergeCell ref="C2:C3"/>
    <mergeCell ref="E2:E3"/>
    <mergeCell ref="F2:F3"/>
    <mergeCell ref="A46:F46"/>
    <mergeCell ref="A44:E44"/>
    <mergeCell ref="A45:E45"/>
    <mergeCell ref="D2:D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2"/>
  <sheetViews>
    <sheetView zoomScalePageLayoutView="0" workbookViewId="0" topLeftCell="A1">
      <selection activeCell="D46" sqref="D46"/>
    </sheetView>
  </sheetViews>
  <sheetFormatPr defaultColWidth="9.140625" defaultRowHeight="9.75" customHeight="1"/>
  <cols>
    <col min="1" max="1" width="26.140625" style="2" customWidth="1"/>
    <col min="2" max="2" width="13.8515625" style="2" customWidth="1"/>
    <col min="3" max="3" width="15.140625" style="2" customWidth="1"/>
    <col min="4" max="4" width="12.00390625" style="2" customWidth="1"/>
    <col min="5" max="16384" width="9.140625" style="2" customWidth="1"/>
  </cols>
  <sheetData>
    <row r="1" spans="1:4" ht="24" customHeight="1">
      <c r="A1" s="100" t="s">
        <v>179</v>
      </c>
      <c r="B1" s="100"/>
      <c r="C1" s="100"/>
      <c r="D1" s="100"/>
    </row>
    <row r="2" spans="1:4" ht="11.25" customHeight="1">
      <c r="A2" s="101" t="s">
        <v>177</v>
      </c>
      <c r="B2" s="101"/>
      <c r="C2" s="101"/>
      <c r="D2" s="101"/>
    </row>
    <row r="3" spans="1:4" ht="11.25" customHeight="1">
      <c r="A3" s="26" t="s">
        <v>0</v>
      </c>
      <c r="B3" s="26" t="s">
        <v>63</v>
      </c>
      <c r="C3" s="26" t="s">
        <v>64</v>
      </c>
      <c r="D3" s="26" t="s">
        <v>1</v>
      </c>
    </row>
    <row r="4" spans="1:4" ht="12" customHeight="1">
      <c r="A4" s="27" t="s">
        <v>136</v>
      </c>
      <c r="B4" s="40"/>
      <c r="C4" s="41"/>
      <c r="D4" s="42"/>
    </row>
    <row r="5" spans="1:4" ht="9.75" customHeight="1">
      <c r="A5" s="21" t="s">
        <v>69</v>
      </c>
      <c r="B5" s="19">
        <v>80</v>
      </c>
      <c r="C5" s="37">
        <v>0</v>
      </c>
      <c r="D5" s="38">
        <f>(B5*C5)</f>
        <v>0</v>
      </c>
    </row>
    <row r="6" spans="1:4" ht="9.75" customHeight="1">
      <c r="A6" s="21" t="s">
        <v>70</v>
      </c>
      <c r="B6" s="19">
        <v>80</v>
      </c>
      <c r="C6" s="37">
        <v>0</v>
      </c>
      <c r="D6" s="38">
        <f>(B6*C6)</f>
        <v>0</v>
      </c>
    </row>
    <row r="7" spans="1:4" ht="9.75" customHeight="1">
      <c r="A7" s="21" t="s">
        <v>71</v>
      </c>
      <c r="B7" s="19">
        <v>80</v>
      </c>
      <c r="C7" s="37">
        <v>0</v>
      </c>
      <c r="D7" s="38">
        <f>(B7*C7)</f>
        <v>0</v>
      </c>
    </row>
    <row r="8" spans="1:4" ht="9.75" customHeight="1">
      <c r="A8" s="21" t="s">
        <v>184</v>
      </c>
      <c r="B8" s="19">
        <v>80</v>
      </c>
      <c r="C8" s="37">
        <v>0</v>
      </c>
      <c r="D8" s="38">
        <f aca="true" t="shared" si="0" ref="D8:D16">(B8*C8)</f>
        <v>0</v>
      </c>
    </row>
    <row r="9" spans="1:4" ht="9.75" customHeight="1">
      <c r="A9" s="21" t="s">
        <v>183</v>
      </c>
      <c r="B9" s="19">
        <v>80</v>
      </c>
      <c r="C9" s="37">
        <v>0</v>
      </c>
      <c r="D9" s="38">
        <f t="shared" si="0"/>
        <v>0</v>
      </c>
    </row>
    <row r="10" spans="1:4" ht="9.75" customHeight="1">
      <c r="A10" s="21" t="s">
        <v>72</v>
      </c>
      <c r="B10" s="19">
        <v>80</v>
      </c>
      <c r="C10" s="37">
        <v>0</v>
      </c>
      <c r="D10" s="38">
        <f t="shared" si="0"/>
        <v>0</v>
      </c>
    </row>
    <row r="11" spans="1:4" ht="9.75" customHeight="1">
      <c r="A11" s="21" t="s">
        <v>182</v>
      </c>
      <c r="B11" s="19">
        <v>80</v>
      </c>
      <c r="C11" s="37">
        <v>0</v>
      </c>
      <c r="D11" s="38">
        <f t="shared" si="0"/>
        <v>0</v>
      </c>
    </row>
    <row r="12" spans="1:4" ht="9.75" customHeight="1">
      <c r="A12" s="21" t="s">
        <v>73</v>
      </c>
      <c r="B12" s="19">
        <v>80</v>
      </c>
      <c r="C12" s="37">
        <v>0</v>
      </c>
      <c r="D12" s="38">
        <f>(B12*C12)</f>
        <v>0</v>
      </c>
    </row>
    <row r="13" spans="1:4" ht="9.75" customHeight="1">
      <c r="A13" s="21" t="s">
        <v>185</v>
      </c>
      <c r="B13" s="19">
        <v>80</v>
      </c>
      <c r="C13" s="37">
        <v>0</v>
      </c>
      <c r="D13" s="38">
        <f>(B13*C13)</f>
        <v>0</v>
      </c>
    </row>
    <row r="14" spans="1:4" ht="9.75" customHeight="1">
      <c r="A14" s="21" t="s">
        <v>74</v>
      </c>
      <c r="B14" s="19">
        <v>80</v>
      </c>
      <c r="C14" s="37">
        <v>0</v>
      </c>
      <c r="D14" s="38">
        <f t="shared" si="0"/>
        <v>0</v>
      </c>
    </row>
    <row r="15" spans="1:4" ht="9.75" customHeight="1">
      <c r="A15" s="21" t="s">
        <v>75</v>
      </c>
      <c r="B15" s="19">
        <v>80</v>
      </c>
      <c r="C15" s="37">
        <v>0</v>
      </c>
      <c r="D15" s="38">
        <f t="shared" si="0"/>
        <v>0</v>
      </c>
    </row>
    <row r="16" spans="1:4" ht="9.75" customHeight="1">
      <c r="A16" s="21" t="s">
        <v>76</v>
      </c>
      <c r="B16" s="19">
        <v>80</v>
      </c>
      <c r="C16" s="37">
        <v>0</v>
      </c>
      <c r="D16" s="38">
        <f t="shared" si="0"/>
        <v>0</v>
      </c>
    </row>
    <row r="17" spans="1:4" ht="9.75" customHeight="1">
      <c r="A17" s="28" t="s">
        <v>77</v>
      </c>
      <c r="B17" s="48"/>
      <c r="C17" s="31"/>
      <c r="D17" s="29"/>
    </row>
    <row r="18" spans="1:4" ht="9.75" customHeight="1">
      <c r="A18" s="22" t="s">
        <v>78</v>
      </c>
      <c r="B18" s="19">
        <v>80</v>
      </c>
      <c r="C18" s="37">
        <v>0</v>
      </c>
      <c r="D18" s="38">
        <f aca="true" t="shared" si="1" ref="D18:D25">(B18*C18)</f>
        <v>0</v>
      </c>
    </row>
    <row r="19" spans="1:4" ht="9.75" customHeight="1">
      <c r="A19" s="22" t="s">
        <v>79</v>
      </c>
      <c r="B19" s="19">
        <v>80</v>
      </c>
      <c r="C19" s="37">
        <v>0</v>
      </c>
      <c r="D19" s="38">
        <f t="shared" si="1"/>
        <v>0</v>
      </c>
    </row>
    <row r="20" spans="1:4" ht="9.75" customHeight="1">
      <c r="A20" s="22" t="s">
        <v>80</v>
      </c>
      <c r="B20" s="19">
        <v>80</v>
      </c>
      <c r="C20" s="37">
        <v>0</v>
      </c>
      <c r="D20" s="38">
        <f t="shared" si="1"/>
        <v>0</v>
      </c>
    </row>
    <row r="21" spans="1:4" ht="9.75" customHeight="1">
      <c r="A21" s="22" t="s">
        <v>81</v>
      </c>
      <c r="B21" s="19">
        <v>80</v>
      </c>
      <c r="C21" s="37">
        <v>0</v>
      </c>
      <c r="D21" s="38">
        <f t="shared" si="1"/>
        <v>0</v>
      </c>
    </row>
    <row r="22" spans="1:4" ht="9.75" customHeight="1">
      <c r="A22" s="22" t="s">
        <v>82</v>
      </c>
      <c r="B22" s="19">
        <v>80</v>
      </c>
      <c r="C22" s="37">
        <v>0</v>
      </c>
      <c r="D22" s="38">
        <f t="shared" si="1"/>
        <v>0</v>
      </c>
    </row>
    <row r="23" spans="1:4" ht="9.75" customHeight="1">
      <c r="A23" s="22" t="s">
        <v>83</v>
      </c>
      <c r="B23" s="19">
        <v>80</v>
      </c>
      <c r="C23" s="37">
        <v>0</v>
      </c>
      <c r="D23" s="38">
        <f t="shared" si="1"/>
        <v>0</v>
      </c>
    </row>
    <row r="24" spans="1:4" ht="9.75" customHeight="1">
      <c r="A24" s="22" t="s">
        <v>84</v>
      </c>
      <c r="B24" s="19">
        <v>80</v>
      </c>
      <c r="C24" s="37">
        <v>0</v>
      </c>
      <c r="D24" s="38">
        <f t="shared" si="1"/>
        <v>0</v>
      </c>
    </row>
    <row r="25" spans="1:4" ht="9.75" customHeight="1">
      <c r="A25" s="22" t="s">
        <v>85</v>
      </c>
      <c r="B25" s="19">
        <v>80</v>
      </c>
      <c r="C25" s="37">
        <v>0</v>
      </c>
      <c r="D25" s="38">
        <f t="shared" si="1"/>
        <v>0</v>
      </c>
    </row>
    <row r="26" spans="1:4" ht="9.75" customHeight="1">
      <c r="A26" s="30" t="s">
        <v>65</v>
      </c>
      <c r="B26" s="43"/>
      <c r="C26" s="41"/>
      <c r="D26" s="44"/>
    </row>
    <row r="27" spans="1:4" ht="9.75" customHeight="1">
      <c r="A27" s="22" t="s">
        <v>139</v>
      </c>
      <c r="B27" s="19">
        <v>110</v>
      </c>
      <c r="C27" s="37">
        <v>0</v>
      </c>
      <c r="D27" s="38">
        <f aca="true" t="shared" si="2" ref="D27:D32">(B27*C27)</f>
        <v>0</v>
      </c>
    </row>
    <row r="28" spans="1:4" ht="9.75" customHeight="1">
      <c r="A28" s="22" t="s">
        <v>144</v>
      </c>
      <c r="B28" s="19">
        <v>110</v>
      </c>
      <c r="C28" s="37">
        <v>0</v>
      </c>
      <c r="D28" s="38">
        <f t="shared" si="2"/>
        <v>0</v>
      </c>
    </row>
    <row r="29" spans="1:4" ht="9.75" customHeight="1">
      <c r="A29" s="22" t="s">
        <v>140</v>
      </c>
      <c r="B29" s="19">
        <v>120</v>
      </c>
      <c r="C29" s="37">
        <v>0</v>
      </c>
      <c r="D29" s="38">
        <f t="shared" si="2"/>
        <v>0</v>
      </c>
    </row>
    <row r="30" spans="1:4" ht="9.75" customHeight="1">
      <c r="A30" s="22" t="s">
        <v>143</v>
      </c>
      <c r="B30" s="19">
        <v>120</v>
      </c>
      <c r="C30" s="37">
        <v>0</v>
      </c>
      <c r="D30" s="38">
        <f t="shared" si="2"/>
        <v>0</v>
      </c>
    </row>
    <row r="31" spans="1:4" ht="9.75" customHeight="1">
      <c r="A31" s="22" t="s">
        <v>141</v>
      </c>
      <c r="B31" s="19">
        <v>130</v>
      </c>
      <c r="C31" s="37">
        <v>0</v>
      </c>
      <c r="D31" s="38">
        <f t="shared" si="2"/>
        <v>0</v>
      </c>
    </row>
    <row r="32" spans="1:4" ht="9.75" customHeight="1">
      <c r="A32" s="22" t="s">
        <v>142</v>
      </c>
      <c r="B32" s="19">
        <v>130</v>
      </c>
      <c r="C32" s="37">
        <v>0</v>
      </c>
      <c r="D32" s="38">
        <f t="shared" si="2"/>
        <v>0</v>
      </c>
    </row>
    <row r="33" spans="1:4" ht="9.75" customHeight="1">
      <c r="A33" s="28" t="s">
        <v>137</v>
      </c>
      <c r="B33" s="45"/>
      <c r="C33" s="46"/>
      <c r="D33" s="47"/>
    </row>
    <row r="34" spans="1:4" ht="9.75" customHeight="1">
      <c r="A34" s="22" t="s">
        <v>138</v>
      </c>
      <c r="B34" s="25">
        <v>65</v>
      </c>
      <c r="C34" s="38">
        <v>0</v>
      </c>
      <c r="D34" s="38">
        <f>(B34*C34)</f>
        <v>0</v>
      </c>
    </row>
    <row r="35" spans="1:4" ht="12" customHeight="1">
      <c r="A35" s="97" t="s">
        <v>145</v>
      </c>
      <c r="B35" s="98"/>
      <c r="C35" s="98"/>
      <c r="D35" s="39">
        <f>SUM(D5:D34)</f>
        <v>0</v>
      </c>
    </row>
    <row r="36" spans="1:14" ht="12.75" customHeight="1">
      <c r="A36" s="72" t="s">
        <v>86</v>
      </c>
      <c r="B36" s="72"/>
      <c r="C36" s="72"/>
      <c r="D36" s="49">
        <f>D35+'Terochki.ru'!E34+'Massagerell.ru'!D9+'Btfly.ru'!E98+'2Resnichki.ru'!F44</f>
        <v>0</v>
      </c>
      <c r="E36"/>
      <c r="F36" s="99"/>
      <c r="G36" s="99"/>
      <c r="H36" s="99"/>
      <c r="I36" s="99"/>
      <c r="J36" s="99"/>
      <c r="K36" s="99"/>
      <c r="L36" s="99"/>
      <c r="M36" s="99"/>
      <c r="N36" s="99"/>
    </row>
    <row r="37" spans="1:4" ht="12.75" customHeight="1">
      <c r="A37" s="66" t="s">
        <v>168</v>
      </c>
      <c r="B37" s="66"/>
      <c r="C37" s="66"/>
      <c r="D37" s="66"/>
    </row>
    <row r="39" ht="11.25" customHeight="1"/>
    <row r="45" ht="11.25" customHeight="1"/>
    <row r="48" ht="10.5" customHeight="1"/>
    <row r="54" ht="10.5" customHeight="1"/>
    <row r="59" spans="1:4" s="23" customFormat="1" ht="10.5" customHeight="1">
      <c r="A59" s="2"/>
      <c r="B59" s="2"/>
      <c r="C59" s="2"/>
      <c r="D59" s="2"/>
    </row>
    <row r="62" ht="15" customHeight="1">
      <c r="E62" s="24"/>
    </row>
  </sheetData>
  <sheetProtection/>
  <mergeCells count="6">
    <mergeCell ref="A35:C35"/>
    <mergeCell ref="A36:C36"/>
    <mergeCell ref="F36:N36"/>
    <mergeCell ref="A1:D1"/>
    <mergeCell ref="A2:D2"/>
    <mergeCell ref="A37:D37"/>
  </mergeCells>
  <hyperlinks>
    <hyperlink ref="A2" r:id="rId1" display="http://www.carapky.ru/content/tseny-na-tsarapki-i-nezagryazinki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1"/>
  <sheetViews>
    <sheetView zoomScalePageLayoutView="0" workbookViewId="0" topLeftCell="A1">
      <selection activeCell="F36" sqref="F36"/>
    </sheetView>
  </sheetViews>
  <sheetFormatPr defaultColWidth="9.140625" defaultRowHeight="9.75" customHeight="1"/>
  <cols>
    <col min="1" max="1" width="31.00390625" style="2" customWidth="1"/>
    <col min="2" max="2" width="13.8515625" style="2" customWidth="1"/>
    <col min="3" max="3" width="11.421875" style="2" customWidth="1"/>
    <col min="4" max="4" width="11.57421875" style="2" customWidth="1"/>
    <col min="5" max="16384" width="9.140625" style="2" customWidth="1"/>
  </cols>
  <sheetData>
    <row r="1" spans="1:4" ht="36" customHeight="1">
      <c r="A1" s="74" t="s">
        <v>180</v>
      </c>
      <c r="B1" s="75"/>
      <c r="C1" s="75"/>
      <c r="D1" s="75"/>
    </row>
    <row r="2" spans="1:4" ht="9.75" customHeight="1">
      <c r="A2" s="73" t="s">
        <v>0</v>
      </c>
      <c r="B2" s="78" t="s">
        <v>66</v>
      </c>
      <c r="C2" s="73" t="s">
        <v>64</v>
      </c>
      <c r="D2" s="73" t="s">
        <v>1</v>
      </c>
    </row>
    <row r="3" spans="1:4" ht="15" customHeight="1">
      <c r="A3" s="73"/>
      <c r="B3" s="79"/>
      <c r="C3" s="73"/>
      <c r="D3" s="73"/>
    </row>
    <row r="4" spans="1:4" s="1" customFormat="1" ht="11.25" customHeight="1">
      <c r="A4" s="17" t="s">
        <v>92</v>
      </c>
      <c r="B4" s="17"/>
      <c r="C4" s="17"/>
      <c r="D4" s="11"/>
    </row>
    <row r="5" spans="1:4" ht="9.75" customHeight="1">
      <c r="A5" s="22" t="s">
        <v>87</v>
      </c>
      <c r="B5" s="12">
        <v>55</v>
      </c>
      <c r="C5" s="3">
        <v>0</v>
      </c>
      <c r="D5" s="3">
        <f>(B5*C5)</f>
        <v>0</v>
      </c>
    </row>
    <row r="6" spans="1:4" ht="9.75" customHeight="1">
      <c r="A6" s="22" t="s">
        <v>88</v>
      </c>
      <c r="B6" s="12">
        <v>45</v>
      </c>
      <c r="C6" s="3">
        <v>0</v>
      </c>
      <c r="D6" s="3">
        <f>(B6*C6)</f>
        <v>0</v>
      </c>
    </row>
    <row r="7" spans="1:4" ht="9.75" customHeight="1">
      <c r="A7" s="22" t="s">
        <v>89</v>
      </c>
      <c r="B7" s="12">
        <v>60</v>
      </c>
      <c r="C7" s="3">
        <v>0</v>
      </c>
      <c r="D7" s="3">
        <f>(B7*C7)</f>
        <v>0</v>
      </c>
    </row>
    <row r="8" spans="1:4" ht="9.75" customHeight="1">
      <c r="A8" s="22" t="s">
        <v>90</v>
      </c>
      <c r="B8" s="12">
        <v>55</v>
      </c>
      <c r="C8" s="3">
        <v>0</v>
      </c>
      <c r="D8" s="3">
        <f>(B8*C8)</f>
        <v>0</v>
      </c>
    </row>
    <row r="9" spans="1:5" s="6" customFormat="1" ht="12" customHeight="1">
      <c r="A9" s="93" t="s">
        <v>67</v>
      </c>
      <c r="B9" s="93"/>
      <c r="C9" s="93"/>
      <c r="D9" s="20">
        <f>SUM(D4:D8)</f>
        <v>0</v>
      </c>
      <c r="E9" s="5"/>
    </row>
    <row r="10" spans="1:4" ht="13.5" customHeight="1">
      <c r="A10" s="72" t="s">
        <v>86</v>
      </c>
      <c r="B10" s="102"/>
      <c r="C10" s="102"/>
      <c r="D10" s="34">
        <f>D9+'Terochki.ru'!E34+'Btfly.ru'!E98+'Сarapky.ru'!D35+'2Resnichki.ru'!F44</f>
        <v>0</v>
      </c>
    </row>
    <row r="11" spans="1:4" ht="13.5" customHeight="1">
      <c r="A11" s="66" t="s">
        <v>168</v>
      </c>
      <c r="B11" s="66"/>
      <c r="C11" s="66"/>
      <c r="D11" s="66"/>
    </row>
    <row r="12" ht="9.75" customHeight="1"/>
  </sheetData>
  <sheetProtection/>
  <mergeCells count="8">
    <mergeCell ref="A11:D11"/>
    <mergeCell ref="A9:C9"/>
    <mergeCell ref="A10:C10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DNA7 X86</cp:lastModifiedBy>
  <dcterms:created xsi:type="dcterms:W3CDTF">2012-01-02T21:25:59Z</dcterms:created>
  <dcterms:modified xsi:type="dcterms:W3CDTF">2014-11-09T17:40:12Z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