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>
    <definedName name="_xlnm._FilterDatabase" localSheetId="0" hidden="1">'947951'!$A$1:$L$56</definedName>
  </definedNames>
  <calcPr fullCalcOnLoad="1" refMode="R1C1"/>
</workbook>
</file>

<file path=xl/sharedStrings.xml><?xml version="1.0" encoding="utf-8"?>
<sst xmlns="http://schemas.openxmlformats.org/spreadsheetml/2006/main" count="92" uniqueCount="52">
  <si>
    <t>УЗ</t>
  </si>
  <si>
    <t>Заказ</t>
  </si>
  <si>
    <t>Кол-во</t>
  </si>
  <si>
    <t>Цена за ед.</t>
  </si>
  <si>
    <t>Tatituska</t>
  </si>
  <si>
    <t>танчита</t>
  </si>
  <si>
    <t>обрис</t>
  </si>
  <si>
    <t>La Roche-Posay Physiological Micellar Solution 400ml</t>
  </si>
  <si>
    <t>Natleon</t>
  </si>
  <si>
    <t>Avène Cleanance Soapless Cleanser + 50% Free 300ml</t>
  </si>
  <si>
    <t>Белоусова</t>
  </si>
  <si>
    <t>Bioderma Atoderm Lips Moisturising Stick 2 + 1 Free</t>
  </si>
  <si>
    <t>ольга8787</t>
  </si>
  <si>
    <t>julia_pugach</t>
  </si>
  <si>
    <t>La Roche-Posay Lipikar Lipid-Replenishing Body Milk 400ml 14.90 евро</t>
  </si>
  <si>
    <t>Vik-kir</t>
  </si>
  <si>
    <t>Neutraderm Mild Regenerating Shampoo 500ml</t>
  </si>
  <si>
    <t>Vichy 48H Intensive Anti-perspirant Deodorant Roll-on 2 x 50ml</t>
  </si>
  <si>
    <t>Bioderma Atoderm Nourishing Cream 2 x 500ml</t>
  </si>
  <si>
    <t>Dolgova_K</t>
  </si>
  <si>
    <t>Mustela Foam Shampoo for Newborns 150ml</t>
  </si>
  <si>
    <t>НатаTITO</t>
  </si>
  <si>
    <t>Mustela Cold Cream Nutri-Protective 40ml</t>
  </si>
  <si>
    <t>Mustela Dermo-Cleansing 500ml</t>
  </si>
  <si>
    <t>Nutreov Capileov Double Action Anti-Hair Loss 3 x 30 Capsules</t>
  </si>
  <si>
    <t>Vichy Intensive Antiperspirant 72H Excessive Perspiration 2 x 50ml Цена: 13.9</t>
  </si>
  <si>
    <t>La Roche-Posay Toleriane Dermo Cleanser 400ml</t>
  </si>
  <si>
    <t>La Roche-Posay Lipikar Lipid-Replenishing Body Milk 400ml</t>
  </si>
  <si>
    <t>Vichy Normaderm Deep Cleansing Purifying Gel 400ml</t>
  </si>
  <si>
    <t>Bioderma Sebium H2O Micelle Solution 100ml Цена: 3,9</t>
  </si>
  <si>
    <t>Наталья Ворожцова</t>
  </si>
  <si>
    <t>*Ленусик*</t>
  </si>
  <si>
    <t>Weleda Cold Cream Face 30ml</t>
  </si>
  <si>
    <t>Bioderma Crealine Eye Contour Cream-Gel 15ml</t>
  </si>
  <si>
    <t>Bioderma Crealine Light Cream 40ml</t>
  </si>
  <si>
    <t>Bioderma Atoderm Gentle Shower Gel 1L</t>
  </si>
  <si>
    <t>Bioderma Atoderm Perfumed Nourishing Cream 500 мл</t>
  </si>
  <si>
    <t>Bioderma Atoderm Nourishing Cream 500 мл</t>
  </si>
  <si>
    <t>Vichy Normaderm Anti-Ageing 50ml</t>
  </si>
  <si>
    <t>La Roche-Posay Effaclar Astringent Micro-Exfoliating Lotion 200ml</t>
  </si>
  <si>
    <t>La Roche-Posay Effaclar Mat Seboregulating Moisturiser 40ml</t>
  </si>
  <si>
    <t>пристрой</t>
  </si>
  <si>
    <t>сумма</t>
  </si>
  <si>
    <t>Сдано</t>
  </si>
  <si>
    <t>Баланс</t>
  </si>
  <si>
    <t>цена в руб (курс 74,26 руб/евро)</t>
  </si>
  <si>
    <t>цена в руб+транп (48 руб/ед)</t>
  </si>
  <si>
    <t xml:space="preserve">Innéov Densilogy Hair Anchorage and Growth 180 Capsules </t>
  </si>
  <si>
    <t>сумма доплаты</t>
  </si>
  <si>
    <t>новая цена в руб (курс 89,35 руб/евро)</t>
  </si>
  <si>
    <t>новая цена в руб+транп (58 руб/ед)</t>
  </si>
  <si>
    <t>Дорогая Юлия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</si>
</sst>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2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1" fontId="0" fillId="0" borderId="10" xfId="0" applyNumberForma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5" sqref="A35:A48"/>
    </sheetView>
  </sheetViews>
  <sheetFormatPr defaultColWidth="9.140625" defaultRowHeight="12.75"/>
  <cols>
    <col min="1" max="1" width="30.8515625" style="14" customWidth="1"/>
    <col min="2" max="2" width="34.140625" style="2" customWidth="1"/>
    <col min="3" max="3" width="7.00390625" style="4" customWidth="1"/>
    <col min="4" max="4" width="9.140625" style="4" customWidth="1"/>
    <col min="5" max="5" width="10.57421875" style="4" bestFit="1" customWidth="1"/>
    <col min="6" max="6" width="10.42187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421875" style="4" customWidth="1"/>
    <col min="11" max="16384" width="9.140625" style="4" customWidth="1"/>
  </cols>
  <sheetData>
    <row r="1" spans="1:12" s="3" customFormat="1" ht="63.75">
      <c r="A1" s="11" t="s">
        <v>0</v>
      </c>
      <c r="B1" s="3" t="s">
        <v>1</v>
      </c>
      <c r="C1" s="3" t="s">
        <v>2</v>
      </c>
      <c r="D1" s="3" t="s">
        <v>3</v>
      </c>
      <c r="E1" s="1" t="s">
        <v>42</v>
      </c>
      <c r="F1" s="1" t="s">
        <v>45</v>
      </c>
      <c r="G1" s="1" t="s">
        <v>46</v>
      </c>
      <c r="H1" s="1" t="s">
        <v>43</v>
      </c>
      <c r="I1" s="1" t="s">
        <v>44</v>
      </c>
      <c r="J1" s="1" t="s">
        <v>49</v>
      </c>
      <c r="K1" s="1" t="s">
        <v>50</v>
      </c>
      <c r="L1" s="3" t="s">
        <v>48</v>
      </c>
    </row>
    <row r="2" spans="1:11" ht="25.5">
      <c r="A2" s="14" t="s">
        <v>19</v>
      </c>
      <c r="B2" s="5" t="s">
        <v>20</v>
      </c>
      <c r="C2" s="4">
        <v>1</v>
      </c>
      <c r="D2" s="4">
        <v>6.95</v>
      </c>
      <c r="E2" s="4">
        <f>D2*C2</f>
        <v>6.95</v>
      </c>
      <c r="F2" s="6">
        <f>E2*74.26</f>
        <v>516.1070000000001</v>
      </c>
      <c r="G2" s="6">
        <f>F2+48*C2</f>
        <v>564.1070000000001</v>
      </c>
      <c r="J2" s="6">
        <f>E2*89.35</f>
        <v>620.9825</v>
      </c>
      <c r="K2" s="6">
        <f>J2+0.65*89.35</f>
        <v>679.06</v>
      </c>
    </row>
    <row r="3" spans="1:12" s="11" customFormat="1" ht="18">
      <c r="A3" s="14" t="s">
        <v>19</v>
      </c>
      <c r="B3" s="10"/>
      <c r="F3" s="12"/>
      <c r="G3" s="13">
        <f>G2</f>
        <v>564.1070000000001</v>
      </c>
      <c r="H3" s="11">
        <v>565</v>
      </c>
      <c r="I3" s="13">
        <f>H3-G3</f>
        <v>0.8929999999999154</v>
      </c>
      <c r="J3" s="12"/>
      <c r="K3" s="13">
        <f>K2</f>
        <v>679.06</v>
      </c>
      <c r="L3" s="13">
        <f>K3-H3</f>
        <v>114.05999999999995</v>
      </c>
    </row>
    <row r="4" spans="1:11" ht="38.25">
      <c r="A4" s="14" t="s">
        <v>13</v>
      </c>
      <c r="B4" s="2" t="s">
        <v>14</v>
      </c>
      <c r="C4" s="4">
        <v>1</v>
      </c>
      <c r="D4" s="4">
        <v>14.9</v>
      </c>
      <c r="E4" s="4">
        <f>D4*C4</f>
        <v>14.9</v>
      </c>
      <c r="F4" s="6">
        <f>E4*74.26</f>
        <v>1106.4740000000002</v>
      </c>
      <c r="G4" s="6">
        <f>F4+48*C4</f>
        <v>1154.4740000000002</v>
      </c>
      <c r="J4" s="6">
        <f>E4*89.35</f>
        <v>1331.315</v>
      </c>
      <c r="K4" s="6">
        <f>J4+0.65*89.35</f>
        <v>1389.3925000000002</v>
      </c>
    </row>
    <row r="5" spans="1:12" s="11" customFormat="1" ht="18">
      <c r="A5" s="14" t="s">
        <v>13</v>
      </c>
      <c r="B5" s="10"/>
      <c r="F5" s="12"/>
      <c r="G5" s="13">
        <f>G4</f>
        <v>1154.4740000000002</v>
      </c>
      <c r="H5" s="11">
        <v>1155</v>
      </c>
      <c r="I5" s="13">
        <f>H5-G5</f>
        <v>0.5259999999998399</v>
      </c>
      <c r="J5" s="12"/>
      <c r="K5" s="13">
        <f>K4</f>
        <v>1389.3925000000002</v>
      </c>
      <c r="L5" s="13">
        <f>K5-H5</f>
        <v>234.39250000000015</v>
      </c>
    </row>
    <row r="6" spans="1:11" ht="25.5">
      <c r="A6" s="14" t="s">
        <v>8</v>
      </c>
      <c r="B6" s="5" t="s">
        <v>9</v>
      </c>
      <c r="C6" s="4">
        <v>1</v>
      </c>
      <c r="D6" s="4">
        <v>7.5</v>
      </c>
      <c r="E6" s="4">
        <f>D6*C6</f>
        <v>7.5</v>
      </c>
      <c r="F6" s="6">
        <f>E6*74.26</f>
        <v>556.95</v>
      </c>
      <c r="G6" s="6">
        <f>F6+48*C6</f>
        <v>604.95</v>
      </c>
      <c r="J6" s="6">
        <f>E6*89.35</f>
        <v>670.125</v>
      </c>
      <c r="K6" s="6">
        <f>J6+0.65*89.35</f>
        <v>728.2025</v>
      </c>
    </row>
    <row r="7" spans="1:12" s="11" customFormat="1" ht="18">
      <c r="A7" s="14" t="s">
        <v>8</v>
      </c>
      <c r="B7" s="10"/>
      <c r="F7" s="12"/>
      <c r="G7" s="13">
        <f>G6</f>
        <v>604.95</v>
      </c>
      <c r="H7" s="11">
        <v>605</v>
      </c>
      <c r="I7" s="13">
        <f>H7-G7</f>
        <v>0.049999999999954525</v>
      </c>
      <c r="J7" s="12"/>
      <c r="K7" s="13">
        <f>K6</f>
        <v>728.2025</v>
      </c>
      <c r="L7" s="13">
        <f>K7-H7</f>
        <v>123.20249999999999</v>
      </c>
    </row>
    <row r="8" spans="1:11" ht="25.5">
      <c r="A8" s="14" t="s">
        <v>4</v>
      </c>
      <c r="B8" s="5" t="s">
        <v>47</v>
      </c>
      <c r="C8" s="4">
        <v>1</v>
      </c>
      <c r="D8" s="4">
        <v>54.9</v>
      </c>
      <c r="E8" s="4">
        <f>D8*C8</f>
        <v>54.9</v>
      </c>
      <c r="F8" s="6">
        <f>E8*74.26</f>
        <v>4076.8740000000003</v>
      </c>
      <c r="G8" s="6">
        <f>F8+48*C8</f>
        <v>4124.874</v>
      </c>
      <c r="J8" s="6">
        <f>E8*89.35</f>
        <v>4905.315</v>
      </c>
      <c r="K8" s="6">
        <f>J8+0.65*89.35</f>
        <v>4963.3925</v>
      </c>
    </row>
    <row r="9" spans="1:12" s="11" customFormat="1" ht="18">
      <c r="A9" s="14" t="s">
        <v>4</v>
      </c>
      <c r="B9" s="10"/>
      <c r="F9" s="12"/>
      <c r="G9" s="13">
        <f>G8</f>
        <v>4124.874</v>
      </c>
      <c r="H9" s="11">
        <v>4125</v>
      </c>
      <c r="I9" s="13">
        <f>H9-G9</f>
        <v>0.12600000000020373</v>
      </c>
      <c r="J9" s="12"/>
      <c r="K9" s="13">
        <f>K8</f>
        <v>4963.3925</v>
      </c>
      <c r="L9" s="13">
        <f>K9-H9</f>
        <v>838.3924999999999</v>
      </c>
    </row>
    <row r="10" spans="1:11" ht="25.5">
      <c r="A10" s="14" t="s">
        <v>15</v>
      </c>
      <c r="B10" s="5" t="s">
        <v>16</v>
      </c>
      <c r="C10" s="4">
        <v>1</v>
      </c>
      <c r="D10" s="4">
        <v>4.8</v>
      </c>
      <c r="E10" s="4">
        <f>D10*C10</f>
        <v>4.8</v>
      </c>
      <c r="F10" s="6">
        <f>E10*74.26</f>
        <v>356.44800000000004</v>
      </c>
      <c r="G10" s="6">
        <f>F10+48*C10</f>
        <v>404.44800000000004</v>
      </c>
      <c r="J10" s="6">
        <f>E10*89.35</f>
        <v>428.87999999999994</v>
      </c>
      <c r="K10" s="6">
        <f>J10+0.65*89.35</f>
        <v>486.9574999999999</v>
      </c>
    </row>
    <row r="11" spans="1:11" ht="25.5">
      <c r="A11" s="14" t="s">
        <v>15</v>
      </c>
      <c r="B11" s="5" t="s">
        <v>17</v>
      </c>
      <c r="C11" s="4">
        <v>1</v>
      </c>
      <c r="D11" s="4">
        <v>12.9</v>
      </c>
      <c r="E11" s="4">
        <f>D11*C11</f>
        <v>12.9</v>
      </c>
      <c r="F11" s="6">
        <f>E11*74.26</f>
        <v>957.9540000000001</v>
      </c>
      <c r="G11" s="6">
        <f>F11+48*C11</f>
        <v>1005.9540000000001</v>
      </c>
      <c r="J11" s="6">
        <f>E11*89.35</f>
        <v>1152.615</v>
      </c>
      <c r="K11" s="6">
        <f>J11+0.65*89.35</f>
        <v>1210.6925</v>
      </c>
    </row>
    <row r="12" spans="1:12" s="11" customFormat="1" ht="18">
      <c r="A12" s="14" t="s">
        <v>15</v>
      </c>
      <c r="B12" s="10"/>
      <c r="F12" s="12"/>
      <c r="G12" s="13">
        <f>SUM(G10:G11)</f>
        <v>1410.402</v>
      </c>
      <c r="H12" s="11">
        <v>1410</v>
      </c>
      <c r="I12" s="13">
        <f>H12-G12</f>
        <v>-0.40200000000004366</v>
      </c>
      <c r="J12" s="12"/>
      <c r="K12" s="13">
        <f>SUM(K10:K11)</f>
        <v>1697.65</v>
      </c>
      <c r="L12" s="13">
        <f>K12-H12</f>
        <v>287.6500000000001</v>
      </c>
    </row>
    <row r="13" spans="1:11" ht="25.5">
      <c r="A13" s="14" t="s">
        <v>10</v>
      </c>
      <c r="B13" s="5" t="s">
        <v>11</v>
      </c>
      <c r="C13" s="4">
        <v>1</v>
      </c>
      <c r="D13" s="4">
        <v>4.9</v>
      </c>
      <c r="E13" s="4">
        <f>D13*C13</f>
        <v>4.9</v>
      </c>
      <c r="F13" s="6">
        <f>E13*74.26</f>
        <v>363.874</v>
      </c>
      <c r="G13" s="6">
        <f>F13+48*C13</f>
        <v>411.874</v>
      </c>
      <c r="J13" s="6">
        <f>E13*89.35</f>
        <v>437.815</v>
      </c>
      <c r="K13" s="6">
        <f>J13+0.65*89.35</f>
        <v>495.8925</v>
      </c>
    </row>
    <row r="14" spans="1:12" s="11" customFormat="1" ht="18">
      <c r="A14" s="14" t="s">
        <v>10</v>
      </c>
      <c r="B14" s="10"/>
      <c r="F14" s="12"/>
      <c r="G14" s="13">
        <f>G13</f>
        <v>411.874</v>
      </c>
      <c r="H14" s="11">
        <v>412</v>
      </c>
      <c r="I14" s="13">
        <f>H14-G14</f>
        <v>0.12599999999997635</v>
      </c>
      <c r="J14" s="12"/>
      <c r="K14" s="13">
        <f>K13</f>
        <v>495.8925</v>
      </c>
      <c r="L14" s="13">
        <f>K14-H14</f>
        <v>83.89249999999998</v>
      </c>
    </row>
    <row r="15" spans="1:11" ht="25.5">
      <c r="A15" s="14" t="s">
        <v>21</v>
      </c>
      <c r="B15" s="5" t="s">
        <v>22</v>
      </c>
      <c r="C15" s="4">
        <v>1</v>
      </c>
      <c r="D15" s="4">
        <v>5.5</v>
      </c>
      <c r="E15" s="4">
        <f>D15*C15</f>
        <v>5.5</v>
      </c>
      <c r="F15" s="6">
        <f>E15*74.26</f>
        <v>408.43</v>
      </c>
      <c r="G15" s="6">
        <f>F15+48*C15</f>
        <v>456.43</v>
      </c>
      <c r="J15" s="6">
        <f>E15*89.35</f>
        <v>491.42499999999995</v>
      </c>
      <c r="K15" s="6">
        <f>J15+0.65*89.35</f>
        <v>549.5024999999999</v>
      </c>
    </row>
    <row r="16" spans="1:11" ht="18">
      <c r="A16" s="14" t="s">
        <v>21</v>
      </c>
      <c r="B16" s="5" t="s">
        <v>23</v>
      </c>
      <c r="C16" s="4">
        <v>1</v>
      </c>
      <c r="D16" s="4">
        <v>6.9</v>
      </c>
      <c r="E16" s="4">
        <f>D16*C16</f>
        <v>6.9</v>
      </c>
      <c r="F16" s="6">
        <f>E16*74.26</f>
        <v>512.394</v>
      </c>
      <c r="G16" s="6">
        <f>F16+48*C16</f>
        <v>560.394</v>
      </c>
      <c r="J16" s="6">
        <f>E16*89.35</f>
        <v>616.515</v>
      </c>
      <c r="K16" s="6">
        <f>J16+0.65*89.35</f>
        <v>674.5925</v>
      </c>
    </row>
    <row r="17" spans="1:11" ht="25.5">
      <c r="A17" s="14" t="s">
        <v>21</v>
      </c>
      <c r="B17" s="2" t="s">
        <v>17</v>
      </c>
      <c r="C17" s="4">
        <v>1</v>
      </c>
      <c r="D17" s="4">
        <v>12.9</v>
      </c>
      <c r="E17" s="4">
        <f>D17*C17</f>
        <v>12.9</v>
      </c>
      <c r="F17" s="6">
        <f>E17*74.26</f>
        <v>957.9540000000001</v>
      </c>
      <c r="G17" s="6">
        <f>F17+48*C17</f>
        <v>1005.9540000000001</v>
      </c>
      <c r="J17" s="6">
        <f>E17*89.35</f>
        <v>1152.615</v>
      </c>
      <c r="K17" s="6">
        <f>J17+0.65*89.35</f>
        <v>1210.6925</v>
      </c>
    </row>
    <row r="18" spans="1:12" s="11" customFormat="1" ht="18">
      <c r="A18" s="14" t="s">
        <v>21</v>
      </c>
      <c r="B18" s="10"/>
      <c r="F18" s="12"/>
      <c r="G18" s="13">
        <f>SUM(G15:G17)</f>
        <v>2022.7780000000002</v>
      </c>
      <c r="H18" s="11">
        <v>2024</v>
      </c>
      <c r="I18" s="13">
        <f>H18-G18</f>
        <v>1.2219999999997526</v>
      </c>
      <c r="J18" s="12"/>
      <c r="K18" s="13">
        <f>SUM(K15:K17)</f>
        <v>2434.7875</v>
      </c>
      <c r="L18" s="13">
        <f>K18-H18</f>
        <v>410.7874999999999</v>
      </c>
    </row>
    <row r="19" spans="1:11" ht="25.5">
      <c r="A19" s="14" t="s">
        <v>6</v>
      </c>
      <c r="B19" s="5" t="s">
        <v>7</v>
      </c>
      <c r="C19" s="4">
        <v>1</v>
      </c>
      <c r="D19" s="4">
        <v>8.9</v>
      </c>
      <c r="E19" s="4">
        <f>D19*C19</f>
        <v>8.9</v>
      </c>
      <c r="F19" s="6">
        <f>E19*74.26</f>
        <v>660.9140000000001</v>
      </c>
      <c r="G19" s="6">
        <f>F19+48*C19</f>
        <v>708.9140000000001</v>
      </c>
      <c r="J19" s="6">
        <f>E19*89.35</f>
        <v>795.215</v>
      </c>
      <c r="K19" s="6">
        <f>J19+0.65*89.35</f>
        <v>853.2925</v>
      </c>
    </row>
    <row r="20" spans="1:12" s="11" customFormat="1" ht="18">
      <c r="A20" s="14" t="s">
        <v>6</v>
      </c>
      <c r="B20" s="10"/>
      <c r="F20" s="12"/>
      <c r="G20" s="13">
        <f>G19</f>
        <v>708.9140000000001</v>
      </c>
      <c r="H20" s="11">
        <v>709</v>
      </c>
      <c r="I20" s="13">
        <f>H20-G20</f>
        <v>0.08599999999989905</v>
      </c>
      <c r="J20" s="12"/>
      <c r="K20" s="13">
        <f>K19</f>
        <v>853.2925</v>
      </c>
      <c r="L20" s="13">
        <f>K20-H20</f>
        <v>144.29250000000002</v>
      </c>
    </row>
    <row r="21" spans="1:11" ht="25.5">
      <c r="A21" s="14" t="s">
        <v>12</v>
      </c>
      <c r="B21" s="2" t="s">
        <v>18</v>
      </c>
      <c r="C21" s="4">
        <v>3</v>
      </c>
      <c r="D21" s="4">
        <v>22.9</v>
      </c>
      <c r="E21" s="4">
        <f>D21*C21</f>
        <v>68.69999999999999</v>
      </c>
      <c r="F21" s="6">
        <f>E21*74.26</f>
        <v>5101.661999999999</v>
      </c>
      <c r="G21" s="6">
        <f>F21+48*C21</f>
        <v>5245.661999999999</v>
      </c>
      <c r="J21" s="6">
        <f>E21*89.35</f>
        <v>6138.344999999998</v>
      </c>
      <c r="K21" s="6">
        <f>J21+(0.65*89.35)*3</f>
        <v>6312.5774999999985</v>
      </c>
    </row>
    <row r="22" spans="1:11" ht="25.5">
      <c r="A22" s="14" t="s">
        <v>12</v>
      </c>
      <c r="B22" s="2" t="s">
        <v>11</v>
      </c>
      <c r="C22" s="4">
        <v>1</v>
      </c>
      <c r="D22" s="4">
        <v>4.9</v>
      </c>
      <c r="E22" s="4">
        <f>D22*C22</f>
        <v>4.9</v>
      </c>
      <c r="F22" s="6">
        <f>E22*74.26</f>
        <v>363.874</v>
      </c>
      <c r="G22" s="6">
        <f>F22+48*C22</f>
        <v>411.874</v>
      </c>
      <c r="J22" s="6">
        <f>E22*89.35</f>
        <v>437.815</v>
      </c>
      <c r="K22" s="6">
        <f>J22+0.65*89.35</f>
        <v>495.8925</v>
      </c>
    </row>
    <row r="23" spans="1:12" s="11" customFormat="1" ht="18">
      <c r="A23" s="14" t="s">
        <v>12</v>
      </c>
      <c r="B23" s="10"/>
      <c r="F23" s="12"/>
      <c r="G23" s="13">
        <f>SUM(G21:G22)</f>
        <v>5657.535999999999</v>
      </c>
      <c r="H23" s="11">
        <v>5658</v>
      </c>
      <c r="I23" s="13">
        <f>H23-G23</f>
        <v>0.4640000000008513</v>
      </c>
      <c r="J23" s="12"/>
      <c r="K23" s="13">
        <f>SUM(K21:K22)</f>
        <v>6808.469999999998</v>
      </c>
      <c r="L23" s="13">
        <f>K23-H23</f>
        <v>1150.4699999999984</v>
      </c>
    </row>
    <row r="24" spans="1:11" ht="25.5">
      <c r="A24" s="14" t="s">
        <v>5</v>
      </c>
      <c r="B24" s="5" t="s">
        <v>35</v>
      </c>
      <c r="C24" s="4">
        <v>1</v>
      </c>
      <c r="D24" s="4">
        <v>8.9</v>
      </c>
      <c r="E24" s="4">
        <f>D24*C24</f>
        <v>8.9</v>
      </c>
      <c r="F24" s="6">
        <f>E24*74.26</f>
        <v>660.9140000000001</v>
      </c>
      <c r="G24" s="6">
        <f>F24+48*C24</f>
        <v>708.9140000000001</v>
      </c>
      <c r="J24" s="6">
        <f>E24*89.35</f>
        <v>795.215</v>
      </c>
      <c r="K24" s="6">
        <f>J24+0.65*89.35</f>
        <v>853.2925</v>
      </c>
    </row>
    <row r="25" spans="1:11" ht="25.5">
      <c r="A25" s="14" t="s">
        <v>5</v>
      </c>
      <c r="B25" s="5" t="s">
        <v>36</v>
      </c>
      <c r="C25" s="4">
        <v>1</v>
      </c>
      <c r="D25" s="4">
        <v>13.9</v>
      </c>
      <c r="E25" s="4">
        <f>D25*C25</f>
        <v>13.9</v>
      </c>
      <c r="F25" s="6">
        <f>E25*74.26</f>
        <v>1032.2140000000002</v>
      </c>
      <c r="G25" s="6">
        <f>F25+48*C25</f>
        <v>1080.2140000000002</v>
      </c>
      <c r="J25" s="6">
        <f>E25*89.35</f>
        <v>1241.965</v>
      </c>
      <c r="K25" s="6">
        <f>J25+0.65*89.35</f>
        <v>1300.0425</v>
      </c>
    </row>
    <row r="26" spans="1:12" s="11" customFormat="1" ht="18">
      <c r="A26" s="14" t="s">
        <v>5</v>
      </c>
      <c r="B26" s="10"/>
      <c r="F26" s="12"/>
      <c r="G26" s="13">
        <f>SUM(G24:G25)</f>
        <v>1789.1280000000002</v>
      </c>
      <c r="H26" s="11">
        <v>1790</v>
      </c>
      <c r="I26" s="13">
        <f>H26-G26</f>
        <v>0.8719999999998436</v>
      </c>
      <c r="J26" s="12"/>
      <c r="K26" s="13">
        <f>SUM(K24:K25)</f>
        <v>2153.335</v>
      </c>
      <c r="L26" s="13">
        <f>K26-H26</f>
        <v>363.33500000000004</v>
      </c>
    </row>
    <row r="27" spans="1:11" ht="25.5">
      <c r="A27" s="10" t="s">
        <v>31</v>
      </c>
      <c r="B27" s="7" t="s">
        <v>39</v>
      </c>
      <c r="C27" s="4">
        <v>1</v>
      </c>
      <c r="D27" s="4">
        <v>9.9</v>
      </c>
      <c r="E27" s="4">
        <f>D27*C27</f>
        <v>9.9</v>
      </c>
      <c r="F27" s="6">
        <f>E27*74.26</f>
        <v>735.1740000000001</v>
      </c>
      <c r="G27" s="6">
        <f>F27+48*C27</f>
        <v>783.1740000000001</v>
      </c>
      <c r="J27" s="6">
        <f>E27*89.35</f>
        <v>884.5649999999999</v>
      </c>
      <c r="K27" s="6">
        <f>J27+0.65*89.35</f>
        <v>942.6424999999999</v>
      </c>
    </row>
    <row r="28" spans="1:11" ht="25.5">
      <c r="A28" s="10" t="s">
        <v>31</v>
      </c>
      <c r="B28" s="7" t="s">
        <v>40</v>
      </c>
      <c r="C28" s="4">
        <v>1</v>
      </c>
      <c r="D28" s="4">
        <v>11.9</v>
      </c>
      <c r="E28" s="4">
        <f>D28*C28</f>
        <v>11.9</v>
      </c>
      <c r="F28" s="6">
        <f>E28*74.26</f>
        <v>883.6940000000001</v>
      </c>
      <c r="G28" s="6">
        <f>F28+48*C28</f>
        <v>931.6940000000001</v>
      </c>
      <c r="J28" s="6">
        <f>E28*89.35</f>
        <v>1063.2649999999999</v>
      </c>
      <c r="K28" s="6">
        <f>J28+0.65*89.35</f>
        <v>1121.3425</v>
      </c>
    </row>
    <row r="29" spans="1:12" s="11" customFormat="1" ht="18">
      <c r="A29" s="10" t="s">
        <v>31</v>
      </c>
      <c r="B29" s="10"/>
      <c r="F29" s="12"/>
      <c r="G29" s="13">
        <f>SUM(G27:G28)</f>
        <v>1714.8680000000002</v>
      </c>
      <c r="H29" s="11">
        <v>1715</v>
      </c>
      <c r="I29" s="13">
        <f>H29-G29</f>
        <v>0.13199999999983447</v>
      </c>
      <c r="J29" s="12"/>
      <c r="K29" s="13">
        <f>SUM(K27:K28)</f>
        <v>2063.9849999999997</v>
      </c>
      <c r="L29" s="13">
        <f>K29-H29</f>
        <v>348.9849999999997</v>
      </c>
    </row>
    <row r="30" spans="1:11" ht="25.5">
      <c r="A30" s="10" t="s">
        <v>30</v>
      </c>
      <c r="B30" s="5" t="s">
        <v>37</v>
      </c>
      <c r="C30" s="4">
        <v>1</v>
      </c>
      <c r="D30" s="4">
        <f>22.9/2</f>
        <v>11.45</v>
      </c>
      <c r="E30" s="4">
        <f>D30*C30</f>
        <v>11.45</v>
      </c>
      <c r="F30" s="6">
        <f>E30*74.26</f>
        <v>850.277</v>
      </c>
      <c r="G30" s="6">
        <f>F30+48*C30</f>
        <v>898.277</v>
      </c>
      <c r="J30" s="6">
        <f>E30*89.35</f>
        <v>1023.0574999999999</v>
      </c>
      <c r="K30" s="6">
        <f>J30+0.65*89.35</f>
        <v>1081.135</v>
      </c>
    </row>
    <row r="31" spans="1:12" s="11" customFormat="1" ht="18">
      <c r="A31" s="10" t="s">
        <v>30</v>
      </c>
      <c r="B31" s="10"/>
      <c r="F31" s="12"/>
      <c r="G31" s="13">
        <f>G30</f>
        <v>898.277</v>
      </c>
      <c r="H31" s="11">
        <v>898</v>
      </c>
      <c r="I31" s="13">
        <f>H31-G31</f>
        <v>-0.27700000000004366</v>
      </c>
      <c r="J31" s="12"/>
      <c r="K31" s="13">
        <f>K30</f>
        <v>1081.135</v>
      </c>
      <c r="L31" s="13">
        <f>K31-H31</f>
        <v>183.135</v>
      </c>
    </row>
    <row r="32" spans="1:11" ht="25.5">
      <c r="A32" s="14" t="s">
        <v>41</v>
      </c>
      <c r="B32" s="5" t="s">
        <v>26</v>
      </c>
      <c r="C32" s="4">
        <v>1</v>
      </c>
      <c r="D32" s="4">
        <v>10.5</v>
      </c>
      <c r="E32" s="4">
        <f>D32*C32</f>
        <v>10.5</v>
      </c>
      <c r="F32" s="6">
        <f>E32*74.26</f>
        <v>779.73</v>
      </c>
      <c r="G32" s="6">
        <f>F32+48*C32</f>
        <v>827.73</v>
      </c>
      <c r="J32" s="6">
        <f>E32*89.35</f>
        <v>938.175</v>
      </c>
      <c r="K32" s="6">
        <f>J32+0.65*89.35</f>
        <v>996.2524999999999</v>
      </c>
    </row>
    <row r="33" spans="1:11" ht="25.5">
      <c r="A33" s="14" t="s">
        <v>41</v>
      </c>
      <c r="B33" s="2" t="s">
        <v>11</v>
      </c>
      <c r="C33" s="4">
        <v>1</v>
      </c>
      <c r="D33" s="4">
        <v>4.9</v>
      </c>
      <c r="E33" s="4">
        <f>D33*C33</f>
        <v>4.9</v>
      </c>
      <c r="F33" s="6">
        <f>E33*74.26</f>
        <v>363.874</v>
      </c>
      <c r="G33" s="6">
        <f>F33+48*C33</f>
        <v>411.874</v>
      </c>
      <c r="J33" s="6">
        <f>E33*89.35</f>
        <v>437.815</v>
      </c>
      <c r="K33" s="6">
        <f>J33+0.65*89.35</f>
        <v>495.8925</v>
      </c>
    </row>
    <row r="34" spans="1:12" s="11" customFormat="1" ht="18">
      <c r="A34" s="14" t="s">
        <v>41</v>
      </c>
      <c r="B34" s="10"/>
      <c r="F34" s="12"/>
      <c r="G34" s="13">
        <f>SUM(G32:G33)</f>
        <v>1239.604</v>
      </c>
      <c r="I34" s="13">
        <f>H34-G34</f>
        <v>-1239.604</v>
      </c>
      <c r="J34" s="12"/>
      <c r="K34" s="13">
        <f>SUM(K32:K33)</f>
        <v>1492.145</v>
      </c>
      <c r="L34" s="13">
        <f>K34-H34</f>
        <v>1492.145</v>
      </c>
    </row>
    <row r="35" spans="1:11" ht="25.5">
      <c r="A35" s="14" t="s">
        <v>51</v>
      </c>
      <c r="B35" s="2" t="s">
        <v>11</v>
      </c>
      <c r="C35" s="4">
        <v>1</v>
      </c>
      <c r="D35" s="4">
        <v>4.9</v>
      </c>
      <c r="E35" s="4">
        <f>D35*C35</f>
        <v>4.9</v>
      </c>
      <c r="F35" s="6">
        <f>E35*74.26</f>
        <v>363.874</v>
      </c>
      <c r="G35" s="6">
        <f>F35+48*C35</f>
        <v>411.874</v>
      </c>
      <c r="J35" s="6">
        <f>E35*89.35</f>
        <v>437.815</v>
      </c>
      <c r="K35" s="6">
        <f>J35+0.65*89.35</f>
        <v>495.8925</v>
      </c>
    </row>
    <row r="36" spans="1:11" ht="25.5">
      <c r="A36" s="14" t="s">
        <v>51</v>
      </c>
      <c r="B36" s="2" t="s">
        <v>18</v>
      </c>
      <c r="C36" s="4">
        <v>1</v>
      </c>
      <c r="D36" s="4">
        <v>22.9</v>
      </c>
      <c r="E36" s="4">
        <f>D36*C36</f>
        <v>22.9</v>
      </c>
      <c r="F36" s="6">
        <f>E36*74.26</f>
        <v>1700.554</v>
      </c>
      <c r="G36" s="6">
        <f>F36+48*C36</f>
        <v>1748.554</v>
      </c>
      <c r="J36" s="6">
        <f>E36*89.35</f>
        <v>2046.1149999999998</v>
      </c>
      <c r="K36" s="6">
        <f>J36+0.65*89.35</f>
        <v>2104.1924999999997</v>
      </c>
    </row>
    <row r="37" spans="1:11" ht="25.5">
      <c r="A37" s="14" t="s">
        <v>51</v>
      </c>
      <c r="B37" s="5" t="s">
        <v>33</v>
      </c>
      <c r="C37" s="4">
        <v>1</v>
      </c>
      <c r="D37" s="4">
        <v>12.9</v>
      </c>
      <c r="E37" s="4">
        <f>D37*C37</f>
        <v>12.9</v>
      </c>
      <c r="F37" s="6">
        <f>E37*74.26</f>
        <v>957.9540000000001</v>
      </c>
      <c r="G37" s="6">
        <f>F37+48*C37</f>
        <v>1005.9540000000001</v>
      </c>
      <c r="J37" s="6">
        <f>E37*89.35</f>
        <v>1152.615</v>
      </c>
      <c r="K37" s="6">
        <f>J37+0.65*89.35</f>
        <v>1210.6925</v>
      </c>
    </row>
    <row r="38" spans="1:11" ht="18">
      <c r="A38" s="14" t="s">
        <v>51</v>
      </c>
      <c r="B38" s="8" t="s">
        <v>34</v>
      </c>
      <c r="C38" s="4">
        <v>1</v>
      </c>
      <c r="D38" s="4">
        <v>13.5</v>
      </c>
      <c r="E38" s="4">
        <f>D38*C38</f>
        <v>13.5</v>
      </c>
      <c r="F38" s="6">
        <f>E38*74.26</f>
        <v>1002.5100000000001</v>
      </c>
      <c r="G38" s="6">
        <f>F38+48*C38</f>
        <v>1050.5100000000002</v>
      </c>
      <c r="J38" s="6">
        <f>E38*89.35</f>
        <v>1206.225</v>
      </c>
      <c r="K38" s="6">
        <f>J38+0.65*89.35</f>
        <v>1264.3025</v>
      </c>
    </row>
    <row r="39" spans="1:11" ht="25.5">
      <c r="A39" s="14" t="s">
        <v>51</v>
      </c>
      <c r="B39" s="5" t="s">
        <v>29</v>
      </c>
      <c r="C39" s="4">
        <v>1</v>
      </c>
      <c r="D39" s="4">
        <v>3.9</v>
      </c>
      <c r="E39" s="4">
        <f>D39*C39</f>
        <v>3.9</v>
      </c>
      <c r="F39" s="6">
        <f>E39*74.26</f>
        <v>289.61400000000003</v>
      </c>
      <c r="G39" s="6">
        <f>F39+48*C39</f>
        <v>337.61400000000003</v>
      </c>
      <c r="J39" s="6">
        <f>E39*89.35</f>
        <v>348.465</v>
      </c>
      <c r="K39" s="6">
        <f>J39+0.65*89.35</f>
        <v>406.54249999999996</v>
      </c>
    </row>
    <row r="40" spans="1:11" ht="25.5">
      <c r="A40" s="14" t="s">
        <v>51</v>
      </c>
      <c r="B40" s="5" t="s">
        <v>27</v>
      </c>
      <c r="C40" s="4">
        <v>1</v>
      </c>
      <c r="D40" s="4">
        <v>14.9</v>
      </c>
      <c r="E40" s="4">
        <f>D40*C40</f>
        <v>14.9</v>
      </c>
      <c r="F40" s="6">
        <f>E40*74.26</f>
        <v>1106.4740000000002</v>
      </c>
      <c r="G40" s="6">
        <f>F40+48*C40</f>
        <v>1154.4740000000002</v>
      </c>
      <c r="J40" s="6">
        <f>E40*89.35</f>
        <v>1331.315</v>
      </c>
      <c r="K40" s="6">
        <f>J40+0.65*89.35</f>
        <v>1389.3925000000002</v>
      </c>
    </row>
    <row r="41" spans="1:11" ht="25.5">
      <c r="A41" s="14" t="s">
        <v>51</v>
      </c>
      <c r="B41" s="2" t="s">
        <v>7</v>
      </c>
      <c r="C41" s="4">
        <v>1</v>
      </c>
      <c r="D41" s="4">
        <v>8.9</v>
      </c>
      <c r="E41" s="4">
        <f>D41*C41</f>
        <v>8.9</v>
      </c>
      <c r="F41" s="6">
        <f>E41*74.26</f>
        <v>660.9140000000001</v>
      </c>
      <c r="G41" s="6">
        <f>F41+48*C41</f>
        <v>708.9140000000001</v>
      </c>
      <c r="J41" s="6">
        <f>E41*89.35</f>
        <v>795.215</v>
      </c>
      <c r="K41" s="6">
        <f>J41+0.65*89.35</f>
        <v>853.2925</v>
      </c>
    </row>
    <row r="42" spans="1:11" ht="25.5">
      <c r="A42" s="14" t="s">
        <v>51</v>
      </c>
      <c r="B42" s="5" t="s">
        <v>26</v>
      </c>
      <c r="C42" s="4">
        <v>1</v>
      </c>
      <c r="D42" s="4">
        <v>10.5</v>
      </c>
      <c r="E42" s="4">
        <f>D42*C42</f>
        <v>10.5</v>
      </c>
      <c r="F42" s="6">
        <f>E42*74.26</f>
        <v>779.73</v>
      </c>
      <c r="G42" s="6">
        <f>F42+48*C42</f>
        <v>827.73</v>
      </c>
      <c r="J42" s="6">
        <f>E42*89.35</f>
        <v>938.175</v>
      </c>
      <c r="K42" s="6">
        <f>J42+0.65*89.35</f>
        <v>996.2524999999999</v>
      </c>
    </row>
    <row r="43" spans="1:11" ht="25.5">
      <c r="A43" s="14" t="s">
        <v>51</v>
      </c>
      <c r="B43" s="5" t="s">
        <v>24</v>
      </c>
      <c r="C43" s="4">
        <v>1</v>
      </c>
      <c r="D43" s="4">
        <v>21.5</v>
      </c>
      <c r="E43" s="4">
        <f>D43*C43</f>
        <v>21.5</v>
      </c>
      <c r="F43" s="6">
        <f>E43*74.26</f>
        <v>1596.5900000000001</v>
      </c>
      <c r="G43" s="6">
        <f>F43+48*C43</f>
        <v>1644.5900000000001</v>
      </c>
      <c r="J43" s="6">
        <f>E43*89.35</f>
        <v>1921.0249999999999</v>
      </c>
      <c r="K43" s="6">
        <f>J43+0.65*89.35</f>
        <v>1979.1025</v>
      </c>
    </row>
    <row r="44" spans="1:11" ht="38.25">
      <c r="A44" s="14" t="s">
        <v>51</v>
      </c>
      <c r="B44" s="5" t="s">
        <v>25</v>
      </c>
      <c r="C44" s="4">
        <v>1</v>
      </c>
      <c r="D44" s="4">
        <v>13.9</v>
      </c>
      <c r="E44" s="4">
        <f>D44*C44</f>
        <v>13.9</v>
      </c>
      <c r="F44" s="6">
        <f>E44*74.26</f>
        <v>1032.2140000000002</v>
      </c>
      <c r="G44" s="6">
        <f>F44+48*C44</f>
        <v>1080.2140000000002</v>
      </c>
      <c r="J44" s="6">
        <f>E44*89.35</f>
        <v>1241.965</v>
      </c>
      <c r="K44" s="6">
        <f>J44+0.65*89.35</f>
        <v>1300.0425</v>
      </c>
    </row>
    <row r="45" spans="1:11" ht="18">
      <c r="A45" s="14" t="s">
        <v>51</v>
      </c>
      <c r="B45" s="9" t="s">
        <v>38</v>
      </c>
      <c r="C45" s="4">
        <v>1</v>
      </c>
      <c r="D45" s="4">
        <v>14.9</v>
      </c>
      <c r="E45" s="4">
        <f>D45*C45</f>
        <v>14.9</v>
      </c>
      <c r="F45" s="6">
        <f>E45*74.26</f>
        <v>1106.4740000000002</v>
      </c>
      <c r="G45" s="6">
        <f>F45+48*C45</f>
        <v>1154.4740000000002</v>
      </c>
      <c r="J45" s="6">
        <f>E45*89.35</f>
        <v>1331.315</v>
      </c>
      <c r="K45" s="6">
        <f>J45+0.65*89.35</f>
        <v>1389.3925000000002</v>
      </c>
    </row>
    <row r="46" spans="1:11" ht="25.5">
      <c r="A46" s="14" t="s">
        <v>51</v>
      </c>
      <c r="B46" s="5" t="s">
        <v>28</v>
      </c>
      <c r="C46" s="4">
        <v>1</v>
      </c>
      <c r="D46" s="4">
        <v>9.9</v>
      </c>
      <c r="E46" s="4">
        <f>D46*C46</f>
        <v>9.9</v>
      </c>
      <c r="F46" s="6">
        <f>E46*74.26</f>
        <v>735.1740000000001</v>
      </c>
      <c r="G46" s="6">
        <f>F46+48*C46</f>
        <v>783.1740000000001</v>
      </c>
      <c r="J46" s="6">
        <f>E46*89.35</f>
        <v>884.5649999999999</v>
      </c>
      <c r="K46" s="6">
        <f>J46+0.65*89.35</f>
        <v>942.6424999999999</v>
      </c>
    </row>
    <row r="47" spans="1:11" ht="18">
      <c r="A47" s="14" t="s">
        <v>51</v>
      </c>
      <c r="B47" s="5" t="s">
        <v>32</v>
      </c>
      <c r="C47" s="4">
        <v>1</v>
      </c>
      <c r="D47" s="4">
        <v>6.95</v>
      </c>
      <c r="E47" s="4">
        <f>D47*C47</f>
        <v>6.95</v>
      </c>
      <c r="F47" s="6">
        <f>E47*74.26</f>
        <v>516.1070000000001</v>
      </c>
      <c r="G47" s="6">
        <f>F47+48*C47</f>
        <v>564.1070000000001</v>
      </c>
      <c r="J47" s="6">
        <f>E47*89.35</f>
        <v>620.9825</v>
      </c>
      <c r="K47" s="6">
        <f>J47+0.65*89.35</f>
        <v>679.06</v>
      </c>
    </row>
    <row r="48" spans="1:12" s="11" customFormat="1" ht="18">
      <c r="A48" s="14" t="s">
        <v>51</v>
      </c>
      <c r="B48" s="10"/>
      <c r="F48" s="12"/>
      <c r="G48" s="13">
        <f>SUM(G35:G47)</f>
        <v>12472.183</v>
      </c>
      <c r="H48" s="11">
        <v>12472</v>
      </c>
      <c r="I48" s="13">
        <f>H48-G48</f>
        <v>-0.18300000000090222</v>
      </c>
      <c r="J48" s="12"/>
      <c r="K48" s="13">
        <f>SUM(K35:K47)</f>
        <v>15010.799999999997</v>
      </c>
      <c r="L48" s="13">
        <f>K48-H48</f>
        <v>2538.7999999999975</v>
      </c>
    </row>
    <row r="51" ht="18">
      <c r="E51" s="4">
        <v>74.26</v>
      </c>
    </row>
    <row r="52" ht="18">
      <c r="E52" s="4">
        <v>377.97</v>
      </c>
    </row>
    <row r="53" ht="18">
      <c r="E53" s="4">
        <f>E52*E51</f>
        <v>28068.052200000006</v>
      </c>
    </row>
    <row r="54" spans="5:7" ht="18">
      <c r="E54" s="4">
        <v>35139.87</v>
      </c>
      <c r="F54" s="4">
        <v>1370</v>
      </c>
      <c r="G54" s="4">
        <f>E54-F54</f>
        <v>33769.87</v>
      </c>
    </row>
    <row r="55" spans="5:8" ht="18">
      <c r="E55" s="4">
        <f>E54-E53</f>
        <v>7071.817799999997</v>
      </c>
      <c r="F55" s="4">
        <f>E54/E52</f>
        <v>92.96999761885864</v>
      </c>
      <c r="G55" s="4">
        <f>G54/E52</f>
        <v>89.34537132576659</v>
      </c>
      <c r="H55" s="15">
        <f>G55*0.65</f>
        <v>58.07449136174829</v>
      </c>
    </row>
  </sheetData>
  <sheetProtection formatCells="0" formatColumns="0" formatRows="0" insertColumns="0" insertRows="0" insertHyperlinks="0" deleteColumns="0" deleteRows="0" sort="0" autoFilter="0" pivotTables="0"/>
  <autoFilter ref="A1:L56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2014-12-15T01:22:23Z</dcterms:created>
  <dcterms:modified xsi:type="dcterms:W3CDTF">2014-12-28T13:38:42Z</dcterms:modified>
  <cp:category/>
  <cp:version/>
  <cp:contentType/>
  <cp:contentStatus/>
</cp:coreProperties>
</file>