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947951" sheetId="1" r:id="rId1"/>
    <sheet name="Лист1" sheetId="2" r:id="rId2"/>
  </sheets>
  <definedNames>
    <definedName name="_xlnm._FilterDatabase" localSheetId="1" hidden="1">'Лист1'!$A$1:$J$75</definedName>
  </definedNames>
  <calcPr fullCalcOnLoad="1" refMode="R1C1"/>
</workbook>
</file>

<file path=xl/sharedStrings.xml><?xml version="1.0" encoding="utf-8"?>
<sst xmlns="http://schemas.openxmlformats.org/spreadsheetml/2006/main" count="360" uniqueCount="141">
  <si>
    <t>УЗ</t>
  </si>
  <si>
    <t>Имя</t>
  </si>
  <si>
    <t>Телефон</t>
  </si>
  <si>
    <t>Доп. контакты</t>
  </si>
  <si>
    <t>Карта</t>
  </si>
  <si>
    <t>Заказ</t>
  </si>
  <si>
    <t>Раздача</t>
  </si>
  <si>
    <t>Поставщик</t>
  </si>
  <si>
    <t>Замена</t>
  </si>
  <si>
    <t>Кол-во</t>
  </si>
  <si>
    <t>Цена за ед.</t>
  </si>
  <si>
    <t>%</t>
  </si>
  <si>
    <t>ТР</t>
  </si>
  <si>
    <t>Стоимость</t>
  </si>
  <si>
    <t>Дата заказа</t>
  </si>
  <si>
    <t>Примечание</t>
  </si>
  <si>
    <t>Коммент для УЗ</t>
  </si>
  <si>
    <t>Состояние заказа</t>
  </si>
  <si>
    <t>Тэг</t>
  </si>
  <si>
    <t>$$$~ТЭТ~$$$</t>
  </si>
  <si>
    <t>Татьяна</t>
  </si>
  <si>
    <t>8-913-090-90-13</t>
  </si>
  <si>
    <t>Передавать всегда в ЦРПЦ</t>
  </si>
  <si>
    <t>http://www.cocooncenter.co.uk/mustela-9-months-stretch-marks-double-action-fragranced-150ml/12271.html</t>
  </si>
  <si>
    <t>ЦРПЦ</t>
  </si>
  <si>
    <t>Аптека</t>
  </si>
  <si>
    <t>Нет</t>
  </si>
  <si>
    <t>28.08.14 20:23:14</t>
  </si>
  <si>
    <t>подтверждён</t>
  </si>
  <si>
    <t>СП22</t>
  </si>
  <si>
    <t>Михрютка</t>
  </si>
  <si>
    <t>Михрютка, Татьяна</t>
  </si>
  <si>
    <t>Vichy 48H Intensive Anti-perspirant Deodorant Roll-on 2 x 50ml</t>
  </si>
  <si>
    <t>-</t>
  </si>
  <si>
    <t>04.09.14 18:00:44</t>
  </si>
  <si>
    <t>Lemusik</t>
  </si>
  <si>
    <t>Елена</t>
  </si>
  <si>
    <t>Bioderma Sebium Purifying Foaming Gel 200ml</t>
  </si>
  <si>
    <t>нет</t>
  </si>
  <si>
    <t>07.09.14 12:37:49</t>
  </si>
  <si>
    <t>Bioderma Sebium H2O Micelle Solution 250ml</t>
  </si>
  <si>
    <t>Bioderma Sebium Pore Refiner 30ml</t>
  </si>
  <si>
    <t>Bioderma Sebium AKN Corrective Care 30ml</t>
  </si>
  <si>
    <t>Bioderma Sebium Sébium Exfoliating Gel 100ml</t>
  </si>
  <si>
    <t>07.09.14 12:41:49</t>
  </si>
  <si>
    <t>Mama-koshka</t>
  </si>
  <si>
    <t>8-902-997-2345</t>
  </si>
  <si>
    <t>Mustela 2 in 1 Hair and Body Wash 2 x 200ml</t>
  </si>
  <si>
    <t>Флагман</t>
  </si>
  <si>
    <t>07.09.14 13:09:43</t>
  </si>
  <si>
    <t>Дорогая Юлия</t>
  </si>
  <si>
    <t>Юлия</t>
  </si>
  <si>
    <t>для Stefanija</t>
  </si>
  <si>
    <t>09.09.14 11:50:48</t>
  </si>
  <si>
    <t>Воевода</t>
  </si>
  <si>
    <t>Анастасия</t>
  </si>
  <si>
    <t>La Roche-Posay Effaclar Purifying Foaming Gel 2 x 400ml</t>
  </si>
  <si>
    <t>09.09.14 20:00:11</t>
  </si>
  <si>
    <t>НатаTITO</t>
  </si>
  <si>
    <t>Барнаул</t>
  </si>
  <si>
    <t>11.09.14 20:28:12</t>
  </si>
  <si>
    <t>NatuSik2011</t>
  </si>
  <si>
    <t>Наталья</t>
  </si>
  <si>
    <t>Nutreov Магне управления 75 Таблетки</t>
  </si>
  <si>
    <t>12.09.14 08:29:15</t>
  </si>
  <si>
    <t>Nutreov Cramp управления 30 Таблетки</t>
  </si>
  <si>
    <t>12.09.14 08:35:34</t>
  </si>
  <si>
    <t>Vichy Dercos Anti-Dandruff Sensitive Treatment Shampoo 200ml</t>
  </si>
  <si>
    <t>15.09.14 22:43:41</t>
  </si>
  <si>
    <t>Stefanija</t>
  </si>
  <si>
    <t>Бийск</t>
  </si>
  <si>
    <t>http://www.cocooncenter.co.uk/bioderma-atoderm-nourishing-cream-2-x-500ml/10292.html</t>
  </si>
  <si>
    <t>16.09.14 20:00:38</t>
  </si>
  <si>
    <t>http://www.cocooncenter.co.uk/bioderma-atoderm-hands-repairing-cream-3-x-50ml/12205.html</t>
  </si>
  <si>
    <t>http://www.cocooncenter.co.uk/bioderma-atoderm-gentle-shower-gel-1l/1196.html</t>
  </si>
  <si>
    <t>http://www.cocooncenter.co.uk/bioderma-intensive-antidandruff-program/17453.html</t>
  </si>
  <si>
    <t>Avène Cleanance Sun Care SPF 30 50ml</t>
  </si>
  <si>
    <t>Анна Беллер</t>
  </si>
  <si>
    <t>Vichy Intensive Antiperspirant 72H Excessive Perspiration 2 x 50ml</t>
  </si>
  <si>
    <t>Ольга Зайцева (Букреева)</t>
  </si>
  <si>
    <t>Avène мицеллярный лосьон Cleanser и Make-Up Remover 400мл</t>
  </si>
  <si>
    <t>Ирина Арчакова</t>
  </si>
  <si>
    <t>Vichy Normaderm Deep Cleansing Purifying Gel 400ml</t>
  </si>
  <si>
    <t>Ольга Мельникова (Балабина)</t>
  </si>
  <si>
    <t>smile smile</t>
  </si>
  <si>
    <t>Klorane Petit Junior Untangling Shampoo 500ml</t>
  </si>
  <si>
    <t>Klorane Seboregulating Treatment Shampoo with Nettle Extract 200ml</t>
  </si>
  <si>
    <t>Елена Юрьевна</t>
  </si>
  <si>
    <t>Akileïne Hydra-Defense Balm 150ml</t>
  </si>
  <si>
    <t>Светлана Коробейникова</t>
  </si>
  <si>
    <t>Шампунь Cattier жирной кожи головы Зеленая глина 250мл</t>
  </si>
  <si>
    <t>Помада Ducray Ictyane Стик для Губ Набор 2 + 1 бесплатно</t>
  </si>
  <si>
    <t>Татьяна Баканова</t>
  </si>
  <si>
    <t>Uriage Hyséac SPF Fluid 30 50ml</t>
  </si>
  <si>
    <t>Uriage Hyséac Очищающий гель 150мл</t>
  </si>
  <si>
    <t>Mustela Stelatopia Emollient Cream 400m</t>
  </si>
  <si>
    <t>Наталья Самсонова</t>
  </si>
  <si>
    <t>плайя</t>
  </si>
  <si>
    <t>Tomboy_L</t>
  </si>
  <si>
    <t>Чудестница</t>
  </si>
  <si>
    <t>lilu2010</t>
  </si>
  <si>
    <t>Margo151</t>
  </si>
  <si>
    <t>ольга8787</t>
  </si>
  <si>
    <t>Bioderma Atoderm Nourishing Cream 2 x 500ml</t>
  </si>
  <si>
    <t>Mustela Stelatopia смягчающее крем 400мл
http://www.cocooncenter.co.uk/mustela-stelatopia-emollient-cream-400ml/450.html 1шт</t>
  </si>
  <si>
    <t>JerryJoy22</t>
  </si>
  <si>
    <t>Mustela 9 Months Stretch Marks Care Oil 105ml 1шт
http://www.cocooncenter.co.uk/mustela-9-months-stretch-marks-care-oil-105ml/18450.html</t>
  </si>
  <si>
    <t>ф</t>
  </si>
  <si>
    <t>ок</t>
  </si>
  <si>
    <t>Я</t>
  </si>
  <si>
    <t>Nutreov Capileov Double Action Anti-Hair Loss 3 x 30 Capsules</t>
  </si>
  <si>
    <t>Bioderma Sebium H2O Micelle Solution 500ml</t>
  </si>
  <si>
    <t xml:space="preserve">Bioderma Atoderm Intensive Soothing Emollient Care Dermo-Consolidating 500ml </t>
  </si>
  <si>
    <t>Bioderma Sebium Hydra Moisturising Cream 40mL</t>
  </si>
  <si>
    <t xml:space="preserve">Exfoliac Deep Cleansing Mask </t>
  </si>
  <si>
    <t>Bioderma ABCDerm H2O Cleansing Wipes x 2 1 набор</t>
  </si>
  <si>
    <t>Mustela Dermo-Cleansing 2 х 500 мл</t>
  </si>
  <si>
    <t>Bioderma Photoderm Max SPF 50+ 400ml + After-Sun Refreshing Milk 500ml.</t>
  </si>
  <si>
    <t>Mustela Stelatopia Milky Bath Oil 200ml</t>
  </si>
  <si>
    <t>Topicrem Essentials Gentle Intimate Cleansing Gel 200ml 1 шт</t>
  </si>
  <si>
    <t>Vichy Capital Soleil Gentle Spray Children SPF50+ 200ml 2 шт</t>
  </si>
  <si>
    <t>Klorane Conditioning Balm with Flax Fiber 150ml</t>
  </si>
  <si>
    <t>Klorane Baby Gentle Foaming Gel 2 x 500ml</t>
  </si>
  <si>
    <t>Klorane Nourishing Shower Gel Fruity Delight 200ml</t>
  </si>
  <si>
    <t>Kneipp Gentle Body Wash Ylang-Ylang 200ml</t>
  </si>
  <si>
    <t>Kneipp Patchouli Hemp Herbal Body Wash 200ml</t>
  </si>
  <si>
    <t>La Roche-Posay Toleriane Dermo Cleanser 400ml</t>
  </si>
  <si>
    <t>Bioderma ABCDerm Foaming Cleanser 1L</t>
  </si>
  <si>
    <t>Mustela Physiobebe No-Rinse Cleansing Fluid 300ml 1 шт. http://www.cocooncenter.co.uk/mustela-physiobebe-no-rinse-cleansing-fluid-300ml/4418.html</t>
  </si>
  <si>
    <t>La Roche-Posay Physiological Superfine Scrub 50ml 1ш.http://www.cocooncenter.co.uk/la-roche-posay-physiological-superfine-scrub-50ml/2174.html</t>
  </si>
  <si>
    <t>Vichy Dercos Nourishing Reparative Cream Conditioner 150ml,1 шт</t>
  </si>
  <si>
    <t>Vichy Dercos Nourishing Reparative Cream Shampoo 200ml,1 шт.</t>
  </si>
  <si>
    <t>Mustela 9 Months Stretch Marks Double Action 2 x 150ml</t>
  </si>
  <si>
    <t>Weleda Children's Tooth Gel 2 x 50ml</t>
  </si>
  <si>
    <t>КОЛ-ВО</t>
  </si>
  <si>
    <t>цена</t>
  </si>
  <si>
    <t>(умма</t>
  </si>
  <si>
    <t>тран(п</t>
  </si>
  <si>
    <t>(умма в руб</t>
  </si>
  <si>
    <t>(дано</t>
  </si>
  <si>
    <t>Балан(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</si>
</sst>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wrapText="1"/>
      <protection/>
    </xf>
    <xf numFmtId="0" fontId="4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0" fillId="0" borderId="10" xfId="0" applyNumberFormat="1" applyFill="1" applyBorder="1" applyAlignment="1" applyProtection="1">
      <alignment wrapText="1"/>
      <protection/>
    </xf>
    <xf numFmtId="173" fontId="0" fillId="0" borderId="10" xfId="0" applyNumberForma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46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20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9"/>
  <sheetViews>
    <sheetView zoomScalePageLayoutView="0" workbookViewId="0" topLeftCell="A1">
      <selection activeCell="K2" sqref="K2:K4"/>
    </sheetView>
  </sheetViews>
  <sheetFormatPr defaultColWidth="9.140625" defaultRowHeight="12.75"/>
  <cols>
    <col min="1" max="2" width="15.00390625" style="0" customWidth="1"/>
    <col min="3" max="3" width="16.00390625" style="0" customWidth="1"/>
    <col min="4" max="4" width="15.00390625" style="0" customWidth="1"/>
    <col min="5" max="5" width="7.00390625" style="0" customWidth="1"/>
    <col min="6" max="6" width="30.00390625" style="0" customWidth="1"/>
    <col min="7" max="9" width="20.00390625" style="0" customWidth="1"/>
    <col min="10" max="10" width="7.00390625" style="0" customWidth="1"/>
    <col min="11" max="11" width="12.00390625" style="0" customWidth="1"/>
    <col min="12" max="12" width="5.00390625" style="0" customWidth="1"/>
    <col min="13" max="13" width="6.00390625" style="0" customWidth="1"/>
    <col min="14" max="14" width="11.00390625" style="0" customWidth="1"/>
    <col min="15" max="19" width="15.00390625" style="0" customWidth="1"/>
  </cols>
  <sheetData>
    <row r="1" spans="1:1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t="s">
        <v>19</v>
      </c>
      <c r="B2" t="s">
        <v>20</v>
      </c>
      <c r="C2" t="s">
        <v>21</v>
      </c>
      <c r="D2" t="s">
        <v>22</v>
      </c>
      <c r="E2">
        <v>0</v>
      </c>
      <c r="F2" t="s">
        <v>23</v>
      </c>
      <c r="G2" t="s">
        <v>24</v>
      </c>
      <c r="H2" t="s">
        <v>25</v>
      </c>
      <c r="I2" t="s">
        <v>26</v>
      </c>
      <c r="J2">
        <v>2</v>
      </c>
      <c r="K2">
        <v>16.9</v>
      </c>
      <c r="L2">
        <v>15</v>
      </c>
      <c r="M2">
        <v>0</v>
      </c>
      <c r="N2">
        <v>39</v>
      </c>
      <c r="O2" t="s">
        <v>27</v>
      </c>
      <c r="R2" t="s">
        <v>28</v>
      </c>
      <c r="S2" t="s">
        <v>29</v>
      </c>
    </row>
    <row r="3" spans="1:19" ht="12.75">
      <c r="A3" t="s">
        <v>30</v>
      </c>
      <c r="B3" t="s">
        <v>31</v>
      </c>
      <c r="C3">
        <v>89132405507</v>
      </c>
      <c r="E3">
        <v>0</v>
      </c>
      <c r="F3" t="s">
        <v>32</v>
      </c>
      <c r="G3" t="s">
        <v>24</v>
      </c>
      <c r="H3" t="s">
        <v>25</v>
      </c>
      <c r="I3" t="s">
        <v>33</v>
      </c>
      <c r="J3">
        <v>1</v>
      </c>
      <c r="K3">
        <v>12.9</v>
      </c>
      <c r="L3">
        <v>15</v>
      </c>
      <c r="M3">
        <v>0</v>
      </c>
      <c r="N3">
        <v>15</v>
      </c>
      <c r="O3" t="s">
        <v>34</v>
      </c>
      <c r="R3" t="s">
        <v>28</v>
      </c>
      <c r="S3" t="s">
        <v>29</v>
      </c>
    </row>
    <row r="4" spans="1:19" ht="12.75">
      <c r="A4" t="s">
        <v>35</v>
      </c>
      <c r="B4" t="s">
        <v>35</v>
      </c>
      <c r="C4">
        <v>89133668964</v>
      </c>
      <c r="D4" t="s">
        <v>36</v>
      </c>
      <c r="E4">
        <v>0</v>
      </c>
      <c r="F4" t="s">
        <v>37</v>
      </c>
      <c r="G4" t="s">
        <v>24</v>
      </c>
      <c r="H4" t="s">
        <v>25</v>
      </c>
      <c r="I4" t="s">
        <v>38</v>
      </c>
      <c r="J4">
        <v>1</v>
      </c>
      <c r="K4">
        <v>427</v>
      </c>
      <c r="L4">
        <v>15</v>
      </c>
      <c r="M4">
        <v>0</v>
      </c>
      <c r="N4">
        <v>492</v>
      </c>
      <c r="O4" t="s">
        <v>39</v>
      </c>
      <c r="R4" t="s">
        <v>28</v>
      </c>
      <c r="S4" t="s">
        <v>29</v>
      </c>
    </row>
    <row r="5" spans="1:19" ht="12.75">
      <c r="A5" t="s">
        <v>35</v>
      </c>
      <c r="B5" t="s">
        <v>35</v>
      </c>
      <c r="C5">
        <v>89133668964</v>
      </c>
      <c r="D5" t="s">
        <v>36</v>
      </c>
      <c r="E5">
        <v>0</v>
      </c>
      <c r="F5" t="s">
        <v>40</v>
      </c>
      <c r="G5" t="s">
        <v>24</v>
      </c>
      <c r="H5" t="s">
        <v>25</v>
      </c>
      <c r="I5" t="s">
        <v>38</v>
      </c>
      <c r="J5">
        <v>1</v>
      </c>
      <c r="K5">
        <v>451</v>
      </c>
      <c r="L5">
        <v>15</v>
      </c>
      <c r="M5">
        <v>0</v>
      </c>
      <c r="N5">
        <v>519</v>
      </c>
      <c r="O5" t="s">
        <v>39</v>
      </c>
      <c r="R5" t="s">
        <v>28</v>
      </c>
      <c r="S5" t="s">
        <v>29</v>
      </c>
    </row>
    <row r="6" spans="1:19" ht="12.75">
      <c r="A6" t="s">
        <v>35</v>
      </c>
      <c r="B6" t="s">
        <v>35</v>
      </c>
      <c r="C6">
        <v>89133668964</v>
      </c>
      <c r="D6" t="s">
        <v>36</v>
      </c>
      <c r="E6">
        <v>0</v>
      </c>
      <c r="F6" t="s">
        <v>41</v>
      </c>
      <c r="G6" t="s">
        <v>24</v>
      </c>
      <c r="H6" t="s">
        <v>25</v>
      </c>
      <c r="I6" t="s">
        <v>38</v>
      </c>
      <c r="J6">
        <v>1</v>
      </c>
      <c r="K6">
        <v>667</v>
      </c>
      <c r="L6">
        <v>15</v>
      </c>
      <c r="M6">
        <v>0</v>
      </c>
      <c r="N6">
        <v>768</v>
      </c>
      <c r="O6" t="s">
        <v>39</v>
      </c>
      <c r="R6" t="s">
        <v>28</v>
      </c>
      <c r="S6" t="s">
        <v>29</v>
      </c>
    </row>
    <row r="7" spans="1:19" ht="12.75">
      <c r="A7" t="s">
        <v>35</v>
      </c>
      <c r="B7" t="s">
        <v>35</v>
      </c>
      <c r="C7">
        <v>89133668964</v>
      </c>
      <c r="D7" t="s">
        <v>36</v>
      </c>
      <c r="E7">
        <v>0</v>
      </c>
      <c r="F7" t="s">
        <v>42</v>
      </c>
      <c r="G7" t="s">
        <v>24</v>
      </c>
      <c r="H7" t="s">
        <v>25</v>
      </c>
      <c r="I7" t="s">
        <v>38</v>
      </c>
      <c r="J7">
        <v>1</v>
      </c>
      <c r="K7">
        <v>523</v>
      </c>
      <c r="L7">
        <v>15</v>
      </c>
      <c r="M7">
        <v>0</v>
      </c>
      <c r="N7">
        <v>602</v>
      </c>
      <c r="O7" t="s">
        <v>39</v>
      </c>
      <c r="R7" t="s">
        <v>28</v>
      </c>
      <c r="S7" t="s">
        <v>29</v>
      </c>
    </row>
    <row r="8" spans="1:19" ht="12.75">
      <c r="A8" t="s">
        <v>35</v>
      </c>
      <c r="B8" t="s">
        <v>35</v>
      </c>
      <c r="C8">
        <v>89133668964</v>
      </c>
      <c r="D8" t="s">
        <v>36</v>
      </c>
      <c r="E8">
        <v>0</v>
      </c>
      <c r="F8" t="s">
        <v>43</v>
      </c>
      <c r="G8" t="s">
        <v>24</v>
      </c>
      <c r="H8" t="s">
        <v>25</v>
      </c>
      <c r="I8" t="s">
        <v>38</v>
      </c>
      <c r="J8">
        <v>1</v>
      </c>
      <c r="K8">
        <v>456</v>
      </c>
      <c r="L8">
        <v>15</v>
      </c>
      <c r="M8">
        <v>0</v>
      </c>
      <c r="N8">
        <v>525</v>
      </c>
      <c r="O8" t="s">
        <v>44</v>
      </c>
      <c r="R8" t="s">
        <v>28</v>
      </c>
      <c r="S8" t="s">
        <v>29</v>
      </c>
    </row>
    <row r="9" spans="1:19" ht="12.75">
      <c r="A9" t="s">
        <v>45</v>
      </c>
      <c r="B9" t="s">
        <v>20</v>
      </c>
      <c r="C9" t="s">
        <v>46</v>
      </c>
      <c r="E9">
        <v>0</v>
      </c>
      <c r="F9" t="s">
        <v>47</v>
      </c>
      <c r="G9" t="s">
        <v>48</v>
      </c>
      <c r="H9" t="s">
        <v>25</v>
      </c>
      <c r="I9" t="s">
        <v>33</v>
      </c>
      <c r="J9">
        <v>1</v>
      </c>
      <c r="K9">
        <v>7.9</v>
      </c>
      <c r="L9">
        <v>15</v>
      </c>
      <c r="M9">
        <v>0</v>
      </c>
      <c r="N9">
        <v>10</v>
      </c>
      <c r="O9" t="s">
        <v>49</v>
      </c>
      <c r="R9" t="s">
        <v>28</v>
      </c>
      <c r="S9" t="s">
        <v>29</v>
      </c>
    </row>
    <row r="10" spans="1:19" ht="12.75">
      <c r="A10" t="s">
        <v>50</v>
      </c>
      <c r="B10" t="s">
        <v>51</v>
      </c>
      <c r="C10">
        <v>89039493042</v>
      </c>
      <c r="E10">
        <v>50180</v>
      </c>
      <c r="F10" t="s">
        <v>52</v>
      </c>
      <c r="G10" t="s">
        <v>24</v>
      </c>
      <c r="H10" t="s">
        <v>25</v>
      </c>
      <c r="J10">
        <v>1</v>
      </c>
      <c r="K10">
        <v>1</v>
      </c>
      <c r="L10">
        <v>15</v>
      </c>
      <c r="M10">
        <v>0</v>
      </c>
      <c r="N10">
        <v>2</v>
      </c>
      <c r="O10" t="s">
        <v>53</v>
      </c>
      <c r="R10" t="s">
        <v>28</v>
      </c>
      <c r="S10" t="s">
        <v>29</v>
      </c>
    </row>
    <row r="11" spans="1:19" ht="12.75">
      <c r="A11" t="s">
        <v>54</v>
      </c>
      <c r="B11" t="s">
        <v>55</v>
      </c>
      <c r="C11">
        <v>89132638908</v>
      </c>
      <c r="E11">
        <v>0</v>
      </c>
      <c r="F11" t="s">
        <v>56</v>
      </c>
      <c r="G11" t="s">
        <v>24</v>
      </c>
      <c r="H11" t="s">
        <v>25</v>
      </c>
      <c r="J11">
        <v>1</v>
      </c>
      <c r="K11">
        <v>19.9</v>
      </c>
      <c r="L11">
        <v>15</v>
      </c>
      <c r="M11">
        <v>0</v>
      </c>
      <c r="N11">
        <v>23</v>
      </c>
      <c r="O11" t="s">
        <v>57</v>
      </c>
      <c r="R11" t="s">
        <v>28</v>
      </c>
      <c r="S11" t="s">
        <v>29</v>
      </c>
    </row>
    <row r="12" spans="1:19" ht="12.75">
      <c r="A12" t="s">
        <v>58</v>
      </c>
      <c r="B12" t="s">
        <v>58</v>
      </c>
      <c r="C12">
        <v>89237213607</v>
      </c>
      <c r="D12" t="s">
        <v>59</v>
      </c>
      <c r="E12">
        <v>4362</v>
      </c>
      <c r="F12" t="s">
        <v>32</v>
      </c>
      <c r="G12" t="s">
        <v>24</v>
      </c>
      <c r="H12" t="s">
        <v>25</v>
      </c>
      <c r="J12">
        <v>1</v>
      </c>
      <c r="K12">
        <v>12.9</v>
      </c>
      <c r="L12">
        <v>15</v>
      </c>
      <c r="M12">
        <v>0</v>
      </c>
      <c r="N12">
        <v>15</v>
      </c>
      <c r="O12" t="s">
        <v>60</v>
      </c>
      <c r="R12" t="s">
        <v>28</v>
      </c>
      <c r="S12" t="s">
        <v>29</v>
      </c>
    </row>
    <row r="13" spans="1:19" ht="12.75">
      <c r="A13" t="s">
        <v>61</v>
      </c>
      <c r="B13" t="s">
        <v>62</v>
      </c>
      <c r="C13">
        <v>9628045489</v>
      </c>
      <c r="E13">
        <v>0</v>
      </c>
      <c r="F13" t="s">
        <v>63</v>
      </c>
      <c r="G13" t="s">
        <v>24</v>
      </c>
      <c r="H13" t="s">
        <v>25</v>
      </c>
      <c r="J13">
        <v>1</v>
      </c>
      <c r="K13">
        <v>7.5</v>
      </c>
      <c r="L13">
        <v>15</v>
      </c>
      <c r="M13">
        <v>0</v>
      </c>
      <c r="N13">
        <v>9</v>
      </c>
      <c r="O13" t="s">
        <v>64</v>
      </c>
      <c r="R13" t="s">
        <v>28</v>
      </c>
      <c r="S13" t="s">
        <v>29</v>
      </c>
    </row>
    <row r="14" spans="1:19" ht="12.75">
      <c r="A14" t="s">
        <v>61</v>
      </c>
      <c r="B14" t="s">
        <v>62</v>
      </c>
      <c r="C14">
        <v>9628045489</v>
      </c>
      <c r="E14">
        <v>0</v>
      </c>
      <c r="F14" t="s">
        <v>65</v>
      </c>
      <c r="G14" t="s">
        <v>24</v>
      </c>
      <c r="H14" t="s">
        <v>25</v>
      </c>
      <c r="J14">
        <v>1</v>
      </c>
      <c r="K14">
        <v>6.2</v>
      </c>
      <c r="L14">
        <v>15</v>
      </c>
      <c r="M14">
        <v>0</v>
      </c>
      <c r="N14">
        <v>8</v>
      </c>
      <c r="O14" t="s">
        <v>66</v>
      </c>
      <c r="R14" t="s">
        <v>28</v>
      </c>
      <c r="S14" t="s">
        <v>29</v>
      </c>
    </row>
    <row r="15" spans="1:19" ht="12.75">
      <c r="A15" t="s">
        <v>58</v>
      </c>
      <c r="B15" t="s">
        <v>58</v>
      </c>
      <c r="C15">
        <v>89237213607</v>
      </c>
      <c r="D15" t="s">
        <v>59</v>
      </c>
      <c r="E15">
        <v>4362</v>
      </c>
      <c r="F15" t="s">
        <v>67</v>
      </c>
      <c r="G15" t="s">
        <v>24</v>
      </c>
      <c r="H15" t="s">
        <v>25</v>
      </c>
      <c r="J15">
        <v>1</v>
      </c>
      <c r="K15">
        <v>8.9</v>
      </c>
      <c r="L15">
        <v>15</v>
      </c>
      <c r="M15">
        <v>0</v>
      </c>
      <c r="N15">
        <v>11</v>
      </c>
      <c r="O15" t="s">
        <v>68</v>
      </c>
      <c r="R15" t="s">
        <v>28</v>
      </c>
      <c r="S15" t="s">
        <v>29</v>
      </c>
    </row>
    <row r="16" spans="1:19" ht="12.75">
      <c r="A16" t="s">
        <v>69</v>
      </c>
      <c r="B16" t="s">
        <v>69</v>
      </c>
      <c r="C16">
        <v>89059807080</v>
      </c>
      <c r="D16" t="s">
        <v>70</v>
      </c>
      <c r="E16">
        <v>0</v>
      </c>
      <c r="F16" t="s">
        <v>71</v>
      </c>
      <c r="G16" t="s">
        <v>48</v>
      </c>
      <c r="H16" t="s">
        <v>25</v>
      </c>
      <c r="J16">
        <v>1</v>
      </c>
      <c r="K16">
        <v>22.9</v>
      </c>
      <c r="L16">
        <v>15</v>
      </c>
      <c r="M16">
        <v>0</v>
      </c>
      <c r="N16">
        <v>27</v>
      </c>
      <c r="O16" t="s">
        <v>72</v>
      </c>
      <c r="R16" t="s">
        <v>28</v>
      </c>
      <c r="S16" t="s">
        <v>29</v>
      </c>
    </row>
    <row r="17" spans="1:19" ht="12.75">
      <c r="A17" t="s">
        <v>69</v>
      </c>
      <c r="B17" t="s">
        <v>69</v>
      </c>
      <c r="C17">
        <v>89059807080</v>
      </c>
      <c r="D17" t="s">
        <v>70</v>
      </c>
      <c r="E17">
        <v>0</v>
      </c>
      <c r="F17" t="s">
        <v>73</v>
      </c>
      <c r="G17" t="s">
        <v>48</v>
      </c>
      <c r="H17" t="s">
        <v>25</v>
      </c>
      <c r="J17">
        <v>1</v>
      </c>
      <c r="K17">
        <v>6.5</v>
      </c>
      <c r="L17">
        <v>15</v>
      </c>
      <c r="M17">
        <v>0</v>
      </c>
      <c r="N17">
        <v>8</v>
      </c>
      <c r="O17" t="s">
        <v>72</v>
      </c>
      <c r="R17" t="s">
        <v>28</v>
      </c>
      <c r="S17" t="s">
        <v>29</v>
      </c>
    </row>
    <row r="18" spans="1:19" ht="12.75">
      <c r="A18" t="s">
        <v>69</v>
      </c>
      <c r="B18" t="s">
        <v>69</v>
      </c>
      <c r="C18">
        <v>89059807080</v>
      </c>
      <c r="D18" t="s">
        <v>70</v>
      </c>
      <c r="E18">
        <v>0</v>
      </c>
      <c r="F18" t="s">
        <v>74</v>
      </c>
      <c r="G18" t="s">
        <v>48</v>
      </c>
      <c r="H18" t="s">
        <v>25</v>
      </c>
      <c r="J18">
        <v>1</v>
      </c>
      <c r="K18">
        <v>8.9</v>
      </c>
      <c r="L18">
        <v>15</v>
      </c>
      <c r="M18">
        <v>0</v>
      </c>
      <c r="N18">
        <v>11</v>
      </c>
      <c r="O18" t="s">
        <v>72</v>
      </c>
      <c r="R18" t="s">
        <v>28</v>
      </c>
      <c r="S18" t="s">
        <v>29</v>
      </c>
    </row>
    <row r="19" spans="1:19" ht="12.75">
      <c r="A19" t="s">
        <v>69</v>
      </c>
      <c r="B19" t="s">
        <v>69</v>
      </c>
      <c r="C19">
        <v>89059807080</v>
      </c>
      <c r="D19" t="s">
        <v>70</v>
      </c>
      <c r="E19">
        <v>0</v>
      </c>
      <c r="F19" t="s">
        <v>75</v>
      </c>
      <c r="G19" t="s">
        <v>48</v>
      </c>
      <c r="H19" t="s">
        <v>25</v>
      </c>
      <c r="J19">
        <v>1</v>
      </c>
      <c r="K19">
        <v>9.9</v>
      </c>
      <c r="L19">
        <v>15</v>
      </c>
      <c r="M19">
        <v>0</v>
      </c>
      <c r="N19">
        <v>12</v>
      </c>
      <c r="O19" t="s">
        <v>72</v>
      </c>
      <c r="R19" t="s">
        <v>28</v>
      </c>
      <c r="S19" t="s">
        <v>29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68" sqref="A68:IV68"/>
    </sheetView>
  </sheetViews>
  <sheetFormatPr defaultColWidth="9.140625" defaultRowHeight="12.75"/>
  <cols>
    <col min="1" max="1" width="24.00390625" style="13" customWidth="1"/>
    <col min="2" max="2" width="4.8515625" style="5" customWidth="1"/>
    <col min="3" max="3" width="34.421875" style="6" customWidth="1"/>
    <col min="4" max="6" width="9.140625" style="5" customWidth="1"/>
    <col min="7" max="7" width="8.28125" style="5" customWidth="1"/>
    <col min="8" max="8" width="11.57421875" style="5" bestFit="1" customWidth="1"/>
    <col min="9" max="16384" width="9.140625" style="5" customWidth="1"/>
  </cols>
  <sheetData>
    <row r="1" spans="4:10" ht="18">
      <c r="D1" s="4" t="s">
        <v>134</v>
      </c>
      <c r="E1" s="4" t="s">
        <v>135</v>
      </c>
      <c r="F1" s="4" t="s">
        <v>136</v>
      </c>
      <c r="G1" s="4" t="s">
        <v>137</v>
      </c>
      <c r="H1" s="4" t="s">
        <v>138</v>
      </c>
      <c r="I1" s="4" t="s">
        <v>139</v>
      </c>
      <c r="J1" s="4" t="s">
        <v>140</v>
      </c>
    </row>
    <row r="2" spans="1:8" ht="24.75">
      <c r="A2" s="14" t="s">
        <v>84</v>
      </c>
      <c r="B2" s="2" t="s">
        <v>108</v>
      </c>
      <c r="C2" s="3" t="s">
        <v>85</v>
      </c>
      <c r="D2" s="2">
        <v>1</v>
      </c>
      <c r="E2" s="2">
        <v>7.9</v>
      </c>
      <c r="F2" s="5">
        <f>E2*D2</f>
        <v>7.9</v>
      </c>
      <c r="G2" s="10">
        <f>39.4/52*D2</f>
        <v>0.7576923076923077</v>
      </c>
      <c r="H2" s="11">
        <f>(F2+G2)*50.53</f>
        <v>437.47319230769233</v>
      </c>
    </row>
    <row r="3" spans="1:10" ht="18">
      <c r="A3" s="14" t="s">
        <v>84</v>
      </c>
      <c r="B3" s="2" t="s">
        <v>108</v>
      </c>
      <c r="C3" s="3"/>
      <c r="D3" s="2"/>
      <c r="E3" s="2"/>
      <c r="G3" s="10"/>
      <c r="H3" s="16">
        <f>H2</f>
        <v>437.47319230769233</v>
      </c>
      <c r="I3" s="17"/>
      <c r="J3" s="16">
        <f>I3-H3</f>
        <v>-437.47319230769233</v>
      </c>
    </row>
    <row r="4" spans="1:8" ht="18">
      <c r="A4" s="14" t="s">
        <v>77</v>
      </c>
      <c r="B4" s="2" t="s">
        <v>108</v>
      </c>
      <c r="C4" s="3" t="s">
        <v>76</v>
      </c>
      <c r="D4" s="7">
        <v>1</v>
      </c>
      <c r="E4" s="2">
        <v>8.72</v>
      </c>
      <c r="F4" s="5">
        <f>E4*D4</f>
        <v>8.72</v>
      </c>
      <c r="G4" s="10">
        <f>39.4/52*D4</f>
        <v>0.7576923076923077</v>
      </c>
      <c r="H4" s="11">
        <f>(F4+G4)*50.53</f>
        <v>478.9077923076924</v>
      </c>
    </row>
    <row r="5" spans="1:10" ht="18">
      <c r="A5" s="14" t="s">
        <v>77</v>
      </c>
      <c r="B5" s="2" t="s">
        <v>108</v>
      </c>
      <c r="C5" s="3"/>
      <c r="D5" s="2"/>
      <c r="E5" s="2"/>
      <c r="G5" s="10"/>
      <c r="H5" s="16">
        <f>H4</f>
        <v>478.9077923076924</v>
      </c>
      <c r="I5" s="17"/>
      <c r="J5" s="16">
        <f>I5-H5</f>
        <v>-478.9077923076924</v>
      </c>
    </row>
    <row r="6" spans="1:8" ht="18">
      <c r="A6" s="14" t="s">
        <v>87</v>
      </c>
      <c r="B6" s="2" t="s">
        <v>108</v>
      </c>
      <c r="C6" s="3" t="s">
        <v>88</v>
      </c>
      <c r="D6" s="7">
        <v>1</v>
      </c>
      <c r="E6" s="2">
        <v>7.95</v>
      </c>
      <c r="F6" s="5">
        <f>E6*D6</f>
        <v>7.95</v>
      </c>
      <c r="G6" s="10">
        <f>39.4/52*D6</f>
        <v>0.7576923076923077</v>
      </c>
      <c r="H6" s="11">
        <f>(F6+G6)*50.53</f>
        <v>439.9996923076924</v>
      </c>
    </row>
    <row r="7" spans="1:8" ht="24.75">
      <c r="A7" s="14" t="s">
        <v>87</v>
      </c>
      <c r="B7" s="2" t="s">
        <v>108</v>
      </c>
      <c r="C7" s="3" t="s">
        <v>86</v>
      </c>
      <c r="D7" s="2">
        <v>1</v>
      </c>
      <c r="E7" s="2">
        <v>5.5</v>
      </c>
      <c r="F7" s="5">
        <f>E7*D7</f>
        <v>5.5</v>
      </c>
      <c r="G7" s="10">
        <f>39.4/52*D7</f>
        <v>0.7576923076923077</v>
      </c>
      <c r="H7" s="11">
        <f>(F7+G7)*50.53</f>
        <v>316.20119230769234</v>
      </c>
    </row>
    <row r="8" spans="1:10" ht="18">
      <c r="A8" s="14" t="s">
        <v>87</v>
      </c>
      <c r="B8" s="2" t="s">
        <v>108</v>
      </c>
      <c r="C8" s="3"/>
      <c r="D8" s="2"/>
      <c r="E8" s="2"/>
      <c r="G8" s="10"/>
      <c r="H8" s="16">
        <f>H7+H6</f>
        <v>756.2008846153847</v>
      </c>
      <c r="I8" s="17"/>
      <c r="J8" s="16">
        <f>I8-H8</f>
        <v>-756.2008846153847</v>
      </c>
    </row>
    <row r="9" spans="1:8" ht="36">
      <c r="A9" s="14" t="s">
        <v>96</v>
      </c>
      <c r="B9" s="2" t="s">
        <v>108</v>
      </c>
      <c r="C9" s="3" t="s">
        <v>95</v>
      </c>
      <c r="D9" s="2">
        <v>1</v>
      </c>
      <c r="E9" s="2">
        <v>17.5</v>
      </c>
      <c r="F9" s="5">
        <f>E9*D9</f>
        <v>17.5</v>
      </c>
      <c r="G9" s="10">
        <f>39.4/52*D9</f>
        <v>0.7576923076923077</v>
      </c>
      <c r="H9" s="11">
        <f>(F9+G9)*50.53</f>
        <v>922.5611923076924</v>
      </c>
    </row>
    <row r="10" spans="1:10" ht="36">
      <c r="A10" s="14" t="s">
        <v>96</v>
      </c>
      <c r="B10" s="2" t="s">
        <v>108</v>
      </c>
      <c r="C10" s="3"/>
      <c r="D10" s="2"/>
      <c r="E10" s="2"/>
      <c r="G10" s="10"/>
      <c r="H10" s="16">
        <f>H9</f>
        <v>922.5611923076924</v>
      </c>
      <c r="I10" s="17"/>
      <c r="J10" s="16">
        <f>I10-H10</f>
        <v>-922.5611923076924</v>
      </c>
    </row>
    <row r="11" spans="1:8" ht="36">
      <c r="A11" s="14" t="s">
        <v>79</v>
      </c>
      <c r="B11" s="2" t="s">
        <v>108</v>
      </c>
      <c r="C11" s="3" t="s">
        <v>78</v>
      </c>
      <c r="D11" s="5">
        <v>1</v>
      </c>
      <c r="E11" s="2">
        <v>13.9</v>
      </c>
      <c r="F11" s="5">
        <f>E11*D11</f>
        <v>13.9</v>
      </c>
      <c r="G11" s="10">
        <f>39.4/52*D11</f>
        <v>0.7576923076923077</v>
      </c>
      <c r="H11" s="11">
        <f>(F11+G11)*50.53</f>
        <v>740.6531923076924</v>
      </c>
    </row>
    <row r="12" spans="1:10" ht="36">
      <c r="A12" s="14" t="s">
        <v>79</v>
      </c>
      <c r="B12" s="2" t="s">
        <v>108</v>
      </c>
      <c r="C12" s="3"/>
      <c r="D12" s="2"/>
      <c r="E12" s="2"/>
      <c r="G12" s="10"/>
      <c r="H12" s="16">
        <f>H11</f>
        <v>740.6531923076924</v>
      </c>
      <c r="I12" s="17"/>
      <c r="J12" s="16">
        <f>I12-H12</f>
        <v>-740.6531923076924</v>
      </c>
    </row>
    <row r="13" spans="1:8" ht="54">
      <c r="A13" s="14" t="s">
        <v>83</v>
      </c>
      <c r="B13" s="2" t="s">
        <v>108</v>
      </c>
      <c r="C13" s="3" t="s">
        <v>82</v>
      </c>
      <c r="D13" s="2">
        <v>1</v>
      </c>
      <c r="E13" s="2">
        <v>9.9</v>
      </c>
      <c r="F13" s="5">
        <f>E13*D13</f>
        <v>9.9</v>
      </c>
      <c r="G13" s="10">
        <f>39.4/52*D13</f>
        <v>0.7576923076923077</v>
      </c>
      <c r="H13" s="11">
        <f>(F13+G13)*50.53</f>
        <v>538.5331923076924</v>
      </c>
    </row>
    <row r="14" spans="1:10" ht="54">
      <c r="A14" s="14" t="s">
        <v>83</v>
      </c>
      <c r="B14" s="2" t="s">
        <v>108</v>
      </c>
      <c r="C14" s="3"/>
      <c r="D14" s="2"/>
      <c r="E14" s="2"/>
      <c r="G14" s="10"/>
      <c r="H14" s="16">
        <f>H13</f>
        <v>538.5331923076924</v>
      </c>
      <c r="I14" s="17"/>
      <c r="J14" s="16">
        <f>I14-H14</f>
        <v>-538.5331923076924</v>
      </c>
    </row>
    <row r="15" spans="1:8" ht="36.75">
      <c r="A15" s="14" t="s">
        <v>89</v>
      </c>
      <c r="B15" s="2" t="s">
        <v>108</v>
      </c>
      <c r="C15" s="3" t="s">
        <v>112</v>
      </c>
      <c r="D15" s="5">
        <v>1</v>
      </c>
      <c r="E15" s="2">
        <v>18.9</v>
      </c>
      <c r="F15" s="5">
        <f>E15*D15</f>
        <v>18.9</v>
      </c>
      <c r="G15" s="10">
        <f>39.4/52*D15</f>
        <v>0.7576923076923077</v>
      </c>
      <c r="H15" s="11">
        <f>(F15+G15)*50.53</f>
        <v>993.3031923076924</v>
      </c>
    </row>
    <row r="16" spans="1:10" ht="36">
      <c r="A16" s="14" t="s">
        <v>89</v>
      </c>
      <c r="B16" s="2" t="s">
        <v>108</v>
      </c>
      <c r="C16" s="3"/>
      <c r="D16" s="2"/>
      <c r="E16" s="2"/>
      <c r="G16" s="10"/>
      <c r="H16" s="16">
        <f>H15</f>
        <v>993.3031923076924</v>
      </c>
      <c r="I16" s="17"/>
      <c r="J16" s="16">
        <f>I16-H16</f>
        <v>-993.3031923076924</v>
      </c>
    </row>
    <row r="17" spans="1:8" ht="36">
      <c r="A17" s="14" t="s">
        <v>92</v>
      </c>
      <c r="B17" s="2" t="s">
        <v>108</v>
      </c>
      <c r="C17" s="3" t="s">
        <v>122</v>
      </c>
      <c r="D17" s="2">
        <v>1</v>
      </c>
      <c r="E17" s="2">
        <v>9.9</v>
      </c>
      <c r="F17" s="5">
        <f>E17*D17</f>
        <v>9.9</v>
      </c>
      <c r="G17" s="10">
        <f>39.4/52*D17</f>
        <v>0.7576923076923077</v>
      </c>
      <c r="H17" s="11">
        <f>(F17+G17)*50.53</f>
        <v>538.5331923076924</v>
      </c>
    </row>
    <row r="18" spans="1:8" ht="36">
      <c r="A18" s="14" t="s">
        <v>92</v>
      </c>
      <c r="B18" s="2" t="s">
        <v>108</v>
      </c>
      <c r="C18" s="3" t="s">
        <v>121</v>
      </c>
      <c r="D18" s="2">
        <v>1</v>
      </c>
      <c r="E18" s="2">
        <v>7.9</v>
      </c>
      <c r="F18" s="5">
        <f>E18*D18</f>
        <v>7.9</v>
      </c>
      <c r="G18" s="10">
        <f>39.4/52*D18</f>
        <v>0.7576923076923077</v>
      </c>
      <c r="H18" s="11">
        <f>(F18+G18)*50.53</f>
        <v>437.47319230769233</v>
      </c>
    </row>
    <row r="19" spans="1:8" ht="36">
      <c r="A19" s="14" t="s">
        <v>92</v>
      </c>
      <c r="B19" s="2" t="s">
        <v>108</v>
      </c>
      <c r="C19" s="3" t="s">
        <v>123</v>
      </c>
      <c r="D19" s="2">
        <v>1</v>
      </c>
      <c r="E19" s="2">
        <v>3.43</v>
      </c>
      <c r="F19" s="5">
        <f>E19*D19</f>
        <v>3.43</v>
      </c>
      <c r="G19" s="10">
        <f>39.4/52*D19</f>
        <v>0.7576923076923077</v>
      </c>
      <c r="H19" s="11">
        <f>(F19+G19)*50.53</f>
        <v>211.6040923076923</v>
      </c>
    </row>
    <row r="20" spans="1:8" ht="36">
      <c r="A20" s="14" t="s">
        <v>92</v>
      </c>
      <c r="B20" s="2" t="s">
        <v>108</v>
      </c>
      <c r="C20" s="3" t="s">
        <v>126</v>
      </c>
      <c r="D20" s="2">
        <v>1</v>
      </c>
      <c r="E20" s="2">
        <v>9.9</v>
      </c>
      <c r="F20" s="5">
        <f>E20*D20</f>
        <v>9.9</v>
      </c>
      <c r="G20" s="10">
        <f>39.4/52*D20</f>
        <v>0.7576923076923077</v>
      </c>
      <c r="H20" s="11">
        <f>(F20+G20)*50.53</f>
        <v>538.5331923076924</v>
      </c>
    </row>
    <row r="21" spans="1:8" ht="36">
      <c r="A21" s="14" t="s">
        <v>92</v>
      </c>
      <c r="B21" s="2" t="s">
        <v>108</v>
      </c>
      <c r="C21" s="3" t="s">
        <v>93</v>
      </c>
      <c r="D21" s="2">
        <v>1</v>
      </c>
      <c r="E21" s="5">
        <v>9.27</v>
      </c>
      <c r="F21" s="5">
        <f>E21*D21</f>
        <v>9.27</v>
      </c>
      <c r="G21" s="10">
        <f>39.4/52*D21</f>
        <v>0.7576923076923077</v>
      </c>
      <c r="H21" s="11">
        <f>(F21+G21)*50.53</f>
        <v>506.6992923076923</v>
      </c>
    </row>
    <row r="22" spans="1:8" ht="36">
      <c r="A22" s="14" t="s">
        <v>92</v>
      </c>
      <c r="B22" s="2" t="s">
        <v>108</v>
      </c>
      <c r="C22" s="3" t="s">
        <v>94</v>
      </c>
      <c r="D22" s="2">
        <v>1</v>
      </c>
      <c r="E22" s="5">
        <v>8.08</v>
      </c>
      <c r="F22" s="5">
        <f>E22*D22</f>
        <v>8.08</v>
      </c>
      <c r="G22" s="10">
        <f>39.4/52*D22</f>
        <v>0.7576923076923077</v>
      </c>
      <c r="H22" s="11">
        <f>(F22+G22)*50.53</f>
        <v>446.5685923076923</v>
      </c>
    </row>
    <row r="23" spans="1:10" ht="36">
      <c r="A23" s="14" t="s">
        <v>92</v>
      </c>
      <c r="B23" s="2" t="s">
        <v>108</v>
      </c>
      <c r="C23" s="3"/>
      <c r="D23" s="2"/>
      <c r="E23" s="2"/>
      <c r="G23" s="10"/>
      <c r="H23" s="16">
        <f>SUM(H17:H22)</f>
        <v>2679.4115538461538</v>
      </c>
      <c r="I23" s="17"/>
      <c r="J23" s="16">
        <f>I23-H23</f>
        <v>-2679.4115538461538</v>
      </c>
    </row>
    <row r="24" spans="1:8" ht="36">
      <c r="A24" s="14" t="s">
        <v>81</v>
      </c>
      <c r="B24" s="2" t="s">
        <v>108</v>
      </c>
      <c r="C24" s="3" t="s">
        <v>80</v>
      </c>
      <c r="D24" s="7">
        <v>1</v>
      </c>
      <c r="E24" s="2">
        <v>7.9</v>
      </c>
      <c r="F24" s="5">
        <f>E24*D24</f>
        <v>7.9</v>
      </c>
      <c r="G24" s="10">
        <f>39.4/52*D24</f>
        <v>0.7576923076923077</v>
      </c>
      <c r="H24" s="11">
        <f>(F24+G24)*50.53</f>
        <v>437.47319230769233</v>
      </c>
    </row>
    <row r="25" spans="1:8" ht="36">
      <c r="A25" s="14" t="s">
        <v>81</v>
      </c>
      <c r="B25" s="2" t="s">
        <v>108</v>
      </c>
      <c r="C25" s="3" t="s">
        <v>91</v>
      </c>
      <c r="D25" s="2">
        <v>1</v>
      </c>
      <c r="E25" s="2">
        <v>4.9</v>
      </c>
      <c r="F25" s="5">
        <f>E25*D25</f>
        <v>4.9</v>
      </c>
      <c r="G25" s="10">
        <f>39.4/52*D25</f>
        <v>0.7576923076923077</v>
      </c>
      <c r="H25" s="11">
        <f>(F25+G25)*50.53</f>
        <v>285.88319230769235</v>
      </c>
    </row>
    <row r="26" spans="1:8" ht="36">
      <c r="A26" s="14" t="s">
        <v>81</v>
      </c>
      <c r="B26" s="2" t="s">
        <v>108</v>
      </c>
      <c r="C26" s="3" t="s">
        <v>90</v>
      </c>
      <c r="D26" s="2">
        <v>1</v>
      </c>
      <c r="E26" s="2">
        <v>6.3</v>
      </c>
      <c r="F26" s="5">
        <f>E26*D26</f>
        <v>6.3</v>
      </c>
      <c r="G26" s="10">
        <f>39.4/52*D26</f>
        <v>0.7576923076923077</v>
      </c>
      <c r="H26" s="11">
        <f>(F26+G26)*50.53</f>
        <v>356.6251923076923</v>
      </c>
    </row>
    <row r="27" spans="1:10" ht="36">
      <c r="A27" s="14" t="s">
        <v>81</v>
      </c>
      <c r="B27" s="2" t="s">
        <v>108</v>
      </c>
      <c r="C27" s="3"/>
      <c r="D27" s="2"/>
      <c r="E27" s="2"/>
      <c r="G27" s="10"/>
      <c r="H27" s="16">
        <f>SUM(H24:H26)</f>
        <v>1079.981576923077</v>
      </c>
      <c r="I27" s="17"/>
      <c r="J27" s="16">
        <f>I27-H27</f>
        <v>-1079.981576923077</v>
      </c>
    </row>
    <row r="28" spans="1:8" ht="60.75">
      <c r="A28" s="15" t="s">
        <v>105</v>
      </c>
      <c r="B28" s="8" t="s">
        <v>107</v>
      </c>
      <c r="C28" s="9" t="s">
        <v>106</v>
      </c>
      <c r="D28" s="7">
        <v>1</v>
      </c>
      <c r="E28" s="5">
        <v>9.9</v>
      </c>
      <c r="F28" s="5">
        <f>E28*D28</f>
        <v>9.9</v>
      </c>
      <c r="G28" s="10">
        <f>39.4/52*D28</f>
        <v>0.7576923076923077</v>
      </c>
      <c r="H28" s="11">
        <f>(F28+G28)*50.53</f>
        <v>538.5331923076924</v>
      </c>
    </row>
    <row r="29" spans="1:10" ht="18">
      <c r="A29" s="15" t="s">
        <v>105</v>
      </c>
      <c r="B29" s="8" t="s">
        <v>107</v>
      </c>
      <c r="C29" s="3"/>
      <c r="D29" s="2"/>
      <c r="E29" s="2"/>
      <c r="G29" s="10"/>
      <c r="H29" s="16">
        <f>H28</f>
        <v>538.5331923076924</v>
      </c>
      <c r="I29" s="17"/>
      <c r="J29" s="16">
        <f>I29-H29</f>
        <v>-538.5331923076924</v>
      </c>
    </row>
    <row r="30" spans="1:8" ht="60.75">
      <c r="A30" s="15" t="s">
        <v>100</v>
      </c>
      <c r="B30" s="8" t="s">
        <v>107</v>
      </c>
      <c r="C30" s="9" t="s">
        <v>129</v>
      </c>
      <c r="D30" s="7">
        <v>1</v>
      </c>
      <c r="E30" s="5">
        <v>12.5</v>
      </c>
      <c r="F30" s="5">
        <f>E30*D30</f>
        <v>12.5</v>
      </c>
      <c r="G30" s="10">
        <f>39.4/52*D30</f>
        <v>0.7576923076923077</v>
      </c>
      <c r="H30" s="11">
        <f>(F30+G30)*50.53</f>
        <v>669.9111923076923</v>
      </c>
    </row>
    <row r="31" spans="1:8" ht="60.75">
      <c r="A31" s="15" t="s">
        <v>100</v>
      </c>
      <c r="B31" s="8" t="s">
        <v>107</v>
      </c>
      <c r="C31" s="9" t="s">
        <v>128</v>
      </c>
      <c r="D31" s="7">
        <v>1</v>
      </c>
      <c r="E31" s="5">
        <v>6.9</v>
      </c>
      <c r="F31" s="5">
        <f>E31*D31</f>
        <v>6.9</v>
      </c>
      <c r="G31" s="10">
        <f>39.4/52*D31</f>
        <v>0.7576923076923077</v>
      </c>
      <c r="H31" s="11">
        <f>(F31+G31)*50.53</f>
        <v>386.94319230769236</v>
      </c>
    </row>
    <row r="32" spans="1:10" ht="18">
      <c r="A32" s="15" t="s">
        <v>100</v>
      </c>
      <c r="B32" s="8" t="s">
        <v>107</v>
      </c>
      <c r="C32" s="3"/>
      <c r="D32" s="2"/>
      <c r="E32" s="2"/>
      <c r="G32" s="10"/>
      <c r="H32" s="16">
        <f>H31+H30</f>
        <v>1056.8543846153848</v>
      </c>
      <c r="I32" s="17"/>
      <c r="J32" s="16">
        <f>I32-H32</f>
        <v>-1056.8543846153848</v>
      </c>
    </row>
    <row r="33" spans="1:8" ht="24.75">
      <c r="A33" s="15" t="s">
        <v>101</v>
      </c>
      <c r="B33" s="8" t="s">
        <v>107</v>
      </c>
      <c r="C33" s="9" t="s">
        <v>130</v>
      </c>
      <c r="D33" s="5">
        <v>1</v>
      </c>
      <c r="E33" s="5">
        <v>9.9</v>
      </c>
      <c r="F33" s="5">
        <f>E33*D33</f>
        <v>9.9</v>
      </c>
      <c r="G33" s="10">
        <f>39.4/52*D33</f>
        <v>0.7576923076923077</v>
      </c>
      <c r="H33" s="11">
        <f>(F33+G33)*50.53</f>
        <v>538.5331923076924</v>
      </c>
    </row>
    <row r="34" spans="1:8" ht="24.75">
      <c r="A34" s="15" t="s">
        <v>101</v>
      </c>
      <c r="B34" s="8" t="s">
        <v>107</v>
      </c>
      <c r="C34" s="9" t="s">
        <v>131</v>
      </c>
      <c r="D34" s="5">
        <v>1</v>
      </c>
      <c r="E34" s="5">
        <v>8.5</v>
      </c>
      <c r="F34" s="5">
        <f>E34*D34</f>
        <v>8.5</v>
      </c>
      <c r="G34" s="10">
        <f>39.4/52*D34</f>
        <v>0.7576923076923077</v>
      </c>
      <c r="H34" s="11">
        <f>(F34+G34)*50.53</f>
        <v>467.7911923076923</v>
      </c>
    </row>
    <row r="35" spans="1:10" ht="18">
      <c r="A35" s="15" t="s">
        <v>101</v>
      </c>
      <c r="B35" s="8" t="s">
        <v>107</v>
      </c>
      <c r="C35" s="3"/>
      <c r="D35" s="2"/>
      <c r="E35" s="2"/>
      <c r="G35" s="10"/>
      <c r="H35" s="16">
        <f>H34+H33</f>
        <v>1006.3243846153847</v>
      </c>
      <c r="I35" s="17"/>
      <c r="J35" s="16">
        <f>I35-H35</f>
        <v>-1006.3243846153847</v>
      </c>
    </row>
    <row r="36" spans="1:8" ht="18">
      <c r="A36" s="15" t="s">
        <v>98</v>
      </c>
      <c r="B36" s="8" t="s">
        <v>107</v>
      </c>
      <c r="C36" s="9" t="s">
        <v>114</v>
      </c>
      <c r="D36" s="5">
        <v>1</v>
      </c>
      <c r="E36" s="5">
        <v>7.6</v>
      </c>
      <c r="F36" s="5">
        <f>E36*D36</f>
        <v>7.6</v>
      </c>
      <c r="G36" s="10">
        <f>39.4/52*D36</f>
        <v>0.7576923076923077</v>
      </c>
      <c r="H36" s="11">
        <f>(F36+G36)*50.53</f>
        <v>422.3141923076923</v>
      </c>
    </row>
    <row r="37" spans="1:10" ht="18">
      <c r="A37" s="15" t="s">
        <v>98</v>
      </c>
      <c r="B37" s="8" t="s">
        <v>107</v>
      </c>
      <c r="C37" s="3"/>
      <c r="D37" s="2"/>
      <c r="E37" s="2"/>
      <c r="G37" s="10"/>
      <c r="H37" s="16">
        <f>H36</f>
        <v>422.3141923076923</v>
      </c>
      <c r="I37" s="17"/>
      <c r="J37" s="16">
        <f>I37-H37</f>
        <v>-422.3141923076923</v>
      </c>
    </row>
    <row r="38" spans="1:8" ht="24.75">
      <c r="A38" s="15" t="s">
        <v>102</v>
      </c>
      <c r="B38" s="8" t="s">
        <v>107</v>
      </c>
      <c r="C38" s="9" t="s">
        <v>127</v>
      </c>
      <c r="D38" s="7">
        <v>1</v>
      </c>
      <c r="E38" s="5">
        <v>12.5</v>
      </c>
      <c r="F38" s="5">
        <f>E38*D38</f>
        <v>12.5</v>
      </c>
      <c r="G38" s="10">
        <f>39.4/52*D38</f>
        <v>0.7576923076923077</v>
      </c>
      <c r="H38" s="11">
        <f>(F38+G38)*50.53</f>
        <v>669.9111923076923</v>
      </c>
    </row>
    <row r="39" spans="1:8" ht="24.75">
      <c r="A39" s="15" t="s">
        <v>102</v>
      </c>
      <c r="B39" s="8" t="s">
        <v>107</v>
      </c>
      <c r="C39" s="9" t="s">
        <v>115</v>
      </c>
      <c r="D39" s="7">
        <v>1</v>
      </c>
      <c r="E39" s="5">
        <v>7.9</v>
      </c>
      <c r="F39" s="5">
        <f>E39*D39</f>
        <v>7.9</v>
      </c>
      <c r="G39" s="10">
        <f>39.4/52*D39</f>
        <v>0.7576923076923077</v>
      </c>
      <c r="H39" s="11">
        <f>(F39+G39)*50.53</f>
        <v>437.47319230769233</v>
      </c>
    </row>
    <row r="40" spans="1:8" ht="24.75">
      <c r="A40" s="15" t="s">
        <v>102</v>
      </c>
      <c r="B40" s="8" t="s">
        <v>107</v>
      </c>
      <c r="C40" s="9" t="s">
        <v>103</v>
      </c>
      <c r="D40" s="7">
        <v>1</v>
      </c>
      <c r="E40" s="5">
        <v>22.9</v>
      </c>
      <c r="F40" s="5">
        <f>E40*D40</f>
        <v>22.9</v>
      </c>
      <c r="G40" s="10">
        <f>39.4/52*D40</f>
        <v>0.7576923076923077</v>
      </c>
      <c r="H40" s="11">
        <f>(F40+G40)*50.53</f>
        <v>1195.4231923076923</v>
      </c>
    </row>
    <row r="41" spans="1:8" ht="24.75">
      <c r="A41" s="15" t="s">
        <v>102</v>
      </c>
      <c r="B41" s="8" t="s">
        <v>107</v>
      </c>
      <c r="C41" s="9" t="s">
        <v>117</v>
      </c>
      <c r="D41" s="5">
        <v>1</v>
      </c>
      <c r="E41" s="5">
        <v>23.12</v>
      </c>
      <c r="F41" s="5">
        <f>E41*D41</f>
        <v>23.12</v>
      </c>
      <c r="G41" s="10">
        <f>39.4/52*D41</f>
        <v>0.7576923076923077</v>
      </c>
      <c r="H41" s="11">
        <f>(F41+G41)*50.53</f>
        <v>1206.5397923076923</v>
      </c>
    </row>
    <row r="42" spans="1:8" ht="18">
      <c r="A42" s="15" t="s">
        <v>102</v>
      </c>
      <c r="B42" s="8" t="s">
        <v>107</v>
      </c>
      <c r="C42" s="4" t="s">
        <v>116</v>
      </c>
      <c r="D42" s="5">
        <v>1</v>
      </c>
      <c r="E42" s="5">
        <v>11.9</v>
      </c>
      <c r="F42" s="5">
        <f>E42*D42</f>
        <v>11.9</v>
      </c>
      <c r="G42" s="10">
        <f>39.4/52*D42</f>
        <v>0.7576923076923077</v>
      </c>
      <c r="H42" s="11">
        <f>(F42+G42)*50.53</f>
        <v>639.5931923076923</v>
      </c>
    </row>
    <row r="43" spans="1:8" ht="18">
      <c r="A43" s="15" t="s">
        <v>102</v>
      </c>
      <c r="B43" s="8" t="s">
        <v>107</v>
      </c>
      <c r="C43" s="9" t="s">
        <v>118</v>
      </c>
      <c r="D43" s="5">
        <v>2</v>
      </c>
      <c r="E43" s="5">
        <v>10.9</v>
      </c>
      <c r="F43" s="5">
        <f>E43*D43</f>
        <v>21.8</v>
      </c>
      <c r="G43" s="10">
        <f>39.4/52*D43</f>
        <v>1.5153846153846153</v>
      </c>
      <c r="H43" s="11">
        <f>(F43+G43)*50.53</f>
        <v>1178.1263846153847</v>
      </c>
    </row>
    <row r="44" spans="1:8" ht="60.75">
      <c r="A44" s="15" t="s">
        <v>102</v>
      </c>
      <c r="B44" s="8" t="s">
        <v>107</v>
      </c>
      <c r="C44" s="9" t="s">
        <v>104</v>
      </c>
      <c r="D44" s="2">
        <v>1</v>
      </c>
      <c r="E44" s="2">
        <v>17.5</v>
      </c>
      <c r="F44" s="5">
        <f>E44*D44</f>
        <v>17.5</v>
      </c>
      <c r="G44" s="10">
        <f>39.4/52*D44</f>
        <v>0.7576923076923077</v>
      </c>
      <c r="H44" s="11">
        <f>(F44+G44)*50.53</f>
        <v>922.5611923076924</v>
      </c>
    </row>
    <row r="45" spans="1:8" ht="24.75">
      <c r="A45" s="15" t="s">
        <v>102</v>
      </c>
      <c r="B45" s="8" t="s">
        <v>107</v>
      </c>
      <c r="C45" s="9" t="s">
        <v>119</v>
      </c>
      <c r="D45" s="5">
        <v>1</v>
      </c>
      <c r="E45" s="5">
        <v>6.2</v>
      </c>
      <c r="F45" s="5">
        <f>E45*D45</f>
        <v>6.2</v>
      </c>
      <c r="G45" s="10">
        <f>39.4/52*D45</f>
        <v>0.7576923076923077</v>
      </c>
      <c r="H45" s="11">
        <f>(F45+G45)*50.53</f>
        <v>351.5721923076923</v>
      </c>
    </row>
    <row r="46" spans="1:8" ht="26.25">
      <c r="A46" s="15" t="s">
        <v>102</v>
      </c>
      <c r="B46" s="8" t="s">
        <v>107</v>
      </c>
      <c r="C46" s="5" t="s">
        <v>120</v>
      </c>
      <c r="D46" s="5">
        <v>1</v>
      </c>
      <c r="E46" s="5">
        <v>10.32</v>
      </c>
      <c r="F46" s="5">
        <f>E46*D46</f>
        <v>10.32</v>
      </c>
      <c r="G46" s="10">
        <f>39.4/52*D46</f>
        <v>0.7576923076923077</v>
      </c>
      <c r="H46" s="11">
        <f>(F46+G46)*50.53</f>
        <v>559.7557923076923</v>
      </c>
    </row>
    <row r="47" spans="1:10" ht="18">
      <c r="A47" s="15" t="s">
        <v>102</v>
      </c>
      <c r="B47" s="8" t="s">
        <v>107</v>
      </c>
      <c r="C47" s="3"/>
      <c r="D47" s="2"/>
      <c r="E47" s="2"/>
      <c r="G47" s="10"/>
      <c r="H47" s="16">
        <f>SUM(H38:H46)</f>
        <v>7160.956123076922</v>
      </c>
      <c r="I47" s="17"/>
      <c r="J47" s="16">
        <f>I47-H47</f>
        <v>-7160.956123076922</v>
      </c>
    </row>
    <row r="48" spans="1:8" ht="24.75">
      <c r="A48" s="15" t="s">
        <v>97</v>
      </c>
      <c r="B48" s="8" t="s">
        <v>107</v>
      </c>
      <c r="C48" s="9" t="s">
        <v>124</v>
      </c>
      <c r="D48" s="2">
        <v>1</v>
      </c>
      <c r="E48" s="5">
        <v>3.5</v>
      </c>
      <c r="F48" s="5">
        <f>E48*D48</f>
        <v>3.5</v>
      </c>
      <c r="G48" s="10">
        <f>39.4/52*D48</f>
        <v>0.7576923076923077</v>
      </c>
      <c r="H48" s="11">
        <f>(F48+G48)*50.53</f>
        <v>215.1411923076923</v>
      </c>
    </row>
    <row r="49" spans="1:8" ht="24.75">
      <c r="A49" s="15" t="s">
        <v>97</v>
      </c>
      <c r="B49" s="8" t="s">
        <v>107</v>
      </c>
      <c r="C49" s="9" t="s">
        <v>125</v>
      </c>
      <c r="D49" s="7">
        <v>2</v>
      </c>
      <c r="E49" s="5">
        <v>3.5</v>
      </c>
      <c r="F49" s="5">
        <f>E49*D49</f>
        <v>7</v>
      </c>
      <c r="G49" s="10">
        <f>39.4/52*D49</f>
        <v>1.5153846153846153</v>
      </c>
      <c r="H49" s="11">
        <f>(F49+G49)*50.53</f>
        <v>430.2823846153846</v>
      </c>
    </row>
    <row r="50" spans="1:10" ht="18">
      <c r="A50" s="15" t="s">
        <v>97</v>
      </c>
      <c r="B50" s="8" t="s">
        <v>107</v>
      </c>
      <c r="C50" s="3"/>
      <c r="D50" s="2"/>
      <c r="E50" s="2"/>
      <c r="G50" s="10"/>
      <c r="H50" s="16">
        <f>H49+H48</f>
        <v>645.4235769230769</v>
      </c>
      <c r="I50" s="17"/>
      <c r="J50" s="16">
        <f>I50-H50</f>
        <v>-645.4235769230769</v>
      </c>
    </row>
    <row r="51" spans="1:8" ht="24.75">
      <c r="A51" s="15" t="s">
        <v>99</v>
      </c>
      <c r="B51" s="8" t="s">
        <v>107</v>
      </c>
      <c r="C51" s="6" t="s">
        <v>111</v>
      </c>
      <c r="D51" s="5">
        <v>1</v>
      </c>
      <c r="E51" s="5">
        <v>10.5</v>
      </c>
      <c r="F51" s="5">
        <f>E51*D51</f>
        <v>10.5</v>
      </c>
      <c r="G51" s="10">
        <f>39.4/52*D51</f>
        <v>0.7576923076923077</v>
      </c>
      <c r="H51" s="11">
        <f>(F51+G51)*50.53</f>
        <v>568.8511923076924</v>
      </c>
    </row>
    <row r="52" spans="1:8" ht="24.75">
      <c r="A52" s="15" t="s">
        <v>99</v>
      </c>
      <c r="B52" s="8" t="s">
        <v>107</v>
      </c>
      <c r="C52" s="9" t="s">
        <v>113</v>
      </c>
      <c r="D52" s="5">
        <v>1</v>
      </c>
      <c r="E52" s="5">
        <v>7.5</v>
      </c>
      <c r="F52" s="5">
        <f>E52*D52</f>
        <v>7.5</v>
      </c>
      <c r="G52" s="10">
        <f>39.4/52*D52</f>
        <v>0.7576923076923077</v>
      </c>
      <c r="H52" s="11">
        <f>(F52+G52)*50.53</f>
        <v>417.26119230769234</v>
      </c>
    </row>
    <row r="53" spans="1:10" ht="18">
      <c r="A53" s="15" t="s">
        <v>99</v>
      </c>
      <c r="B53" s="8" t="s">
        <v>107</v>
      </c>
      <c r="C53" s="3"/>
      <c r="D53" s="2"/>
      <c r="E53" s="2"/>
      <c r="G53" s="10"/>
      <c r="H53" s="16">
        <f>H52+H51</f>
        <v>986.1123846153847</v>
      </c>
      <c r="I53" s="17"/>
      <c r="J53" s="16">
        <f>I53-H53</f>
        <v>-986.1123846153847</v>
      </c>
    </row>
    <row r="54" spans="1:8" ht="26.25">
      <c r="A54" s="13" t="s">
        <v>19</v>
      </c>
      <c r="C54" s="4" t="s">
        <v>132</v>
      </c>
      <c r="D54" s="5">
        <v>1</v>
      </c>
      <c r="E54" s="5">
        <v>30.9</v>
      </c>
      <c r="F54" s="5">
        <f>E54*D54</f>
        <v>30.9</v>
      </c>
      <c r="G54" s="10">
        <f>39.4/52*D54</f>
        <v>0.7576923076923077</v>
      </c>
      <c r="H54" s="11">
        <f>(F54+G54)*50.53</f>
        <v>1599.6631923076923</v>
      </c>
    </row>
    <row r="55" spans="1:8" ht="24.75">
      <c r="A55" s="13" t="s">
        <v>35</v>
      </c>
      <c r="C55" s="6" t="s">
        <v>42</v>
      </c>
      <c r="D55" s="5">
        <v>1</v>
      </c>
      <c r="E55" s="5">
        <v>8.9</v>
      </c>
      <c r="F55" s="5">
        <f>E55*D55</f>
        <v>8.9</v>
      </c>
      <c r="G55" s="10">
        <f>39.4/52*D55</f>
        <v>0.7576923076923077</v>
      </c>
      <c r="H55" s="11">
        <f>(F55+G55)*50.53</f>
        <v>488.00319230769236</v>
      </c>
    </row>
    <row r="56" spans="1:8" ht="24.75">
      <c r="A56" s="13" t="s">
        <v>35</v>
      </c>
      <c r="C56" s="6" t="s">
        <v>111</v>
      </c>
      <c r="D56" s="5">
        <v>1</v>
      </c>
      <c r="E56" s="5">
        <v>10.5</v>
      </c>
      <c r="F56" s="5">
        <f>E56*D56</f>
        <v>10.5</v>
      </c>
      <c r="G56" s="10">
        <f>39.4/52*D56</f>
        <v>0.7576923076923077</v>
      </c>
      <c r="H56" s="11">
        <f>(F56+G56)*50.53</f>
        <v>568.8511923076924</v>
      </c>
    </row>
    <row r="57" spans="1:8" ht="26.25">
      <c r="A57" s="13" t="s">
        <v>35</v>
      </c>
      <c r="C57" s="4" t="s">
        <v>37</v>
      </c>
      <c r="D57" s="5">
        <v>1</v>
      </c>
      <c r="E57" s="5">
        <v>6.9</v>
      </c>
      <c r="F57" s="5">
        <f>E57*D57</f>
        <v>6.9</v>
      </c>
      <c r="G57" s="10">
        <f>39.4/52*D57</f>
        <v>0.7576923076923077</v>
      </c>
      <c r="H57" s="11">
        <f>(F57+G57)*50.53</f>
        <v>386.94319230769236</v>
      </c>
    </row>
    <row r="58" spans="1:8" ht="24.75">
      <c r="A58" s="13" t="s">
        <v>35</v>
      </c>
      <c r="C58" s="6" t="s">
        <v>43</v>
      </c>
      <c r="D58" s="5">
        <v>1</v>
      </c>
      <c r="E58" s="5">
        <v>7.5</v>
      </c>
      <c r="F58" s="5">
        <f>E58*D58</f>
        <v>7.5</v>
      </c>
      <c r="G58" s="10">
        <f>39.4/52*D58</f>
        <v>0.7576923076923077</v>
      </c>
      <c r="H58" s="11">
        <f>(F58+G58)*50.53</f>
        <v>417.26119230769234</v>
      </c>
    </row>
    <row r="59" spans="1:8" ht="24.75">
      <c r="A59" s="13" t="s">
        <v>45</v>
      </c>
      <c r="C59" s="6" t="s">
        <v>47</v>
      </c>
      <c r="D59" s="5">
        <v>1</v>
      </c>
      <c r="E59" s="5">
        <v>7.9</v>
      </c>
      <c r="F59" s="5">
        <f>E59*D59</f>
        <v>7.9</v>
      </c>
      <c r="G59" s="10">
        <f>39.4/52*D59</f>
        <v>0.7576923076923077</v>
      </c>
      <c r="H59" s="11">
        <f>(F59+G59)*50.53</f>
        <v>437.47319230769233</v>
      </c>
    </row>
    <row r="60" spans="1:8" ht="18">
      <c r="A60" s="13" t="s">
        <v>61</v>
      </c>
      <c r="C60" s="6" t="s">
        <v>63</v>
      </c>
      <c r="D60" s="5">
        <v>1</v>
      </c>
      <c r="E60" s="5">
        <v>7.5</v>
      </c>
      <c r="F60" s="5">
        <f>E60*D60</f>
        <v>7.5</v>
      </c>
      <c r="G60" s="10">
        <f>39.4/52*D60</f>
        <v>0.7576923076923077</v>
      </c>
      <c r="H60" s="11">
        <f>(F60+G60)*50.53</f>
        <v>417.26119230769234</v>
      </c>
    </row>
    <row r="61" spans="1:8" ht="24.75">
      <c r="A61" s="13" t="s">
        <v>69</v>
      </c>
      <c r="C61" s="9" t="s">
        <v>103</v>
      </c>
      <c r="D61" s="5">
        <v>1</v>
      </c>
      <c r="E61" s="5">
        <v>22.9</v>
      </c>
      <c r="F61" s="5">
        <f>E61*D61</f>
        <v>22.9</v>
      </c>
      <c r="G61" s="10">
        <f>39.4/52*D61</f>
        <v>0.7576923076923077</v>
      </c>
      <c r="H61" s="11">
        <f>(F61+G61)*50.53</f>
        <v>1195.4231923076923</v>
      </c>
    </row>
    <row r="62" spans="1:8" ht="24.75">
      <c r="A62" s="13" t="s">
        <v>54</v>
      </c>
      <c r="C62" s="6" t="s">
        <v>56</v>
      </c>
      <c r="D62" s="5">
        <v>1</v>
      </c>
      <c r="E62" s="5">
        <v>19.9</v>
      </c>
      <c r="F62" s="5">
        <f>E62*D62</f>
        <v>19.9</v>
      </c>
      <c r="G62" s="10">
        <f>39.4/52*D62</f>
        <v>0.7576923076923077</v>
      </c>
      <c r="H62" s="11">
        <f>(F62+G62)*50.53</f>
        <v>1043.8331923076923</v>
      </c>
    </row>
    <row r="63" spans="1:8" ht="24.75">
      <c r="A63" s="13" t="s">
        <v>30</v>
      </c>
      <c r="C63" s="6" t="s">
        <v>32</v>
      </c>
      <c r="D63" s="5">
        <v>1</v>
      </c>
      <c r="E63" s="5">
        <v>12.9</v>
      </c>
      <c r="F63" s="5">
        <f>E63*D63</f>
        <v>12.9</v>
      </c>
      <c r="G63" s="10">
        <f>39.4/52*D63</f>
        <v>0.7576923076923077</v>
      </c>
      <c r="H63" s="11">
        <f>(F63+G63)*50.53</f>
        <v>690.1231923076923</v>
      </c>
    </row>
    <row r="64" spans="1:8" ht="24.75">
      <c r="A64" s="13" t="s">
        <v>58</v>
      </c>
      <c r="C64" s="12" t="s">
        <v>32</v>
      </c>
      <c r="D64" s="5">
        <v>1</v>
      </c>
      <c r="E64" s="5">
        <v>12.9</v>
      </c>
      <c r="F64" s="5">
        <f>E64*D64</f>
        <v>12.9</v>
      </c>
      <c r="G64" s="10">
        <f>39.4/52*D64</f>
        <v>0.7576923076923077</v>
      </c>
      <c r="H64" s="11">
        <f>(F64+G64)*50.53</f>
        <v>690.1231923076923</v>
      </c>
    </row>
    <row r="65" spans="1:8" ht="24.75">
      <c r="A65" s="13" t="s">
        <v>58</v>
      </c>
      <c r="C65" s="6" t="s">
        <v>67</v>
      </c>
      <c r="D65" s="5">
        <v>1</v>
      </c>
      <c r="E65" s="5">
        <v>8.9</v>
      </c>
      <c r="F65" s="5">
        <f>E65*D65</f>
        <v>8.9</v>
      </c>
      <c r="G65" s="10">
        <f>39.4/52*D65</f>
        <v>0.7576923076923077</v>
      </c>
      <c r="H65" s="11">
        <f>(F65+G65)*50.53</f>
        <v>488.00319230769236</v>
      </c>
    </row>
    <row r="66" spans="1:8" ht="24.75">
      <c r="A66" s="13" t="s">
        <v>109</v>
      </c>
      <c r="C66" s="6" t="s">
        <v>110</v>
      </c>
      <c r="D66" s="7">
        <v>1</v>
      </c>
      <c r="E66" s="5">
        <v>21.5</v>
      </c>
      <c r="F66" s="5">
        <f>E66*D66</f>
        <v>21.5</v>
      </c>
      <c r="G66" s="10">
        <f>39.4/52*D66</f>
        <v>0.7576923076923077</v>
      </c>
      <c r="H66" s="11">
        <f>(F66+G66)*50.53</f>
        <v>1124.6811923076925</v>
      </c>
    </row>
    <row r="67" spans="1:8" ht="18">
      <c r="A67" s="13" t="s">
        <v>109</v>
      </c>
      <c r="C67" s="6" t="s">
        <v>133</v>
      </c>
      <c r="D67" s="5">
        <v>1</v>
      </c>
      <c r="E67" s="5">
        <v>5.31</v>
      </c>
      <c r="F67" s="5">
        <f>E67*D67</f>
        <v>5.31</v>
      </c>
      <c r="G67" s="10">
        <f>39.4/52*D67</f>
        <v>0.7576923076923077</v>
      </c>
      <c r="H67" s="11">
        <f>(F67+G67)*50.53</f>
        <v>306.6004923076923</v>
      </c>
    </row>
    <row r="72" ht="18">
      <c r="E72" s="5">
        <f>35.8+3.6</f>
        <v>39.4</v>
      </c>
    </row>
  </sheetData>
  <sheetProtection/>
  <autoFilter ref="A1:J7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2014-09-18T00:45:19Z</dcterms:created>
  <dcterms:modified xsi:type="dcterms:W3CDTF">2014-09-17T19:56:19Z</dcterms:modified>
  <cp:category/>
  <cp:version/>
  <cp:contentType/>
  <cp:contentStatus/>
</cp:coreProperties>
</file>