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47951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<sst xmlns="http://schemas.openxmlformats.org/spreadsheetml/2006/main" count="81" uniqueCount="44">
  <si>
    <t>Заказ</t>
  </si>
  <si>
    <t>Кол-во</t>
  </si>
  <si>
    <t>ольга8787</t>
  </si>
  <si>
    <t>GROSINNA</t>
  </si>
  <si>
    <t>La Roche-Posay Effaclar Mat Seboregulating Moisturiser 40ml</t>
  </si>
  <si>
    <t>Аннастасия</t>
  </si>
  <si>
    <t>Биодерма набор Photoderm Max SPF 50+ 200 мл спрей + бесплатная после солнца 200мл</t>
  </si>
  <si>
    <t>Nutreov Magné Control 75 Tablets</t>
  </si>
  <si>
    <t>Polysianes After-Sun Body &amp; Hair Delicious Shower Shampoo 200ml</t>
  </si>
  <si>
    <t>Bioderma Atoderm Hands Repairing Cream 3 x 50ml</t>
  </si>
  <si>
    <t>La Roche-Posay Hydraphase Intense Light 50ml</t>
  </si>
  <si>
    <t>Nik255</t>
  </si>
  <si>
    <t>Vichy Homme 72HR Anti-Perspirant Deodorant Extrême Control 2 x 50ml</t>
  </si>
  <si>
    <t>Я</t>
  </si>
  <si>
    <t>Caudalie Hand and Nail Cream 75ml</t>
  </si>
  <si>
    <t>Bioderma Atoderm Nourishing Cream 2 x 500ml</t>
  </si>
  <si>
    <t>Gum Junior Fluoride Toothpaste 7-12 50ml</t>
  </si>
  <si>
    <t>Marihuanna</t>
  </si>
  <si>
    <t>Uriage Hyséac K18 40ml</t>
  </si>
  <si>
    <t>ок</t>
  </si>
  <si>
    <t>Людмила Скрылева</t>
  </si>
  <si>
    <t>Avène Micellar Lotion Cleanser and Make-Up Remover 400ml</t>
  </si>
  <si>
    <t>Ольга Шестопалова(Стаценко)</t>
  </si>
  <si>
    <t>Avène Anti-Redness Day Protective Moisturising Emulsion 40ml</t>
  </si>
  <si>
    <t>Vichy Intensive Antiperspirant 72H Excessive Perspiration 50ml</t>
  </si>
  <si>
    <t>М@риШаღ @@@</t>
  </si>
  <si>
    <t>Татьяна Баканова</t>
  </si>
  <si>
    <t>Innéov Densilogy Hair Anchorage and Growth 180 Capsules</t>
  </si>
  <si>
    <t>Мария Седых (Моисеева)</t>
  </si>
  <si>
    <t>Vichy Normaderm Hyaluspot 15ml</t>
  </si>
  <si>
    <t>La Roche-Posay Effaclar Duo [+] 40ml</t>
  </si>
  <si>
    <t>La Roche-Posay Hydraphase Intense Eyes 15ml</t>
  </si>
  <si>
    <t>Юлия Бобровская(Цееб)</t>
  </si>
  <si>
    <t>Avène Micellar Lotion Cleanser and Make-Up Remover 2 x 400ml</t>
  </si>
  <si>
    <t>Татьяна Мезенцева</t>
  </si>
  <si>
    <t>Avène Gentle Purifying Scrub 50ml</t>
  </si>
  <si>
    <t>Babysoin Physiological Serum 30x5ml</t>
  </si>
  <si>
    <t>Baccide Hand Gel Without Rincage Sweet Almond 75ml</t>
  </si>
  <si>
    <t>Сумма</t>
  </si>
  <si>
    <t>Сумма в руб</t>
  </si>
  <si>
    <t>Транспорт</t>
  </si>
  <si>
    <t>Баланс</t>
  </si>
  <si>
    <t>Сдано</t>
  </si>
  <si>
    <t>Цена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</si>
</sst>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 vertical="top" wrapText="1"/>
      <protection/>
    </xf>
    <xf numFmtId="0" fontId="20" fillId="0" borderId="10" xfId="0" applyFont="1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 horizontal="center" vertical="top" wrapText="1"/>
      <protection/>
    </xf>
    <xf numFmtId="2" fontId="0" fillId="0" borderId="10" xfId="0" applyNumberFormat="1" applyFill="1" applyBorder="1" applyAlignment="1" applyProtection="1">
      <alignment horizontal="center" vertical="top" wrapText="1"/>
      <protection/>
    </xf>
    <xf numFmtId="166" fontId="0" fillId="0" borderId="10" xfId="0" applyNumberFormat="1" applyFont="1" applyFill="1" applyBorder="1" applyAlignment="1" applyProtection="1">
      <alignment horizontal="center" vertical="top" wrapText="1"/>
      <protection/>
    </xf>
    <xf numFmtId="1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13" borderId="10" xfId="0" applyFont="1" applyFill="1" applyBorder="1" applyAlignment="1" applyProtection="1">
      <alignment vertical="top" wrapText="1"/>
      <protection/>
    </xf>
    <xf numFmtId="0" fontId="0" fillId="13" borderId="10" xfId="0" applyFont="1" applyFill="1" applyBorder="1" applyAlignment="1" applyProtection="1">
      <alignment vertical="top" wrapText="1"/>
      <protection/>
    </xf>
    <xf numFmtId="0" fontId="0" fillId="13" borderId="10" xfId="0" applyFill="1" applyBorder="1" applyAlignment="1" applyProtection="1">
      <alignment horizontal="center" vertical="top" wrapText="1"/>
      <protection/>
    </xf>
    <xf numFmtId="2" fontId="0" fillId="13" borderId="10" xfId="0" applyNumberFormat="1" applyFill="1" applyBorder="1" applyAlignment="1" applyProtection="1">
      <alignment horizontal="center" vertical="top" wrapText="1"/>
      <protection/>
    </xf>
    <xf numFmtId="166" fontId="0" fillId="13" borderId="10" xfId="0" applyNumberFormat="1" applyFont="1" applyFill="1" applyBorder="1" applyAlignment="1" applyProtection="1">
      <alignment horizontal="center" vertical="top" wrapText="1"/>
      <protection/>
    </xf>
    <xf numFmtId="0" fontId="0" fillId="13" borderId="10" xfId="0" applyFill="1" applyBorder="1" applyAlignment="1" applyProtection="1">
      <alignment vertical="top" wrapText="1"/>
      <protection/>
    </xf>
    <xf numFmtId="1" fontId="20" fillId="13" borderId="10" xfId="0" applyNumberFormat="1" applyFont="1" applyFill="1" applyBorder="1" applyAlignment="1" applyProtection="1">
      <alignment horizontal="center" vertical="top" wrapText="1"/>
      <protection/>
    </xf>
    <xf numFmtId="0" fontId="20" fillId="13" borderId="10" xfId="0" applyFont="1" applyFill="1" applyBorder="1" applyAlignment="1" applyProtection="1">
      <alignment horizontal="center" vertical="top" wrapText="1"/>
      <protection/>
    </xf>
    <xf numFmtId="0" fontId="1" fillId="13" borderId="10" xfId="0" applyFont="1" applyFill="1" applyBorder="1" applyAlignment="1" applyProtection="1">
      <alignment horizontal="center" vertical="top" wrapText="1"/>
      <protection/>
    </xf>
    <xf numFmtId="0" fontId="20" fillId="13" borderId="0" xfId="0" applyFont="1" applyFill="1" applyAlignment="1" applyProtection="1">
      <alignment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3" sqref="A33:IV34"/>
    </sheetView>
  </sheetViews>
  <sheetFormatPr defaultColWidth="9.140625" defaultRowHeight="12.75"/>
  <cols>
    <col min="1" max="1" width="33.8515625" style="5" customWidth="1"/>
    <col min="2" max="2" width="4.7109375" style="4" customWidth="1"/>
    <col min="3" max="3" width="30.00390625" style="4" customWidth="1"/>
    <col min="4" max="4" width="7.00390625" style="6" customWidth="1"/>
    <col min="5" max="7" width="9.140625" style="6" customWidth="1"/>
    <col min="8" max="8" width="12.00390625" style="6" customWidth="1"/>
    <col min="9" max="16384" width="9.140625" style="4" customWidth="1"/>
  </cols>
  <sheetData>
    <row r="1" spans="1:10" s="18" customFormat="1" ht="25.5">
      <c r="A1" s="17"/>
      <c r="C1" s="18" t="s">
        <v>0</v>
      </c>
      <c r="D1" s="18" t="s">
        <v>1</v>
      </c>
      <c r="E1" s="18" t="s">
        <v>43</v>
      </c>
      <c r="F1" s="18" t="s">
        <v>38</v>
      </c>
      <c r="G1" s="18" t="s">
        <v>39</v>
      </c>
      <c r="H1" s="18" t="s">
        <v>40</v>
      </c>
      <c r="I1" s="18" t="s">
        <v>42</v>
      </c>
      <c r="J1" s="18" t="s">
        <v>41</v>
      </c>
    </row>
    <row r="2" spans="1:8" s="2" customFormat="1" ht="20.25">
      <c r="A2" s="5" t="s">
        <v>20</v>
      </c>
      <c r="B2" s="3" t="s">
        <v>19</v>
      </c>
      <c r="C2" s="3" t="s">
        <v>18</v>
      </c>
      <c r="D2" s="6">
        <v>1</v>
      </c>
      <c r="E2" s="6">
        <v>10.9</v>
      </c>
      <c r="F2" s="6">
        <f>D2*E2</f>
        <v>10.9</v>
      </c>
      <c r="G2" s="7">
        <f>F2*47.69</f>
        <v>519.821</v>
      </c>
      <c r="H2" s="8">
        <f>(17.9+1.8)*47.69/25*D2</f>
        <v>37.579719999999995</v>
      </c>
    </row>
    <row r="3" spans="1:8" ht="20.25">
      <c r="A3" s="5" t="s">
        <v>20</v>
      </c>
      <c r="B3" s="3" t="s">
        <v>19</v>
      </c>
      <c r="C3" s="3" t="s">
        <v>29</v>
      </c>
      <c r="D3" s="6">
        <v>1</v>
      </c>
      <c r="E3" s="6">
        <v>10.9</v>
      </c>
      <c r="F3" s="6">
        <f>D3*E3</f>
        <v>10.9</v>
      </c>
      <c r="G3" s="7">
        <f>F3*47.69</f>
        <v>519.821</v>
      </c>
      <c r="H3" s="8">
        <f>(17.9+1.8)*47.69/25*D3</f>
        <v>37.579719999999995</v>
      </c>
    </row>
    <row r="4" spans="1:10" ht="20.25">
      <c r="A4" s="5" t="s">
        <v>20</v>
      </c>
      <c r="B4" s="3"/>
      <c r="C4" s="3"/>
      <c r="G4" s="9">
        <f>SUM(G2:G3)</f>
        <v>1039.642</v>
      </c>
      <c r="H4" s="9">
        <f>SUM(H2:H3)</f>
        <v>75.15943999999999</v>
      </c>
      <c r="I4" s="1"/>
      <c r="J4" s="9">
        <f>I4-H4-G4</f>
        <v>-1114.80144</v>
      </c>
    </row>
    <row r="5" spans="1:8" s="15" customFormat="1" ht="25.5">
      <c r="A5" s="10" t="s">
        <v>25</v>
      </c>
      <c r="B5" s="11" t="s">
        <v>19</v>
      </c>
      <c r="C5" s="11" t="s">
        <v>24</v>
      </c>
      <c r="D5" s="12">
        <v>1</v>
      </c>
      <c r="E5" s="12">
        <v>8.5</v>
      </c>
      <c r="F5" s="12">
        <f>D5*E5</f>
        <v>8.5</v>
      </c>
      <c r="G5" s="13">
        <f>F5*47.69</f>
        <v>405.365</v>
      </c>
      <c r="H5" s="14">
        <f>(17.9+1.8)*47.69/25*D5</f>
        <v>37.579719999999995</v>
      </c>
    </row>
    <row r="6" spans="1:10" s="15" customFormat="1" ht="20.25">
      <c r="A6" s="10" t="s">
        <v>25</v>
      </c>
      <c r="B6" s="11"/>
      <c r="C6" s="11"/>
      <c r="D6" s="12"/>
      <c r="E6" s="12"/>
      <c r="F6" s="12"/>
      <c r="G6" s="16">
        <f>G5</f>
        <v>405.365</v>
      </c>
      <c r="H6" s="16">
        <f>H5</f>
        <v>37.579719999999995</v>
      </c>
      <c r="I6" s="16"/>
      <c r="J6" s="16">
        <f>I6-H6-G6</f>
        <v>-442.94472</v>
      </c>
    </row>
    <row r="7" spans="1:8" ht="40.5">
      <c r="A7" s="5" t="s">
        <v>28</v>
      </c>
      <c r="B7" s="3" t="s">
        <v>19</v>
      </c>
      <c r="C7" s="3" t="s">
        <v>24</v>
      </c>
      <c r="D7" s="6">
        <v>1</v>
      </c>
      <c r="E7" s="6">
        <v>8.5</v>
      </c>
      <c r="F7" s="6">
        <f>D7*E7</f>
        <v>8.5</v>
      </c>
      <c r="G7" s="7">
        <f>F7*47.69</f>
        <v>405.365</v>
      </c>
      <c r="H7" s="8">
        <f>(17.9+1.8)*47.69/25*D7</f>
        <v>37.579719999999995</v>
      </c>
    </row>
    <row r="8" spans="1:10" ht="40.5">
      <c r="A8" s="5" t="s">
        <v>28</v>
      </c>
      <c r="B8" s="3"/>
      <c r="C8" s="3"/>
      <c r="G8" s="9">
        <f>G7</f>
        <v>405.365</v>
      </c>
      <c r="H8" s="9">
        <f>H7</f>
        <v>37.579719999999995</v>
      </c>
      <c r="I8" s="9"/>
      <c r="J8" s="9">
        <f>I8-H8-G8</f>
        <v>-442.94472</v>
      </c>
    </row>
    <row r="9" spans="1:8" s="15" customFormat="1" ht="60.75">
      <c r="A9" s="10" t="s">
        <v>22</v>
      </c>
      <c r="B9" s="11" t="s">
        <v>19</v>
      </c>
      <c r="C9" s="11" t="s">
        <v>21</v>
      </c>
      <c r="D9" s="12">
        <v>1</v>
      </c>
      <c r="E9" s="12">
        <v>7.9</v>
      </c>
      <c r="F9" s="12">
        <f>D9*E9</f>
        <v>7.9</v>
      </c>
      <c r="G9" s="13">
        <f>F9*47.69</f>
        <v>376.751</v>
      </c>
      <c r="H9" s="14">
        <f>(17.9+1.8)*47.69/25*D9</f>
        <v>37.579719999999995</v>
      </c>
    </row>
    <row r="10" spans="1:8" s="15" customFormat="1" ht="60.75">
      <c r="A10" s="10" t="s">
        <v>22</v>
      </c>
      <c r="B10" s="11" t="s">
        <v>19</v>
      </c>
      <c r="C10" s="11" t="s">
        <v>23</v>
      </c>
      <c r="D10" s="12">
        <v>1</v>
      </c>
      <c r="E10" s="12">
        <v>14.9</v>
      </c>
      <c r="F10" s="12">
        <f>D10*E10</f>
        <v>14.9</v>
      </c>
      <c r="G10" s="13">
        <f>F10*47.69</f>
        <v>710.581</v>
      </c>
      <c r="H10" s="14">
        <f>(17.9+1.8)*47.69/25*D10</f>
        <v>37.579719999999995</v>
      </c>
    </row>
    <row r="11" spans="1:10" s="15" customFormat="1" ht="60.75">
      <c r="A11" s="10" t="s">
        <v>22</v>
      </c>
      <c r="B11" s="11"/>
      <c r="C11" s="11"/>
      <c r="D11" s="12"/>
      <c r="E11" s="12"/>
      <c r="F11" s="12"/>
      <c r="G11" s="16">
        <f>SUM(G9:G10)</f>
        <v>1087.3319999999999</v>
      </c>
      <c r="H11" s="16">
        <f>SUM(H9:H10)</f>
        <v>75.15943999999999</v>
      </c>
      <c r="I11" s="17"/>
      <c r="J11" s="16">
        <f>I11-H11-G11</f>
        <v>-1162.4914399999998</v>
      </c>
    </row>
    <row r="12" spans="1:8" ht="25.5">
      <c r="A12" s="5" t="s">
        <v>26</v>
      </c>
      <c r="B12" s="3" t="s">
        <v>19</v>
      </c>
      <c r="C12" s="3" t="s">
        <v>24</v>
      </c>
      <c r="D12" s="6">
        <v>1</v>
      </c>
      <c r="E12" s="6">
        <v>8.5</v>
      </c>
      <c r="F12" s="6">
        <f>D12*E12</f>
        <v>8.5</v>
      </c>
      <c r="G12" s="7">
        <f>F12*47.69</f>
        <v>405.365</v>
      </c>
      <c r="H12" s="8">
        <f>(17.9+1.8)*47.69/25*D12</f>
        <v>37.579719999999995</v>
      </c>
    </row>
    <row r="13" spans="1:8" ht="25.5">
      <c r="A13" s="5" t="s">
        <v>26</v>
      </c>
      <c r="B13" s="3" t="s">
        <v>19</v>
      </c>
      <c r="C13" s="3" t="s">
        <v>27</v>
      </c>
      <c r="D13" s="6">
        <v>1</v>
      </c>
      <c r="E13" s="6">
        <v>53.9</v>
      </c>
      <c r="F13" s="6">
        <f>D13*E13</f>
        <v>53.9</v>
      </c>
      <c r="G13" s="7">
        <f>F13*47.69</f>
        <v>2570.491</v>
      </c>
      <c r="H13" s="8">
        <f>(17.9+1.8)*47.69/25*D13</f>
        <v>37.579719999999995</v>
      </c>
    </row>
    <row r="14" spans="1:8" ht="25.5">
      <c r="A14" s="5" t="s">
        <v>26</v>
      </c>
      <c r="B14" s="3" t="s">
        <v>19</v>
      </c>
      <c r="C14" s="3" t="s">
        <v>30</v>
      </c>
      <c r="D14" s="6">
        <v>1</v>
      </c>
      <c r="E14" s="6">
        <v>11.5</v>
      </c>
      <c r="F14" s="6">
        <f>D14*E14</f>
        <v>11.5</v>
      </c>
      <c r="G14" s="7">
        <f>F14*47.69</f>
        <v>548.435</v>
      </c>
      <c r="H14" s="8">
        <f>(17.9+1.8)*47.69/25*D14</f>
        <v>37.579719999999995</v>
      </c>
    </row>
    <row r="15" spans="1:10" ht="20.25">
      <c r="A15" s="5" t="s">
        <v>26</v>
      </c>
      <c r="B15" s="3"/>
      <c r="C15" s="3"/>
      <c r="G15" s="9">
        <f>SUM(G12:G14)</f>
        <v>3524.2909999999997</v>
      </c>
      <c r="H15" s="9">
        <f>SUM(H12:H14)</f>
        <v>112.73915999999998</v>
      </c>
      <c r="I15" s="1"/>
      <c r="J15" s="9">
        <f>I15-H15-G15</f>
        <v>-3637.03016</v>
      </c>
    </row>
    <row r="16" spans="1:8" s="15" customFormat="1" ht="25.5">
      <c r="A16" s="10" t="s">
        <v>34</v>
      </c>
      <c r="B16" s="11" t="s">
        <v>19</v>
      </c>
      <c r="C16" s="11" t="s">
        <v>33</v>
      </c>
      <c r="D16" s="12">
        <v>1</v>
      </c>
      <c r="E16" s="12">
        <v>14.9</v>
      </c>
      <c r="F16" s="12">
        <f>D16*E16</f>
        <v>14.9</v>
      </c>
      <c r="G16" s="13">
        <f>F16*47.69</f>
        <v>710.581</v>
      </c>
      <c r="H16" s="14">
        <f>(17.9+1.8)*47.69/25*D16</f>
        <v>37.579719999999995</v>
      </c>
    </row>
    <row r="17" spans="1:8" s="15" customFormat="1" ht="25.5">
      <c r="A17" s="10" t="s">
        <v>34</v>
      </c>
      <c r="B17" s="11" t="s">
        <v>19</v>
      </c>
      <c r="C17" s="11" t="s">
        <v>35</v>
      </c>
      <c r="D17" s="12">
        <v>1</v>
      </c>
      <c r="E17" s="12">
        <v>12.6</v>
      </c>
      <c r="F17" s="12">
        <f>D17*E17</f>
        <v>12.6</v>
      </c>
      <c r="G17" s="13">
        <f>F17*47.69</f>
        <v>600.894</v>
      </c>
      <c r="H17" s="14">
        <f>(17.9+1.8)*47.69/25*D17</f>
        <v>37.579719999999995</v>
      </c>
    </row>
    <row r="18" spans="1:10" s="15" customFormat="1" ht="20.25">
      <c r="A18" s="10" t="s">
        <v>34</v>
      </c>
      <c r="B18" s="11"/>
      <c r="C18" s="11"/>
      <c r="D18" s="12"/>
      <c r="E18" s="12"/>
      <c r="F18" s="12"/>
      <c r="G18" s="16">
        <f>SUM(G16:G17)</f>
        <v>1311.475</v>
      </c>
      <c r="H18" s="16">
        <f>SUM(H16:H17)</f>
        <v>75.15943999999999</v>
      </c>
      <c r="I18" s="17"/>
      <c r="J18" s="16">
        <f>I18-H18-G18</f>
        <v>-1386.6344399999998</v>
      </c>
    </row>
    <row r="19" spans="1:8" ht="40.5">
      <c r="A19" s="5" t="s">
        <v>32</v>
      </c>
      <c r="B19" s="3" t="s">
        <v>19</v>
      </c>
      <c r="C19" s="3" t="s">
        <v>31</v>
      </c>
      <c r="D19" s="6">
        <v>1</v>
      </c>
      <c r="E19" s="6">
        <v>12.9</v>
      </c>
      <c r="F19" s="6">
        <f>D19*E19</f>
        <v>12.9</v>
      </c>
      <c r="G19" s="7">
        <f>F19*47.69</f>
        <v>615.201</v>
      </c>
      <c r="H19" s="8">
        <f>(17.9+1.8)*47.69/25*D19</f>
        <v>37.579719999999995</v>
      </c>
    </row>
    <row r="20" spans="1:10" ht="40.5">
      <c r="A20" s="5" t="s">
        <v>32</v>
      </c>
      <c r="B20" s="3"/>
      <c r="C20" s="3"/>
      <c r="G20" s="9">
        <f>G19</f>
        <v>615.201</v>
      </c>
      <c r="H20" s="9">
        <f>H19</f>
        <v>37.579719999999995</v>
      </c>
      <c r="I20" s="9"/>
      <c r="J20" s="9">
        <f>I20-H20-G20</f>
        <v>-652.78072</v>
      </c>
    </row>
    <row r="21" spans="1:8" s="15" customFormat="1" ht="25.5">
      <c r="A21" s="10" t="s">
        <v>3</v>
      </c>
      <c r="B21" s="11"/>
      <c r="C21" s="11" t="s">
        <v>4</v>
      </c>
      <c r="D21" s="12">
        <v>1</v>
      </c>
      <c r="E21" s="12">
        <v>12.2</v>
      </c>
      <c r="F21" s="12">
        <f>D21*E21</f>
        <v>12.2</v>
      </c>
      <c r="G21" s="13">
        <f>F21*47.69</f>
        <v>581.818</v>
      </c>
      <c r="H21" s="14">
        <f>(17.9+1.8)*47.69/25*D21</f>
        <v>37.579719999999995</v>
      </c>
    </row>
    <row r="22" spans="1:10" s="15" customFormat="1" ht="20.25">
      <c r="A22" s="10" t="s">
        <v>3</v>
      </c>
      <c r="B22" s="11"/>
      <c r="C22" s="11"/>
      <c r="D22" s="12"/>
      <c r="E22" s="12"/>
      <c r="F22" s="12"/>
      <c r="G22" s="16">
        <f>G21</f>
        <v>581.818</v>
      </c>
      <c r="H22" s="16">
        <f>H21</f>
        <v>37.579719999999995</v>
      </c>
      <c r="I22" s="16"/>
      <c r="J22" s="16">
        <f>I22-H22-G22</f>
        <v>-619.3977199999999</v>
      </c>
    </row>
    <row r="23" spans="1:8" ht="25.5">
      <c r="A23" s="5" t="s">
        <v>17</v>
      </c>
      <c r="B23" s="3"/>
      <c r="C23" s="3" t="s">
        <v>16</v>
      </c>
      <c r="D23" s="6">
        <v>1</v>
      </c>
      <c r="E23" s="6">
        <v>2.5</v>
      </c>
      <c r="F23" s="6">
        <f>D23*E23</f>
        <v>2.5</v>
      </c>
      <c r="G23" s="7">
        <f>F23*47.69</f>
        <v>119.225</v>
      </c>
      <c r="H23" s="8">
        <f>(17.9+1.8)*47.69/25*D23</f>
        <v>37.579719999999995</v>
      </c>
    </row>
    <row r="24" spans="1:10" ht="20.25">
      <c r="A24" s="5" t="s">
        <v>17</v>
      </c>
      <c r="B24" s="3"/>
      <c r="C24" s="3"/>
      <c r="G24" s="9">
        <f>G23</f>
        <v>119.225</v>
      </c>
      <c r="H24" s="9">
        <f>H23</f>
        <v>37.579719999999995</v>
      </c>
      <c r="I24" s="9"/>
      <c r="J24" s="9">
        <f>I24-H24-G24</f>
        <v>-156.80471999999997</v>
      </c>
    </row>
    <row r="25" spans="1:8" s="15" customFormat="1" ht="25.5">
      <c r="A25" s="19" t="s">
        <v>11</v>
      </c>
      <c r="B25" s="11"/>
      <c r="C25" s="11" t="s">
        <v>10</v>
      </c>
      <c r="D25" s="12">
        <v>1</v>
      </c>
      <c r="E25" s="12">
        <v>18.9</v>
      </c>
      <c r="F25" s="12">
        <f>D25*E25</f>
        <v>18.9</v>
      </c>
      <c r="G25" s="13">
        <f>F25*47.69</f>
        <v>901.3409999999999</v>
      </c>
      <c r="H25" s="14">
        <f>(17.9+1.8)*47.69/25*D25</f>
        <v>37.579719999999995</v>
      </c>
    </row>
    <row r="26" spans="1:8" s="15" customFormat="1" ht="25.5">
      <c r="A26" s="10" t="s">
        <v>11</v>
      </c>
      <c r="B26" s="11"/>
      <c r="C26" s="11" t="s">
        <v>14</v>
      </c>
      <c r="D26" s="12">
        <v>1</v>
      </c>
      <c r="E26" s="12">
        <v>6.9</v>
      </c>
      <c r="F26" s="12">
        <f>D26*E26</f>
        <v>6.9</v>
      </c>
      <c r="G26" s="13">
        <f>F26*47.69</f>
        <v>329.061</v>
      </c>
      <c r="H26" s="14">
        <f>(17.9+1.8)*47.69/25*D26</f>
        <v>37.579719999999995</v>
      </c>
    </row>
    <row r="27" spans="1:10" s="15" customFormat="1" ht="20.25">
      <c r="A27" s="10" t="s">
        <v>11</v>
      </c>
      <c r="B27" s="11"/>
      <c r="C27" s="11"/>
      <c r="D27" s="12"/>
      <c r="E27" s="12"/>
      <c r="F27" s="12"/>
      <c r="G27" s="16">
        <f>SUM(G25:G26)</f>
        <v>1230.4019999999998</v>
      </c>
      <c r="H27" s="16">
        <f>SUM(H25:H26)</f>
        <v>75.15943999999999</v>
      </c>
      <c r="I27" s="17"/>
      <c r="J27" s="16">
        <f>I27-H27-G27</f>
        <v>-1305.5614399999997</v>
      </c>
    </row>
    <row r="28" spans="1:8" ht="38.25">
      <c r="A28" s="5" t="s">
        <v>5</v>
      </c>
      <c r="B28" s="3"/>
      <c r="C28" s="3" t="s">
        <v>6</v>
      </c>
      <c r="D28" s="6">
        <v>1</v>
      </c>
      <c r="E28" s="6">
        <v>15.9</v>
      </c>
      <c r="F28" s="6">
        <f>D28*E28</f>
        <v>15.9</v>
      </c>
      <c r="G28" s="7">
        <f>F28*47.69</f>
        <v>758.271</v>
      </c>
      <c r="H28" s="8">
        <f>(17.9+1.8)*47.69/25*D28</f>
        <v>37.579719999999995</v>
      </c>
    </row>
    <row r="29" spans="1:8" ht="20.25">
      <c r="A29" s="5" t="s">
        <v>5</v>
      </c>
      <c r="B29" s="3"/>
      <c r="C29" s="3" t="s">
        <v>7</v>
      </c>
      <c r="D29" s="6">
        <v>1</v>
      </c>
      <c r="E29" s="6">
        <v>7.5</v>
      </c>
      <c r="F29" s="6">
        <f>D29*E29</f>
        <v>7.5</v>
      </c>
      <c r="G29" s="7">
        <f>F29*47.69</f>
        <v>357.67499999999995</v>
      </c>
      <c r="H29" s="8">
        <f>(17.9+1.8)*47.69/25*D29</f>
        <v>37.579719999999995</v>
      </c>
    </row>
    <row r="30" spans="1:8" ht="25.5">
      <c r="A30" s="5" t="s">
        <v>5</v>
      </c>
      <c r="B30" s="3"/>
      <c r="C30" s="3" t="s">
        <v>8</v>
      </c>
      <c r="D30" s="6">
        <v>1</v>
      </c>
      <c r="E30" s="6">
        <v>7.5</v>
      </c>
      <c r="F30" s="6">
        <f>D30*E30</f>
        <v>7.5</v>
      </c>
      <c r="G30" s="7">
        <f>F30*47.69</f>
        <v>357.67499999999995</v>
      </c>
      <c r="H30" s="8">
        <f>(17.9+1.8)*47.69/25*D30</f>
        <v>37.579719999999995</v>
      </c>
    </row>
    <row r="31" spans="1:8" ht="25.5">
      <c r="A31" s="5" t="s">
        <v>5</v>
      </c>
      <c r="B31" s="3"/>
      <c r="C31" s="3" t="s">
        <v>9</v>
      </c>
      <c r="D31" s="6">
        <v>1</v>
      </c>
      <c r="E31" s="6">
        <v>6.5</v>
      </c>
      <c r="F31" s="6">
        <f>D31*E31</f>
        <v>6.5</v>
      </c>
      <c r="G31" s="7">
        <f>F31*47.69</f>
        <v>309.985</v>
      </c>
      <c r="H31" s="8">
        <f>(17.9+1.8)*47.69/25*D31</f>
        <v>37.579719999999995</v>
      </c>
    </row>
    <row r="32" spans="1:10" ht="20.25">
      <c r="A32" s="5" t="s">
        <v>5</v>
      </c>
      <c r="B32" s="3"/>
      <c r="C32" s="3"/>
      <c r="G32" s="9">
        <f>SUM(G28:G31)</f>
        <v>1783.6059999999998</v>
      </c>
      <c r="H32" s="9">
        <f>SUM(H28:H31)</f>
        <v>150.31887999999998</v>
      </c>
      <c r="I32" s="1"/>
      <c r="J32" s="9">
        <f>I32-H32-G32</f>
        <v>-1933.9248799999998</v>
      </c>
    </row>
    <row r="33" spans="1:8" s="15" customFormat="1" ht="25.5">
      <c r="A33" s="10" t="s">
        <v>2</v>
      </c>
      <c r="B33" s="11"/>
      <c r="C33" s="11" t="s">
        <v>15</v>
      </c>
      <c r="D33" s="12">
        <v>2</v>
      </c>
      <c r="E33" s="12">
        <v>22.9</v>
      </c>
      <c r="F33" s="12">
        <f>D33*E33</f>
        <v>45.8</v>
      </c>
      <c r="G33" s="13">
        <f>F33*47.69</f>
        <v>2184.2019999999998</v>
      </c>
      <c r="H33" s="14">
        <f>(17.9+1.8)*47.69/25*D33</f>
        <v>75.15943999999999</v>
      </c>
    </row>
    <row r="34" spans="1:10" s="15" customFormat="1" ht="20.25">
      <c r="A34" s="10" t="s">
        <v>2</v>
      </c>
      <c r="B34" s="11"/>
      <c r="C34" s="11"/>
      <c r="D34" s="12"/>
      <c r="E34" s="12"/>
      <c r="F34" s="12"/>
      <c r="G34" s="16">
        <f>G33</f>
        <v>2184.2019999999998</v>
      </c>
      <c r="H34" s="16">
        <f>H33</f>
        <v>75.15943999999999</v>
      </c>
      <c r="I34" s="16"/>
      <c r="J34" s="16">
        <f>I34-H34-G34</f>
        <v>-2259.3614399999997</v>
      </c>
    </row>
    <row r="35" spans="1:8" ht="25.5">
      <c r="A35" s="5" t="s">
        <v>13</v>
      </c>
      <c r="B35" s="3"/>
      <c r="C35" s="3" t="s">
        <v>36</v>
      </c>
      <c r="D35" s="6">
        <v>1</v>
      </c>
      <c r="E35" s="6">
        <v>2.3</v>
      </c>
      <c r="F35" s="6">
        <f>D35*E35</f>
        <v>2.3</v>
      </c>
      <c r="G35" s="7">
        <f>F35*47.69</f>
        <v>109.68699999999998</v>
      </c>
      <c r="H35" s="8">
        <f>(17.9+1.8)*47.69/25*D35</f>
        <v>37.579719999999995</v>
      </c>
    </row>
    <row r="36" spans="1:8" ht="25.5">
      <c r="A36" s="5" t="s">
        <v>13</v>
      </c>
      <c r="B36" s="3"/>
      <c r="C36" s="3" t="s">
        <v>37</v>
      </c>
      <c r="D36" s="6">
        <v>1</v>
      </c>
      <c r="E36" s="6">
        <v>1.9</v>
      </c>
      <c r="F36" s="6">
        <f>D36*E36</f>
        <v>1.9</v>
      </c>
      <c r="G36" s="7">
        <f>F36*47.69</f>
        <v>90.61099999999999</v>
      </c>
      <c r="H36" s="8">
        <f>(17.9+1.8)*47.69/25*D36</f>
        <v>37.579719999999995</v>
      </c>
    </row>
    <row r="37" spans="1:8" ht="38.25">
      <c r="A37" s="5" t="s">
        <v>13</v>
      </c>
      <c r="B37" s="3"/>
      <c r="C37" s="3" t="s">
        <v>12</v>
      </c>
      <c r="D37" s="6">
        <v>1</v>
      </c>
      <c r="E37" s="6">
        <v>13.5</v>
      </c>
      <c r="F37" s="6">
        <f>D37*E37</f>
        <v>13.5</v>
      </c>
      <c r="G37" s="7">
        <f>F37*47.69</f>
        <v>643.8149999999999</v>
      </c>
      <c r="H37" s="8">
        <f>(17.9+1.8)*47.69/25*D37</f>
        <v>37.579719999999995</v>
      </c>
    </row>
    <row r="38" spans="1:10" ht="20.25">
      <c r="A38" s="5" t="s">
        <v>13</v>
      </c>
      <c r="B38" s="3"/>
      <c r="C38" s="3"/>
      <c r="G38" s="9">
        <f>SUM(G35:G37)</f>
        <v>844.1129999999999</v>
      </c>
      <c r="H38" s="9">
        <f>SUM(H35:H37)</f>
        <v>112.73915999999998</v>
      </c>
      <c r="I38" s="1"/>
      <c r="J38" s="9">
        <f>I38-H38-G38</f>
        <v>-956.8521599999999</v>
      </c>
    </row>
    <row r="48" ht="20.25">
      <c r="C48" s="4">
        <v>37785.65</v>
      </c>
    </row>
    <row r="49" ht="20.25">
      <c r="C49" s="4">
        <v>24448.66</v>
      </c>
    </row>
    <row r="50" ht="20.25">
      <c r="C50" s="4">
        <f>C48-C49</f>
        <v>13336.990000000002</v>
      </c>
    </row>
    <row r="51" ht="20.25">
      <c r="C51" s="4">
        <f>C50/279.66</f>
        <v>47.69001644854466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DNA7 X86</cp:lastModifiedBy>
  <dcterms:created xsi:type="dcterms:W3CDTF">2014-05-28T16:39:24Z</dcterms:created>
  <dcterms:modified xsi:type="dcterms:W3CDTF">2014-05-28T18:50:40Z</dcterms:modified>
  <cp:category/>
  <cp:version/>
  <cp:contentType/>
  <cp:contentStatus/>
</cp:coreProperties>
</file>