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<sst xmlns="http://schemas.openxmlformats.org/spreadsheetml/2006/main" count="891" uniqueCount="132">
  <si>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</si>
  <si>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</si>
  <si>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</si>
  <si>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</si>
  <si>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</si>
  <si>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</si>
  <si>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</si>
  <si>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</si>
  <si>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</si>
  <si>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</si>
  <si>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ТАФТА TA001 150 Цвет №91</t>
  </si>
  <si>
    <t>superbelka</t>
  </si>
  <si>
    <t>Lus'en</t>
  </si>
  <si>
    <t>Котя П</t>
  </si>
  <si>
    <t>Стошенька</t>
  </si>
  <si>
    <t>СВОБОДНО</t>
  </si>
  <si>
    <t>Ткань портьерная ТАФТА TA001 150 Цвет №8</t>
  </si>
  <si>
    <t xml:space="preserve">lezia </t>
  </si>
  <si>
    <t>Света Морковка</t>
  </si>
  <si>
    <t xml:space="preserve">Светлана 2011 </t>
  </si>
  <si>
    <t>*Tanya*S</t>
  </si>
  <si>
    <t>Ткань портьерная ТАФТА TA001 150 Цвет №52</t>
  </si>
  <si>
    <t xml:space="preserve">Котя П </t>
  </si>
  <si>
    <t xml:space="preserve">sna1234 </t>
  </si>
  <si>
    <t>Семибратик</t>
  </si>
  <si>
    <t>Мармелад</t>
  </si>
  <si>
    <t>elic@v</t>
  </si>
  <si>
    <t>Ткань портьерная ТАФТА_280 TA001W 280 цв. 73</t>
  </si>
  <si>
    <t>TatkaX</t>
  </si>
  <si>
    <t>*Николь*</t>
  </si>
  <si>
    <t>июльчик</t>
  </si>
  <si>
    <t xml:space="preserve">мамуля Сашули </t>
  </si>
  <si>
    <t>shunechka</t>
  </si>
  <si>
    <t>Ткань портьерная ТАФТА_280 TA001W 280 цв. 4</t>
  </si>
  <si>
    <t>IRM@</t>
  </si>
  <si>
    <t xml:space="preserve">Ткань портьерная ТАФТА "ШАНТОН" 3119 300 Цвет № 10 </t>
  </si>
  <si>
    <t>анастасия1985</t>
  </si>
  <si>
    <t>Туся Титуся</t>
  </si>
  <si>
    <t xml:space="preserve">Luz </t>
  </si>
  <si>
    <t>Nad_Pos_N</t>
  </si>
  <si>
    <t>yul81-05</t>
  </si>
  <si>
    <t xml:space="preserve">Ткань портьерная "МОДЕРН" H739 150 Цвет 178 </t>
  </si>
  <si>
    <t>Lara79</t>
  </si>
  <si>
    <t>пряхина</t>
  </si>
  <si>
    <t>Nastia438</t>
  </si>
  <si>
    <t>Ткань портьерная "БЛЭКАУТ" BLT026 280 Цвет №2</t>
  </si>
  <si>
    <t>Ткань портьерная ТАФТА с вышивкой ТТ130 Цвет 197</t>
  </si>
  <si>
    <t xml:space="preserve">Yulchikk </t>
  </si>
  <si>
    <t>Гульнара</t>
  </si>
  <si>
    <t>netochka</t>
  </si>
  <si>
    <t>Органза "ФАНТАЗИЯ" OJ22312 280 Цвет №245071</t>
  </si>
  <si>
    <t>Юлианк@</t>
  </si>
  <si>
    <t>Надежда_25</t>
  </si>
  <si>
    <t xml:space="preserve">Органза Фантазия арт. OJ22516 цвет 1 </t>
  </si>
  <si>
    <t>ксюняШЕЧКА</t>
  </si>
  <si>
    <t>Светик_25</t>
  </si>
  <si>
    <t>Органза с вышивкой YY1704 Цвет 1</t>
  </si>
  <si>
    <t>Фруктина</t>
  </si>
  <si>
    <t>trie</t>
  </si>
  <si>
    <t>Органза с печатным рисунком 280 FP217 Цвет №1</t>
  </si>
  <si>
    <t>Манёк</t>
  </si>
  <si>
    <t>nab</t>
  </si>
  <si>
    <t>Мама Жентоса</t>
  </si>
  <si>
    <t xml:space="preserve">lenysik 2112 </t>
  </si>
  <si>
    <t>Органза с печатным рисунком 280 FP217 Цвет №2</t>
  </si>
  <si>
    <t>Органза с печатным рисунком 280 FP217 Цвет №3</t>
  </si>
  <si>
    <t>Органза с печатным рисунком 280 FP217 Цвет №4</t>
  </si>
  <si>
    <t xml:space="preserve">Тюль ЛЁН фантазия SAJ1125 280 Цвет 2 </t>
  </si>
  <si>
    <t>Органза "ИСПАНИЯ" 2068 300 Цвет №21</t>
  </si>
  <si>
    <t>jerekara</t>
  </si>
  <si>
    <t xml:space="preserve">Оля8_7 </t>
  </si>
  <si>
    <t>Iris-ka</t>
  </si>
  <si>
    <t xml:space="preserve">СВОБОДНО </t>
  </si>
  <si>
    <t xml:space="preserve">PandoRRa </t>
  </si>
  <si>
    <t>Органза-флок арт. 184 цвет 1</t>
  </si>
  <si>
    <t>Полина Ф</t>
  </si>
  <si>
    <t>Органза однотонная LF 300 Цвет №1</t>
  </si>
  <si>
    <t xml:space="preserve">Лёля-ля </t>
  </si>
  <si>
    <t xml:space="preserve">*Николь* </t>
  </si>
  <si>
    <t>Вуаль 2009 300 Цвет №1</t>
  </si>
  <si>
    <t xml:space="preserve">Алёшкина </t>
  </si>
  <si>
    <t>LKS75</t>
  </si>
  <si>
    <t xml:space="preserve">netochka </t>
  </si>
  <si>
    <t>Yusik.P</t>
  </si>
  <si>
    <t xml:space="preserve">Nad_Pos_N </t>
  </si>
  <si>
    <t>Органза "ФАНТАЗИЯ" SAJ1091 290 Цвет №1</t>
  </si>
  <si>
    <t>Тесьма шторная TF5</t>
  </si>
  <si>
    <t>tala80</t>
  </si>
  <si>
    <t xml:space="preserve">Полина Ф </t>
  </si>
  <si>
    <t xml:space="preserve">**JuliaV** </t>
  </si>
  <si>
    <t>Надежда 2</t>
  </si>
  <si>
    <t xml:space="preserve">СемЛена </t>
  </si>
  <si>
    <t>Anna.v.02</t>
  </si>
  <si>
    <t>Avokado</t>
  </si>
  <si>
    <t xml:space="preserve">Светик_25 </t>
  </si>
  <si>
    <t xml:space="preserve">TatkaX </t>
  </si>
  <si>
    <t xml:space="preserve">Tolstyi </t>
  </si>
  <si>
    <t>Jany</t>
  </si>
  <si>
    <t xml:space="preserve">Гульнара </t>
  </si>
  <si>
    <t>Тесьма шторная Z1</t>
  </si>
  <si>
    <t xml:space="preserve">Сусанна Медведева </t>
  </si>
  <si>
    <t xml:space="preserve">Фруктина </t>
  </si>
  <si>
    <t>Анаис</t>
  </si>
  <si>
    <t>Гермамика</t>
  </si>
  <si>
    <t>ТЕСЬМА_Д/ШТОР_МАГАМ Z2/Z-</t>
  </si>
  <si>
    <t xml:space="preserve">Yusik.P </t>
  </si>
  <si>
    <t xml:space="preserve">Томас </t>
  </si>
  <si>
    <t xml:space="preserve">elic@v </t>
  </si>
  <si>
    <t>olgun4ik</t>
  </si>
  <si>
    <t>Тесьма шторная Z7/Zw-200</t>
  </si>
  <si>
    <t>Алёшкина</t>
  </si>
  <si>
    <t>Томас</t>
  </si>
  <si>
    <t>Allla</t>
  </si>
  <si>
    <t>мамуля Сашули</t>
  </si>
  <si>
    <t>ТЕСЬМА_Д/ШТОР_МАГАМ U4-</t>
  </si>
  <si>
    <t xml:space="preserve">angelika_vrb </t>
  </si>
  <si>
    <t xml:space="preserve">июльчик </t>
  </si>
  <si>
    <t>ZНаталья</t>
  </si>
  <si>
    <t>Лёля-ля</t>
  </si>
  <si>
    <t>iilatan</t>
  </si>
  <si>
    <t>LusyM</t>
  </si>
  <si>
    <t>-Ninell-</t>
  </si>
  <si>
    <t>Iulija</t>
  </si>
  <si>
    <t>???</t>
  </si>
  <si>
    <t>Tolstyi</t>
  </si>
  <si>
    <t>Феодора Ивановна</t>
  </si>
  <si>
    <t>LENSHA</t>
  </si>
  <si>
    <t>Renya</t>
  </si>
  <si>
    <t>Иришка-77</t>
  </si>
  <si>
    <t>Юллианна</t>
  </si>
  <si>
    <t>Sobia</t>
  </si>
  <si>
    <t>С бейкой посчитала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</si>
</sst>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1" fillId="5" borderId="10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31" fillId="0" borderId="0" xfId="0" applyFont="1" applyAlignment="1">
      <alignment horizontal="left"/>
    </xf>
    <xf numFmtId="0" fontId="41" fillId="0" borderId="0" xfId="42" applyFont="1" applyAlignment="1" applyProtection="1">
      <alignment/>
      <protection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31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31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0" fontId="19" fillId="5" borderId="10" xfId="0" applyFont="1" applyFill="1" applyBorder="1" applyAlignment="1">
      <alignment/>
    </xf>
    <xf numFmtId="0" fontId="20" fillId="5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31" fillId="33" borderId="10" xfId="0" applyNumberFormat="1" applyFont="1" applyFill="1" applyBorder="1" applyAlignment="1">
      <alignment/>
    </xf>
    <xf numFmtId="1" fontId="31" fillId="5" borderId="10" xfId="0" applyNumberFormat="1" applyFont="1" applyFill="1" applyBorder="1" applyAlignment="1">
      <alignment/>
    </xf>
    <xf numFmtId="0" fontId="31" fillId="34" borderId="10" xfId="0" applyFont="1" applyFill="1" applyBorder="1" applyAlignment="1">
      <alignment/>
    </xf>
    <xf numFmtId="1" fontId="31" fillId="34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 horizontal="left"/>
    </xf>
    <xf numFmtId="0" fontId="19" fillId="34" borderId="10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34" borderId="11" xfId="0" applyNumberFormat="1" applyFill="1" applyBorder="1" applyAlignment="1">
      <alignment/>
    </xf>
    <xf numFmtId="0" fontId="40" fillId="33" borderId="10" xfId="0" applyFont="1" applyFill="1" applyBorder="1" applyAlignment="1">
      <alignment/>
    </xf>
    <xf numFmtId="0" fontId="31" fillId="33" borderId="0" xfId="0" applyFont="1" applyFill="1" applyAlignment="1">
      <alignment/>
    </xf>
    <xf numFmtId="1" fontId="31" fillId="33" borderId="0" xfId="0" applyNumberFormat="1" applyFont="1" applyFill="1" applyAlignment="1">
      <alignment/>
    </xf>
    <xf numFmtId="0" fontId="38" fillId="33" borderId="10" xfId="0" applyFont="1" applyFill="1" applyBorder="1" applyAlignment="1">
      <alignment/>
    </xf>
    <xf numFmtId="1" fontId="38" fillId="33" borderId="10" xfId="0" applyNumberFormat="1" applyFont="1" applyFill="1" applyBorder="1" applyAlignment="1">
      <alignment/>
    </xf>
    <xf numFmtId="1" fontId="40" fillId="33" borderId="10" xfId="0" applyNumberFormat="1" applyFon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4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" fontId="0" fillId="34" borderId="0" xfId="0" applyNumberFormat="1" applyFill="1" applyBorder="1" applyAlignment="1">
      <alignment/>
    </xf>
    <xf numFmtId="1" fontId="31" fillId="34" borderId="0" xfId="0" applyNumberFormat="1" applyFont="1" applyFill="1" applyBorder="1" applyAlignment="1">
      <alignment/>
    </xf>
    <xf numFmtId="0" fontId="31" fillId="34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ic@v" TargetMode="External" /><Relationship Id="rId2" Type="http://schemas.openxmlformats.org/officeDocument/2006/relationships/hyperlink" Target="mailto:elic@v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22.00390625" style="0" customWidth="1"/>
    <col min="2" max="2" width="51.00390625" style="0" customWidth="1"/>
    <col min="4" max="4" width="13.00390625" style="0" customWidth="1"/>
    <col min="6" max="6" width="12.57421875" style="0" customWidth="1"/>
    <col min="10" max="10" width="19.00390625" style="0" customWidth="1"/>
  </cols>
  <sheetData>
    <row r="1" spans="1:10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7">
        <v>9316762</v>
      </c>
      <c r="B2" s="10" t="s">
        <v>27</v>
      </c>
      <c r="C2" s="10">
        <v>8</v>
      </c>
      <c r="D2" s="10">
        <v>120</v>
      </c>
      <c r="E2" s="11">
        <f aca="true" t="shared" si="0" ref="E2:E35">D2*C2</f>
        <v>960</v>
      </c>
      <c r="F2" s="11">
        <f aca="true" t="shared" si="1" ref="F2:F38">E2*1.15</f>
        <v>1104</v>
      </c>
      <c r="G2" s="12"/>
      <c r="H2" s="12"/>
      <c r="I2" s="12"/>
      <c r="J2" s="10"/>
    </row>
    <row r="3" spans="1:10" ht="15">
      <c r="A3" s="27">
        <v>9316762</v>
      </c>
      <c r="B3" s="10" t="s">
        <v>68</v>
      </c>
      <c r="C3" s="10">
        <v>5</v>
      </c>
      <c r="D3" s="10">
        <v>105</v>
      </c>
      <c r="E3" s="11">
        <f t="shared" si="0"/>
        <v>525</v>
      </c>
      <c r="F3" s="11">
        <f t="shared" si="1"/>
        <v>603.75</v>
      </c>
      <c r="G3" s="12"/>
      <c r="H3" s="12"/>
      <c r="I3" s="12"/>
      <c r="J3" s="10"/>
    </row>
    <row r="4" spans="1:10" ht="15">
      <c r="A4" s="27">
        <v>9316762</v>
      </c>
      <c r="B4" s="10" t="s">
        <v>114</v>
      </c>
      <c r="C4" s="10">
        <v>8</v>
      </c>
      <c r="D4" s="10">
        <v>17.1</v>
      </c>
      <c r="E4" s="11">
        <f t="shared" si="0"/>
        <v>136.8</v>
      </c>
      <c r="F4" s="11">
        <f t="shared" si="1"/>
        <v>157.32</v>
      </c>
      <c r="G4" s="23">
        <f>F2+F3+F4</f>
        <v>1865.07</v>
      </c>
      <c r="H4" s="12">
        <v>1865</v>
      </c>
      <c r="I4" s="12">
        <v>35.9</v>
      </c>
      <c r="J4" s="23">
        <f>H4-G4-I4</f>
        <v>-35.969999999999935</v>
      </c>
    </row>
    <row r="5" spans="1:10" ht="15">
      <c r="A5" s="18" t="s">
        <v>89</v>
      </c>
      <c r="B5" s="16" t="s">
        <v>86</v>
      </c>
      <c r="C5" s="16">
        <v>4</v>
      </c>
      <c r="D5" s="16">
        <v>11.4</v>
      </c>
      <c r="E5" s="17">
        <f t="shared" si="0"/>
        <v>45.6</v>
      </c>
      <c r="F5" s="17">
        <f t="shared" si="1"/>
        <v>52.44</v>
      </c>
      <c r="G5" s="24">
        <f>F5</f>
        <v>52.44</v>
      </c>
      <c r="H5" s="15">
        <v>60</v>
      </c>
      <c r="I5" s="15">
        <v>2</v>
      </c>
      <c r="J5" s="24">
        <f>H5-G5-I5</f>
        <v>5.560000000000002</v>
      </c>
    </row>
    <row r="6" spans="1:10" ht="15">
      <c r="A6" s="13" t="s">
        <v>20</v>
      </c>
      <c r="B6" s="10" t="s">
        <v>16</v>
      </c>
      <c r="C6" s="10">
        <v>8</v>
      </c>
      <c r="D6" s="10">
        <v>52.5</v>
      </c>
      <c r="E6" s="11">
        <f t="shared" si="0"/>
        <v>420</v>
      </c>
      <c r="F6" s="11">
        <f t="shared" si="1"/>
        <v>482.99999999999994</v>
      </c>
      <c r="G6" s="23">
        <f>F6</f>
        <v>482.99999999999994</v>
      </c>
      <c r="H6" s="12">
        <v>483</v>
      </c>
      <c r="I6" s="12">
        <v>19.6</v>
      </c>
      <c r="J6" s="23">
        <f>H6-G6-I6</f>
        <v>-19.599999999999945</v>
      </c>
    </row>
    <row r="7" spans="1:10" ht="15">
      <c r="A7" s="18" t="s">
        <v>29</v>
      </c>
      <c r="B7" s="16" t="s">
        <v>27</v>
      </c>
      <c r="C7" s="16">
        <v>7</v>
      </c>
      <c r="D7" s="16">
        <v>120</v>
      </c>
      <c r="E7" s="17">
        <f t="shared" si="0"/>
        <v>840</v>
      </c>
      <c r="F7" s="17">
        <f t="shared" si="1"/>
        <v>965.9999999999999</v>
      </c>
      <c r="G7" s="15"/>
      <c r="H7" s="15"/>
      <c r="I7" s="15"/>
      <c r="J7" s="24"/>
    </row>
    <row r="8" spans="1:10" ht="15">
      <c r="A8" s="18" t="s">
        <v>29</v>
      </c>
      <c r="B8" s="16" t="s">
        <v>33</v>
      </c>
      <c r="C8" s="16">
        <v>7</v>
      </c>
      <c r="D8" s="16">
        <v>120</v>
      </c>
      <c r="E8" s="17">
        <f t="shared" si="0"/>
        <v>840</v>
      </c>
      <c r="F8" s="17">
        <f t="shared" si="1"/>
        <v>965.9999999999999</v>
      </c>
      <c r="G8" s="15"/>
      <c r="H8" s="15"/>
      <c r="I8" s="15"/>
      <c r="J8" s="24"/>
    </row>
    <row r="9" spans="1:10" ht="15">
      <c r="A9" s="18" t="s">
        <v>78</v>
      </c>
      <c r="B9" s="16" t="s">
        <v>76</v>
      </c>
      <c r="C9" s="16">
        <v>8</v>
      </c>
      <c r="D9" s="16">
        <v>40</v>
      </c>
      <c r="E9" s="17">
        <f t="shared" si="0"/>
        <v>320</v>
      </c>
      <c r="F9" s="17">
        <f t="shared" si="1"/>
        <v>368</v>
      </c>
      <c r="G9" s="24">
        <f>F7+F8+F9</f>
        <v>2300</v>
      </c>
      <c r="H9" s="18">
        <v>2300</v>
      </c>
      <c r="I9" s="15">
        <v>53.9</v>
      </c>
      <c r="J9" s="24">
        <f>H9-G9-I9</f>
        <v>-53.9</v>
      </c>
    </row>
    <row r="10" spans="1:10" ht="15">
      <c r="A10" s="13" t="s">
        <v>112</v>
      </c>
      <c r="B10" s="10" t="s">
        <v>109</v>
      </c>
      <c r="C10" s="10">
        <v>8</v>
      </c>
      <c r="D10" s="10">
        <v>12.35</v>
      </c>
      <c r="E10" s="11">
        <f t="shared" si="0"/>
        <v>98.8</v>
      </c>
      <c r="F10" s="11">
        <f t="shared" si="1"/>
        <v>113.61999999999999</v>
      </c>
      <c r="G10" s="23">
        <f>F10</f>
        <v>113.61999999999999</v>
      </c>
      <c r="H10" s="12">
        <v>120</v>
      </c>
      <c r="I10" s="12">
        <v>4</v>
      </c>
      <c r="J10" s="23">
        <f>H10-G10-I10</f>
        <v>2.3800000000000097</v>
      </c>
    </row>
    <row r="11" spans="1:10" ht="15">
      <c r="A11" s="18" t="s">
        <v>115</v>
      </c>
      <c r="B11" s="16" t="s">
        <v>114</v>
      </c>
      <c r="C11" s="16">
        <v>15</v>
      </c>
      <c r="D11" s="16">
        <v>17.1</v>
      </c>
      <c r="E11" s="17">
        <f t="shared" si="0"/>
        <v>256.5</v>
      </c>
      <c r="F11" s="17">
        <f t="shared" si="1"/>
        <v>294.97499999999997</v>
      </c>
      <c r="G11" s="24">
        <f>F11</f>
        <v>294.97499999999997</v>
      </c>
      <c r="H11" s="15">
        <v>300</v>
      </c>
      <c r="I11" s="15">
        <v>7.5</v>
      </c>
      <c r="J11" s="24">
        <f>H11-G11-I11</f>
        <v>-2.474999999999966</v>
      </c>
    </row>
    <row r="12" spans="1:10" ht="15">
      <c r="A12" s="13" t="s">
        <v>92</v>
      </c>
      <c r="B12" s="10" t="s">
        <v>86</v>
      </c>
      <c r="C12" s="10">
        <v>8</v>
      </c>
      <c r="D12" s="10">
        <v>11.4</v>
      </c>
      <c r="E12" s="11">
        <f t="shared" si="0"/>
        <v>91.2</v>
      </c>
      <c r="F12" s="11">
        <f t="shared" si="1"/>
        <v>104.88</v>
      </c>
      <c r="G12" s="23">
        <f>F12</f>
        <v>104.88</v>
      </c>
      <c r="H12" s="12">
        <v>105</v>
      </c>
      <c r="I12" s="12">
        <v>4</v>
      </c>
      <c r="J12" s="23">
        <f>H12-G12-I12</f>
        <v>-3.8799999999999955</v>
      </c>
    </row>
    <row r="13" spans="1:10" ht="15">
      <c r="A13" s="18" t="s">
        <v>93</v>
      </c>
      <c r="B13" s="16" t="s">
        <v>50</v>
      </c>
      <c r="C13" s="16">
        <v>6</v>
      </c>
      <c r="D13" s="16">
        <v>175</v>
      </c>
      <c r="E13" s="17">
        <f t="shared" si="0"/>
        <v>1050</v>
      </c>
      <c r="F13" s="17">
        <f t="shared" si="1"/>
        <v>1207.5</v>
      </c>
      <c r="G13" s="15"/>
      <c r="H13" s="15"/>
      <c r="I13" s="15"/>
      <c r="J13" s="24"/>
    </row>
    <row r="14" spans="1:10" ht="15">
      <c r="A14" s="18" t="s">
        <v>93</v>
      </c>
      <c r="B14" s="16" t="s">
        <v>86</v>
      </c>
      <c r="C14" s="16">
        <v>6</v>
      </c>
      <c r="D14" s="16">
        <v>11.4</v>
      </c>
      <c r="E14" s="17">
        <f t="shared" si="0"/>
        <v>68.4</v>
      </c>
      <c r="F14" s="17">
        <f t="shared" si="1"/>
        <v>78.66</v>
      </c>
      <c r="G14" s="24">
        <f>F13+F14</f>
        <v>1286.16</v>
      </c>
      <c r="H14" s="15">
        <v>1286</v>
      </c>
      <c r="I14" s="15">
        <v>17.7</v>
      </c>
      <c r="J14" s="24">
        <f>H14-G14-I14</f>
        <v>-17.86000000000008</v>
      </c>
    </row>
    <row r="15" spans="1:10" ht="15">
      <c r="A15" s="13" t="s">
        <v>26</v>
      </c>
      <c r="B15" s="10" t="s">
        <v>21</v>
      </c>
      <c r="C15" s="10">
        <v>5</v>
      </c>
      <c r="D15" s="10">
        <v>52.5</v>
      </c>
      <c r="E15" s="11">
        <f t="shared" si="0"/>
        <v>262.5</v>
      </c>
      <c r="F15" s="11">
        <f t="shared" si="1"/>
        <v>301.875</v>
      </c>
      <c r="G15" s="12"/>
      <c r="H15" s="12"/>
      <c r="I15" s="12"/>
      <c r="J15" s="23"/>
    </row>
    <row r="16" spans="1:10" ht="15">
      <c r="A16" s="13" t="s">
        <v>26</v>
      </c>
      <c r="B16" s="10" t="s">
        <v>46</v>
      </c>
      <c r="C16" s="10">
        <v>10</v>
      </c>
      <c r="D16" s="10">
        <v>125</v>
      </c>
      <c r="E16" s="11">
        <f t="shared" si="0"/>
        <v>1250</v>
      </c>
      <c r="F16" s="11">
        <f t="shared" si="1"/>
        <v>1437.5</v>
      </c>
      <c r="G16" s="12"/>
      <c r="H16" s="12"/>
      <c r="I16" s="12"/>
      <c r="J16" s="23"/>
    </row>
    <row r="17" spans="1:10" ht="15">
      <c r="A17" s="13" t="s">
        <v>26</v>
      </c>
      <c r="B17" s="10" t="s">
        <v>104</v>
      </c>
      <c r="C17" s="10">
        <v>11</v>
      </c>
      <c r="D17" s="10">
        <v>20.9</v>
      </c>
      <c r="E17" s="11">
        <f t="shared" si="0"/>
        <v>229.89999999999998</v>
      </c>
      <c r="F17" s="11">
        <f t="shared" si="1"/>
        <v>264.38499999999993</v>
      </c>
      <c r="G17" s="12"/>
      <c r="H17" s="12"/>
      <c r="I17" s="12"/>
      <c r="J17" s="23"/>
    </row>
    <row r="18" spans="1:10" ht="15">
      <c r="A18" s="13" t="s">
        <v>26</v>
      </c>
      <c r="B18" s="10" t="s">
        <v>109</v>
      </c>
      <c r="C18" s="10">
        <v>15</v>
      </c>
      <c r="D18" s="10">
        <v>12.35</v>
      </c>
      <c r="E18" s="11">
        <f t="shared" si="0"/>
        <v>185.25</v>
      </c>
      <c r="F18" s="11">
        <f t="shared" si="1"/>
        <v>213.0375</v>
      </c>
      <c r="G18" s="23"/>
      <c r="H18" s="12"/>
      <c r="I18" s="12"/>
      <c r="J18" s="23"/>
    </row>
    <row r="19" spans="1:10" ht="15">
      <c r="A19" s="13" t="s">
        <v>26</v>
      </c>
      <c r="B19" s="10" t="s">
        <v>114</v>
      </c>
      <c r="C19" s="10">
        <v>5</v>
      </c>
      <c r="D19" s="10">
        <v>17.1</v>
      </c>
      <c r="E19" s="11">
        <f t="shared" si="0"/>
        <v>85.5</v>
      </c>
      <c r="F19" s="11">
        <f t="shared" si="1"/>
        <v>98.32499999999999</v>
      </c>
      <c r="G19" s="23"/>
      <c r="H19" s="12"/>
      <c r="I19" s="12"/>
      <c r="J19" s="23"/>
    </row>
    <row r="20" spans="1:10" ht="15">
      <c r="A20" s="13" t="s">
        <v>26</v>
      </c>
      <c r="B20" s="10" t="s">
        <v>85</v>
      </c>
      <c r="C20" s="10">
        <v>9</v>
      </c>
      <c r="D20" s="10">
        <v>100</v>
      </c>
      <c r="E20" s="11">
        <f t="shared" si="0"/>
        <v>900</v>
      </c>
      <c r="F20" s="11">
        <f t="shared" si="1"/>
        <v>1035</v>
      </c>
      <c r="G20" s="23"/>
      <c r="H20" s="12"/>
      <c r="I20" s="12"/>
      <c r="J20" s="23"/>
    </row>
    <row r="21" spans="1:10" ht="15">
      <c r="A21" s="13" t="s">
        <v>26</v>
      </c>
      <c r="B21" s="14" t="s">
        <v>64</v>
      </c>
      <c r="C21" s="14">
        <v>8.8</v>
      </c>
      <c r="D21" s="14">
        <v>125</v>
      </c>
      <c r="E21" s="11">
        <f t="shared" si="0"/>
        <v>1100</v>
      </c>
      <c r="F21" s="11">
        <f t="shared" si="1"/>
        <v>1265</v>
      </c>
      <c r="G21" s="23"/>
      <c r="H21" s="12"/>
      <c r="I21" s="12"/>
      <c r="J21" s="23"/>
    </row>
    <row r="22" spans="1:10" ht="15">
      <c r="A22" s="13" t="s">
        <v>26</v>
      </c>
      <c r="B22" s="10" t="s">
        <v>10</v>
      </c>
      <c r="C22" s="10">
        <v>6</v>
      </c>
      <c r="D22" s="10">
        <v>52.5</v>
      </c>
      <c r="E22" s="11">
        <f>D22*C22</f>
        <v>315</v>
      </c>
      <c r="F22" s="11">
        <f>E22*1.15</f>
        <v>362.25</v>
      </c>
      <c r="G22" s="23">
        <f>F15+F16+F17+F18+F19+F20+F21+F22</f>
        <v>4977.3724999999995</v>
      </c>
      <c r="H22" s="12">
        <v>4070</v>
      </c>
      <c r="I22" s="12">
        <v>110.6</v>
      </c>
      <c r="J22" s="23">
        <f>H22-G22-I22</f>
        <v>-1017.9724999999995</v>
      </c>
    </row>
    <row r="23" spans="1:10" ht="15">
      <c r="A23" s="18" t="s">
        <v>119</v>
      </c>
      <c r="B23" s="16" t="s">
        <v>33</v>
      </c>
      <c r="C23" s="16">
        <v>5</v>
      </c>
      <c r="D23" s="16">
        <v>120</v>
      </c>
      <c r="E23" s="17">
        <f t="shared" si="0"/>
        <v>600</v>
      </c>
      <c r="F23" s="17">
        <f t="shared" si="1"/>
        <v>690</v>
      </c>
      <c r="G23" s="24"/>
      <c r="H23" s="15"/>
      <c r="I23" s="15"/>
      <c r="J23" s="24"/>
    </row>
    <row r="24" spans="1:10" ht="15">
      <c r="A24" s="18" t="s">
        <v>119</v>
      </c>
      <c r="B24" s="16" t="s">
        <v>85</v>
      </c>
      <c r="C24" s="16">
        <v>4</v>
      </c>
      <c r="D24" s="16">
        <v>100</v>
      </c>
      <c r="E24" s="17">
        <f t="shared" si="0"/>
        <v>400</v>
      </c>
      <c r="F24" s="17">
        <f t="shared" si="1"/>
        <v>459.99999999999994</v>
      </c>
      <c r="G24" s="24">
        <f>F23+F24</f>
        <v>1150</v>
      </c>
      <c r="H24" s="15">
        <v>1150</v>
      </c>
      <c r="I24" s="15">
        <v>22</v>
      </c>
      <c r="J24" s="24">
        <f>H24-G24-I24</f>
        <v>-22</v>
      </c>
    </row>
    <row r="25" spans="1:10" ht="15">
      <c r="A25" s="13" t="s">
        <v>71</v>
      </c>
      <c r="B25" s="10" t="s">
        <v>68</v>
      </c>
      <c r="C25" s="10">
        <v>4</v>
      </c>
      <c r="D25" s="10">
        <v>105</v>
      </c>
      <c r="E25" s="11">
        <f t="shared" si="0"/>
        <v>420</v>
      </c>
      <c r="F25" s="11">
        <f t="shared" si="1"/>
        <v>482.99999999999994</v>
      </c>
      <c r="G25" s="23">
        <f>F25</f>
        <v>482.99999999999994</v>
      </c>
      <c r="H25" s="12">
        <v>483</v>
      </c>
      <c r="I25" s="12">
        <v>9.8</v>
      </c>
      <c r="J25" s="23">
        <f>H25-G25-I25</f>
        <v>-9.799999999999944</v>
      </c>
    </row>
    <row r="26" spans="1:10" ht="15">
      <c r="A26" s="18" t="s">
        <v>34</v>
      </c>
      <c r="B26" s="16" t="s">
        <v>33</v>
      </c>
      <c r="C26" s="16">
        <v>7</v>
      </c>
      <c r="D26" s="16">
        <v>120</v>
      </c>
      <c r="E26" s="17">
        <f t="shared" si="0"/>
        <v>840</v>
      </c>
      <c r="F26" s="17">
        <f t="shared" si="1"/>
        <v>965.9999999999999</v>
      </c>
      <c r="G26" s="24">
        <f>F26</f>
        <v>965.9999999999999</v>
      </c>
      <c r="H26" s="15">
        <v>966</v>
      </c>
      <c r="I26" s="15">
        <v>17.1</v>
      </c>
      <c r="J26" s="24">
        <f>H26-G26-I26</f>
        <v>-17.099999999999888</v>
      </c>
    </row>
    <row r="27" spans="1:10" ht="15">
      <c r="A27" s="13" t="s">
        <v>122</v>
      </c>
      <c r="B27" s="10" t="s">
        <v>45</v>
      </c>
      <c r="C27" s="10">
        <v>8</v>
      </c>
      <c r="D27" s="10">
        <v>180</v>
      </c>
      <c r="E27" s="11">
        <f t="shared" si="0"/>
        <v>1440</v>
      </c>
      <c r="F27" s="11">
        <f t="shared" si="1"/>
        <v>1655.9999999999998</v>
      </c>
      <c r="G27" s="23">
        <f>F27</f>
        <v>1655.9999999999998</v>
      </c>
      <c r="H27" s="12">
        <v>1658</v>
      </c>
      <c r="I27" s="12">
        <v>17.15</v>
      </c>
      <c r="J27" s="23">
        <f>H27-G27-I27</f>
        <v>-15.149999999999771</v>
      </c>
    </row>
    <row r="28" spans="1:10" ht="15">
      <c r="A28" s="18" t="s">
        <v>97</v>
      </c>
      <c r="B28" s="16" t="s">
        <v>86</v>
      </c>
      <c r="C28" s="16">
        <v>27</v>
      </c>
      <c r="D28" s="16">
        <v>11.4</v>
      </c>
      <c r="E28" s="17">
        <f t="shared" si="0"/>
        <v>307.8</v>
      </c>
      <c r="F28" s="17">
        <f t="shared" si="1"/>
        <v>353.96999999999997</v>
      </c>
      <c r="G28" s="24">
        <f>F28</f>
        <v>353.96999999999997</v>
      </c>
      <c r="H28" s="15">
        <v>355</v>
      </c>
      <c r="I28" s="15">
        <v>13.5</v>
      </c>
      <c r="J28" s="24">
        <f>H28-G28-I28</f>
        <v>-12.46999999999997</v>
      </c>
    </row>
    <row r="29" spans="1:10" ht="15">
      <c r="A29" s="13" t="s">
        <v>69</v>
      </c>
      <c r="B29" s="10" t="s">
        <v>41</v>
      </c>
      <c r="C29" s="10">
        <v>0</v>
      </c>
      <c r="D29" s="10">
        <v>52.5</v>
      </c>
      <c r="E29" s="11">
        <f t="shared" si="0"/>
        <v>0</v>
      </c>
      <c r="F29" s="11">
        <f t="shared" si="1"/>
        <v>0</v>
      </c>
      <c r="G29" s="12"/>
      <c r="H29" s="12"/>
      <c r="I29" s="12"/>
      <c r="J29" s="23"/>
    </row>
    <row r="30" spans="1:10" ht="15">
      <c r="A30" s="13" t="s">
        <v>69</v>
      </c>
      <c r="B30" s="10" t="s">
        <v>68</v>
      </c>
      <c r="C30" s="10">
        <v>5</v>
      </c>
      <c r="D30" s="10">
        <v>105</v>
      </c>
      <c r="E30" s="11">
        <f t="shared" si="0"/>
        <v>525</v>
      </c>
      <c r="F30" s="11">
        <f t="shared" si="1"/>
        <v>603.75</v>
      </c>
      <c r="G30" s="23">
        <f>F29+F30</f>
        <v>603.75</v>
      </c>
      <c r="H30" s="12">
        <v>800</v>
      </c>
      <c r="I30" s="12">
        <v>12.25</v>
      </c>
      <c r="J30" s="23">
        <f>H30-G30-I30</f>
        <v>184</v>
      </c>
    </row>
    <row r="31" spans="1:10" ht="15">
      <c r="A31" s="18" t="s">
        <v>42</v>
      </c>
      <c r="B31" s="16" t="s">
        <v>41</v>
      </c>
      <c r="C31" s="16">
        <v>0</v>
      </c>
      <c r="D31" s="16">
        <v>52.5</v>
      </c>
      <c r="E31" s="17">
        <f t="shared" si="0"/>
        <v>0</v>
      </c>
      <c r="F31" s="17">
        <f t="shared" si="1"/>
        <v>0</v>
      </c>
      <c r="G31" s="24">
        <f aca="true" t="shared" si="2" ref="G31:G37">F31</f>
        <v>0</v>
      </c>
      <c r="H31" s="15">
        <v>302</v>
      </c>
      <c r="I31" s="15">
        <v>0</v>
      </c>
      <c r="J31" s="24">
        <f>H31-G31-I31</f>
        <v>302</v>
      </c>
    </row>
    <row r="32" spans="1:10" ht="15">
      <c r="A32" s="13" t="s">
        <v>63</v>
      </c>
      <c r="B32" s="14" t="s">
        <v>66</v>
      </c>
      <c r="C32" s="14">
        <v>6</v>
      </c>
      <c r="D32" s="14">
        <v>125</v>
      </c>
      <c r="E32" s="11">
        <f t="shared" si="0"/>
        <v>750</v>
      </c>
      <c r="F32" s="11">
        <f t="shared" si="1"/>
        <v>862.4999999999999</v>
      </c>
      <c r="G32" s="23">
        <f t="shared" si="2"/>
        <v>862.4999999999999</v>
      </c>
      <c r="H32" s="12">
        <v>870</v>
      </c>
      <c r="I32" s="12">
        <v>14.7</v>
      </c>
      <c r="J32" s="23">
        <f>H32-G32-I32</f>
        <v>-7.199999999999886</v>
      </c>
    </row>
    <row r="33" spans="1:10" ht="15">
      <c r="A33" s="18" t="s">
        <v>17</v>
      </c>
      <c r="B33" s="16" t="s">
        <v>16</v>
      </c>
      <c r="C33" s="16">
        <v>3</v>
      </c>
      <c r="D33" s="16">
        <v>52.5</v>
      </c>
      <c r="E33" s="17">
        <f t="shared" si="0"/>
        <v>157.5</v>
      </c>
      <c r="F33" s="17">
        <f t="shared" si="1"/>
        <v>181.125</v>
      </c>
      <c r="G33" s="24">
        <f t="shared" si="2"/>
        <v>181.125</v>
      </c>
      <c r="H33" s="15">
        <v>195</v>
      </c>
      <c r="I33" s="15">
        <v>7.35</v>
      </c>
      <c r="J33" s="24">
        <f>H33-G33-I33</f>
        <v>6.525</v>
      </c>
    </row>
    <row r="34" spans="1:10" ht="15">
      <c r="A34" s="13" t="s">
        <v>81</v>
      </c>
      <c r="B34" s="10" t="s">
        <v>79</v>
      </c>
      <c r="C34" s="10">
        <v>9</v>
      </c>
      <c r="D34" s="10">
        <v>45</v>
      </c>
      <c r="E34" s="11">
        <f t="shared" si="0"/>
        <v>405</v>
      </c>
      <c r="F34" s="11">
        <f t="shared" si="1"/>
        <v>465.74999999999994</v>
      </c>
      <c r="G34" s="23">
        <f t="shared" si="2"/>
        <v>465.74999999999994</v>
      </c>
      <c r="H34" s="12">
        <v>466</v>
      </c>
      <c r="I34" s="12">
        <v>22</v>
      </c>
      <c r="J34" s="23">
        <f>H34-G34-I34</f>
        <v>-21.749999999999943</v>
      </c>
    </row>
    <row r="35" spans="1:10" ht="15">
      <c r="A35" s="18" t="s">
        <v>12</v>
      </c>
      <c r="B35" s="16" t="s">
        <v>10</v>
      </c>
      <c r="C35" s="16">
        <v>8</v>
      </c>
      <c r="D35" s="16">
        <v>52.5</v>
      </c>
      <c r="E35" s="17">
        <f t="shared" si="0"/>
        <v>420</v>
      </c>
      <c r="F35" s="17">
        <f t="shared" si="1"/>
        <v>482.99999999999994</v>
      </c>
      <c r="G35" s="24">
        <f t="shared" si="2"/>
        <v>482.99999999999994</v>
      </c>
      <c r="H35" s="15">
        <v>490</v>
      </c>
      <c r="I35" s="15">
        <v>19.6</v>
      </c>
      <c r="J35" s="24">
        <f>H35-G35-I35</f>
        <v>-12.599999999999945</v>
      </c>
    </row>
    <row r="36" spans="1:10" ht="15">
      <c r="A36" s="13" t="s">
        <v>120</v>
      </c>
      <c r="B36" s="10" t="s">
        <v>79</v>
      </c>
      <c r="C36" s="10">
        <v>6</v>
      </c>
      <c r="D36" s="10">
        <v>45</v>
      </c>
      <c r="E36" s="11">
        <f aca="true" t="shared" si="3" ref="E36:E69">D36*C36</f>
        <v>270</v>
      </c>
      <c r="F36" s="11">
        <f t="shared" si="1"/>
        <v>310.5</v>
      </c>
      <c r="G36" s="23">
        <f t="shared" si="2"/>
        <v>310.5</v>
      </c>
      <c r="H36" s="12">
        <v>311</v>
      </c>
      <c r="I36" s="12">
        <v>14.7</v>
      </c>
      <c r="J36" s="23">
        <f>H36-G36-I36</f>
        <v>-14.2</v>
      </c>
    </row>
    <row r="37" spans="1:10" ht="15">
      <c r="A37" s="18" t="s">
        <v>38</v>
      </c>
      <c r="B37" s="16" t="s">
        <v>35</v>
      </c>
      <c r="C37" s="16">
        <v>5</v>
      </c>
      <c r="D37" s="16">
        <v>140</v>
      </c>
      <c r="E37" s="17">
        <f t="shared" si="3"/>
        <v>700</v>
      </c>
      <c r="F37" s="17">
        <f t="shared" si="1"/>
        <v>804.9999999999999</v>
      </c>
      <c r="G37" s="24">
        <f t="shared" si="2"/>
        <v>804.9999999999999</v>
      </c>
      <c r="H37" s="15">
        <v>805</v>
      </c>
      <c r="I37" s="15">
        <v>12.3</v>
      </c>
      <c r="J37" s="24">
        <f>H37-G37-I37</f>
        <v>-12.299999999999887</v>
      </c>
    </row>
    <row r="38" spans="1:10" ht="15">
      <c r="A38" s="13" t="s">
        <v>61</v>
      </c>
      <c r="B38" s="10" t="s">
        <v>64</v>
      </c>
      <c r="C38" s="10">
        <v>6.5</v>
      </c>
      <c r="D38" s="10">
        <v>125</v>
      </c>
      <c r="E38" s="11">
        <f t="shared" si="3"/>
        <v>812.5</v>
      </c>
      <c r="F38" s="11">
        <f t="shared" si="1"/>
        <v>934.3749999999999</v>
      </c>
      <c r="G38" s="23"/>
      <c r="H38" s="12"/>
      <c r="I38" s="12"/>
      <c r="J38" s="23"/>
    </row>
    <row r="39" spans="1:10" ht="15">
      <c r="A39" s="13" t="s">
        <v>61</v>
      </c>
      <c r="B39" s="10" t="s">
        <v>56</v>
      </c>
      <c r="C39" s="10">
        <v>14.2</v>
      </c>
      <c r="D39" s="10">
        <v>115</v>
      </c>
      <c r="E39" s="11">
        <f>D39*C39</f>
        <v>1633</v>
      </c>
      <c r="F39" s="11">
        <f>E39*1.15</f>
        <v>1877.9499999999998</v>
      </c>
      <c r="G39" s="23">
        <f>F38+F39</f>
        <v>2812.325</v>
      </c>
      <c r="H39" s="12">
        <v>2620</v>
      </c>
      <c r="I39" s="12">
        <v>50.7</v>
      </c>
      <c r="J39" s="23">
        <f>H39-G39-I39</f>
        <v>-243.0249999999998</v>
      </c>
    </row>
    <row r="40" spans="1:10" ht="15">
      <c r="A40" s="18" t="s">
        <v>39</v>
      </c>
      <c r="B40" s="16" t="s">
        <v>35</v>
      </c>
      <c r="C40" s="16">
        <v>10</v>
      </c>
      <c r="D40" s="16">
        <v>140</v>
      </c>
      <c r="E40" s="17">
        <f t="shared" si="3"/>
        <v>1400</v>
      </c>
      <c r="F40" s="17">
        <f aca="true" t="shared" si="4" ref="F40:F73">E40*1.15</f>
        <v>1609.9999999999998</v>
      </c>
      <c r="G40" s="15"/>
      <c r="H40" s="15"/>
      <c r="I40" s="15"/>
      <c r="J40" s="24"/>
    </row>
    <row r="41" spans="1:10" ht="15">
      <c r="A41" s="18" t="s">
        <v>39</v>
      </c>
      <c r="B41" s="16" t="s">
        <v>99</v>
      </c>
      <c r="C41" s="16">
        <v>10</v>
      </c>
      <c r="D41" s="16">
        <v>16.15</v>
      </c>
      <c r="E41" s="17">
        <f t="shared" si="3"/>
        <v>161.5</v>
      </c>
      <c r="F41" s="17">
        <f t="shared" si="4"/>
        <v>185.725</v>
      </c>
      <c r="G41" s="15"/>
      <c r="H41" s="15"/>
      <c r="I41" s="15"/>
      <c r="J41" s="24"/>
    </row>
    <row r="42" spans="1:10" ht="15">
      <c r="A42" s="18" t="s">
        <v>39</v>
      </c>
      <c r="B42" s="16" t="s">
        <v>104</v>
      </c>
      <c r="C42" s="16">
        <v>39</v>
      </c>
      <c r="D42" s="16">
        <v>20.9</v>
      </c>
      <c r="E42" s="17">
        <f t="shared" si="3"/>
        <v>815.0999999999999</v>
      </c>
      <c r="F42" s="17">
        <f t="shared" si="4"/>
        <v>937.3649999999998</v>
      </c>
      <c r="G42" s="15"/>
      <c r="H42" s="15"/>
      <c r="I42" s="15"/>
      <c r="J42" s="24"/>
    </row>
    <row r="43" spans="1:10" ht="15">
      <c r="A43" s="18" t="s">
        <v>84</v>
      </c>
      <c r="B43" s="16" t="s">
        <v>79</v>
      </c>
      <c r="C43" s="16">
        <v>9</v>
      </c>
      <c r="D43" s="16">
        <v>45</v>
      </c>
      <c r="E43" s="17">
        <f t="shared" si="3"/>
        <v>405</v>
      </c>
      <c r="F43" s="17">
        <f t="shared" si="4"/>
        <v>465.74999999999994</v>
      </c>
      <c r="G43" s="24">
        <f>F40+F41+F42+F43</f>
        <v>3198.8399999999992</v>
      </c>
      <c r="H43" s="15">
        <v>3199</v>
      </c>
      <c r="I43" s="15">
        <v>70.55</v>
      </c>
      <c r="J43" s="24">
        <f>H43-G43-I43</f>
        <v>-70.38999999999923</v>
      </c>
    </row>
    <row r="44" spans="1:10" ht="15">
      <c r="A44" s="13" t="s">
        <v>44</v>
      </c>
      <c r="B44" s="10" t="s">
        <v>41</v>
      </c>
      <c r="C44" s="10">
        <v>0</v>
      </c>
      <c r="D44" s="10">
        <v>52.5</v>
      </c>
      <c r="E44" s="11">
        <f t="shared" si="3"/>
        <v>0</v>
      </c>
      <c r="F44" s="11">
        <f t="shared" si="4"/>
        <v>0</v>
      </c>
      <c r="G44" s="23">
        <f>F44</f>
        <v>0</v>
      </c>
      <c r="H44" s="12">
        <v>424</v>
      </c>
      <c r="I44" s="12"/>
      <c r="J44" s="23">
        <f>H44-G44-I44</f>
        <v>424</v>
      </c>
    </row>
    <row r="45" spans="1:10" ht="15">
      <c r="A45" s="18" t="s">
        <v>49</v>
      </c>
      <c r="B45" s="16" t="s">
        <v>46</v>
      </c>
      <c r="C45" s="16">
        <v>12</v>
      </c>
      <c r="D45" s="16">
        <v>125</v>
      </c>
      <c r="E45" s="17">
        <f t="shared" si="3"/>
        <v>1500</v>
      </c>
      <c r="F45" s="17">
        <f t="shared" si="4"/>
        <v>1724.9999999999998</v>
      </c>
      <c r="G45" s="15"/>
      <c r="H45" s="15"/>
      <c r="I45" s="15"/>
      <c r="J45" s="24"/>
    </row>
    <row r="46" spans="1:10" ht="15">
      <c r="A46" s="18" t="s">
        <v>49</v>
      </c>
      <c r="B46" s="16" t="s">
        <v>109</v>
      </c>
      <c r="C46" s="16">
        <v>9</v>
      </c>
      <c r="D46" s="16">
        <v>12.35</v>
      </c>
      <c r="E46" s="17">
        <f t="shared" si="3"/>
        <v>111.14999999999999</v>
      </c>
      <c r="F46" s="17">
        <f t="shared" si="4"/>
        <v>127.82249999999998</v>
      </c>
      <c r="G46" s="15"/>
      <c r="H46" s="15"/>
      <c r="I46" s="15"/>
      <c r="J46" s="24"/>
    </row>
    <row r="47" spans="1:10" ht="15">
      <c r="A47" s="18" t="s">
        <v>82</v>
      </c>
      <c r="B47" s="16" t="s">
        <v>79</v>
      </c>
      <c r="C47" s="16">
        <v>10</v>
      </c>
      <c r="D47" s="16">
        <v>45</v>
      </c>
      <c r="E47" s="17">
        <f t="shared" si="3"/>
        <v>450</v>
      </c>
      <c r="F47" s="17">
        <f t="shared" si="4"/>
        <v>517.5</v>
      </c>
      <c r="G47" s="15"/>
      <c r="H47" s="15"/>
      <c r="I47" s="15"/>
      <c r="J47" s="24"/>
    </row>
    <row r="48" spans="1:10" ht="15">
      <c r="A48" s="18" t="s">
        <v>82</v>
      </c>
      <c r="B48" s="16" t="s">
        <v>86</v>
      </c>
      <c r="C48" s="16">
        <v>9</v>
      </c>
      <c r="D48" s="16">
        <v>11.4</v>
      </c>
      <c r="E48" s="17">
        <f t="shared" si="3"/>
        <v>102.60000000000001</v>
      </c>
      <c r="F48" s="17">
        <f t="shared" si="4"/>
        <v>117.99</v>
      </c>
      <c r="G48" s="15"/>
      <c r="H48" s="15"/>
      <c r="I48" s="15"/>
      <c r="J48" s="24"/>
    </row>
    <row r="49" spans="1:10" ht="15">
      <c r="A49" s="18" t="s">
        <v>82</v>
      </c>
      <c r="B49" s="16" t="s">
        <v>114</v>
      </c>
      <c r="C49" s="16">
        <v>7</v>
      </c>
      <c r="D49" s="16">
        <v>17.1</v>
      </c>
      <c r="E49" s="17">
        <f t="shared" si="3"/>
        <v>119.70000000000002</v>
      </c>
      <c r="F49" s="17">
        <f t="shared" si="4"/>
        <v>137.655</v>
      </c>
      <c r="G49" s="24">
        <f>F45+F46+F47+F48+F49</f>
        <v>2625.9674999999997</v>
      </c>
      <c r="H49" s="15">
        <v>2500</v>
      </c>
      <c r="I49" s="15">
        <v>17.6</v>
      </c>
      <c r="J49" s="24">
        <f>H49-G49-I49</f>
        <v>-143.56749999999974</v>
      </c>
    </row>
    <row r="50" spans="1:10" ht="15">
      <c r="A50" s="13" t="s">
        <v>121</v>
      </c>
      <c r="B50" s="10" t="s">
        <v>10</v>
      </c>
      <c r="C50" s="10">
        <v>1.2</v>
      </c>
      <c r="D50" s="10">
        <v>52.5</v>
      </c>
      <c r="E50" s="11">
        <f t="shared" si="3"/>
        <v>63</v>
      </c>
      <c r="F50" s="11">
        <f t="shared" si="4"/>
        <v>72.44999999999999</v>
      </c>
      <c r="G50" s="12"/>
      <c r="H50" s="12"/>
      <c r="I50" s="12"/>
      <c r="J50" s="23"/>
    </row>
    <row r="51" spans="1:10" ht="15">
      <c r="A51" s="13" t="s">
        <v>121</v>
      </c>
      <c r="B51" s="10" t="s">
        <v>21</v>
      </c>
      <c r="C51" s="10">
        <v>0.2</v>
      </c>
      <c r="D51" s="10">
        <v>52.5</v>
      </c>
      <c r="E51" s="11">
        <f t="shared" si="3"/>
        <v>10.5</v>
      </c>
      <c r="F51" s="11">
        <f t="shared" si="4"/>
        <v>12.075</v>
      </c>
      <c r="G51" s="12"/>
      <c r="H51" s="12"/>
      <c r="I51" s="12"/>
      <c r="J51" s="23"/>
    </row>
    <row r="52" spans="1:10" ht="15">
      <c r="A52" s="13" t="s">
        <v>121</v>
      </c>
      <c r="B52" s="10" t="s">
        <v>33</v>
      </c>
      <c r="C52" s="10">
        <v>1</v>
      </c>
      <c r="D52" s="10">
        <v>120</v>
      </c>
      <c r="E52" s="11">
        <f t="shared" si="3"/>
        <v>120</v>
      </c>
      <c r="F52" s="11">
        <f t="shared" si="4"/>
        <v>138</v>
      </c>
      <c r="G52" s="12"/>
      <c r="H52" s="12"/>
      <c r="I52" s="12"/>
      <c r="J52" s="23"/>
    </row>
    <row r="53" spans="1:10" ht="15">
      <c r="A53" s="13" t="s">
        <v>121</v>
      </c>
      <c r="B53" s="10" t="s">
        <v>41</v>
      </c>
      <c r="C53" s="10">
        <v>0</v>
      </c>
      <c r="D53" s="10">
        <v>52.5</v>
      </c>
      <c r="E53" s="11">
        <f t="shared" si="3"/>
        <v>0</v>
      </c>
      <c r="F53" s="11">
        <f t="shared" si="4"/>
        <v>0</v>
      </c>
      <c r="G53" s="12"/>
      <c r="H53" s="12"/>
      <c r="I53" s="12"/>
      <c r="J53" s="23"/>
    </row>
    <row r="54" spans="1:10" ht="15">
      <c r="A54" s="13" t="s">
        <v>121</v>
      </c>
      <c r="B54" s="10" t="s">
        <v>50</v>
      </c>
      <c r="C54" s="10">
        <v>1.7</v>
      </c>
      <c r="D54" s="10">
        <v>175</v>
      </c>
      <c r="E54" s="11">
        <f t="shared" si="3"/>
        <v>297.5</v>
      </c>
      <c r="F54" s="11">
        <f t="shared" si="4"/>
        <v>342.125</v>
      </c>
      <c r="G54" s="12"/>
      <c r="H54" s="12"/>
      <c r="I54" s="12"/>
      <c r="J54" s="23"/>
    </row>
    <row r="55" spans="1:10" ht="15">
      <c r="A55" s="13" t="s">
        <v>121</v>
      </c>
      <c r="B55" s="10" t="s">
        <v>68</v>
      </c>
      <c r="C55" s="10">
        <v>0.8</v>
      </c>
      <c r="D55" s="10">
        <v>105</v>
      </c>
      <c r="E55" s="11">
        <f t="shared" si="3"/>
        <v>84</v>
      </c>
      <c r="F55" s="11">
        <f t="shared" si="4"/>
        <v>96.6</v>
      </c>
      <c r="G55" s="12"/>
      <c r="H55" s="12"/>
      <c r="I55" s="12"/>
      <c r="J55" s="23"/>
    </row>
    <row r="56" spans="1:10" ht="15">
      <c r="A56" s="13" t="s">
        <v>121</v>
      </c>
      <c r="B56" s="10" t="s">
        <v>85</v>
      </c>
      <c r="C56" s="10">
        <v>1</v>
      </c>
      <c r="D56" s="10">
        <v>100</v>
      </c>
      <c r="E56" s="11">
        <f t="shared" si="3"/>
        <v>100</v>
      </c>
      <c r="F56" s="11">
        <f t="shared" si="4"/>
        <v>114.99999999999999</v>
      </c>
      <c r="G56" s="23"/>
      <c r="H56" s="12"/>
      <c r="I56" s="12"/>
      <c r="J56" s="23"/>
    </row>
    <row r="57" spans="1:10" ht="15">
      <c r="A57" s="13" t="s">
        <v>121</v>
      </c>
      <c r="B57" s="10" t="s">
        <v>74</v>
      </c>
      <c r="C57" s="10">
        <v>1</v>
      </c>
      <c r="D57" s="10">
        <v>120</v>
      </c>
      <c r="E57" s="11">
        <f t="shared" si="3"/>
        <v>120</v>
      </c>
      <c r="F57" s="11">
        <f t="shared" si="4"/>
        <v>138</v>
      </c>
      <c r="G57" s="23">
        <f>F50+F51+F52+F53+F54+F55+F56+F57</f>
        <v>914.25</v>
      </c>
      <c r="H57" s="12">
        <v>861</v>
      </c>
      <c r="I57" s="12">
        <v>16.9</v>
      </c>
      <c r="J57" s="23">
        <f>H57-G57-I57</f>
        <v>-70.15</v>
      </c>
    </row>
    <row r="58" spans="1:10" ht="15">
      <c r="A58" s="18" t="s">
        <v>108</v>
      </c>
      <c r="B58" s="16" t="s">
        <v>33</v>
      </c>
      <c r="C58" s="16">
        <v>6</v>
      </c>
      <c r="D58" s="16">
        <v>120</v>
      </c>
      <c r="E58" s="17">
        <f t="shared" si="3"/>
        <v>720</v>
      </c>
      <c r="F58" s="17">
        <f t="shared" si="4"/>
        <v>827.9999999999999</v>
      </c>
      <c r="G58" s="15"/>
      <c r="H58" s="15"/>
      <c r="I58" s="15"/>
      <c r="J58" s="24"/>
    </row>
    <row r="59" spans="1:10" ht="15">
      <c r="A59" s="18" t="s">
        <v>108</v>
      </c>
      <c r="B59" s="16" t="s">
        <v>104</v>
      </c>
      <c r="C59" s="16">
        <v>6</v>
      </c>
      <c r="D59" s="16">
        <v>20.9</v>
      </c>
      <c r="E59" s="17">
        <f t="shared" si="3"/>
        <v>125.39999999999999</v>
      </c>
      <c r="F59" s="17">
        <f t="shared" si="4"/>
        <v>144.20999999999998</v>
      </c>
      <c r="G59" s="24">
        <f>F58+F59</f>
        <v>972.2099999999998</v>
      </c>
      <c r="H59" s="15">
        <v>972</v>
      </c>
      <c r="I59" s="15">
        <v>17.7</v>
      </c>
      <c r="J59" s="24">
        <f>H59-G59-I59</f>
        <v>-17.90999999999981</v>
      </c>
    </row>
    <row r="60" spans="1:10" ht="15">
      <c r="A60" s="13" t="s">
        <v>73</v>
      </c>
      <c r="B60" s="10" t="s">
        <v>68</v>
      </c>
      <c r="C60" s="10">
        <v>7</v>
      </c>
      <c r="D60" s="10">
        <v>105</v>
      </c>
      <c r="E60" s="11">
        <f t="shared" si="3"/>
        <v>735</v>
      </c>
      <c r="F60" s="11">
        <f t="shared" si="4"/>
        <v>845.2499999999999</v>
      </c>
      <c r="G60" s="12"/>
      <c r="H60" s="12"/>
      <c r="I60" s="12"/>
      <c r="J60" s="23"/>
    </row>
    <row r="61" spans="1:10" ht="15">
      <c r="A61" s="13" t="s">
        <v>73</v>
      </c>
      <c r="B61" s="10" t="s">
        <v>76</v>
      </c>
      <c r="C61" s="10">
        <v>10</v>
      </c>
      <c r="D61" s="10">
        <v>40</v>
      </c>
      <c r="E61" s="11">
        <f t="shared" si="3"/>
        <v>400</v>
      </c>
      <c r="F61" s="11">
        <f t="shared" si="4"/>
        <v>459.99999999999994</v>
      </c>
      <c r="G61" s="23">
        <f>F60+F61</f>
        <v>1305.2499999999998</v>
      </c>
      <c r="H61" s="12">
        <v>1360</v>
      </c>
      <c r="I61" s="12">
        <v>41.7</v>
      </c>
      <c r="J61" s="23">
        <f>H61-G61-I61</f>
        <v>13.050000000000225</v>
      </c>
    </row>
    <row r="62" spans="1:10" ht="15">
      <c r="A62" s="18" t="s">
        <v>32</v>
      </c>
      <c r="B62" s="16" t="s">
        <v>27</v>
      </c>
      <c r="C62" s="16">
        <v>5</v>
      </c>
      <c r="D62" s="16">
        <v>120</v>
      </c>
      <c r="E62" s="17">
        <f t="shared" si="3"/>
        <v>600</v>
      </c>
      <c r="F62" s="17">
        <f t="shared" si="4"/>
        <v>690</v>
      </c>
      <c r="G62" s="15"/>
      <c r="H62" s="15"/>
      <c r="I62" s="15"/>
      <c r="J62" s="24"/>
    </row>
    <row r="63" spans="1:10" ht="15">
      <c r="A63" s="18" t="s">
        <v>32</v>
      </c>
      <c r="B63" s="16" t="s">
        <v>68</v>
      </c>
      <c r="C63" s="16">
        <v>11</v>
      </c>
      <c r="D63" s="16">
        <v>105</v>
      </c>
      <c r="E63" s="17">
        <f t="shared" si="3"/>
        <v>1155</v>
      </c>
      <c r="F63" s="17">
        <f t="shared" si="4"/>
        <v>1328.25</v>
      </c>
      <c r="G63" s="24"/>
      <c r="H63" s="15"/>
      <c r="I63" s="15"/>
      <c r="J63" s="24"/>
    </row>
    <row r="64" spans="1:10" ht="15">
      <c r="A64" s="18" t="s">
        <v>32</v>
      </c>
      <c r="B64" s="16" t="s">
        <v>79</v>
      </c>
      <c r="C64" s="16">
        <v>7.3</v>
      </c>
      <c r="D64" s="16">
        <v>45</v>
      </c>
      <c r="E64" s="17">
        <f>D64*C64</f>
        <v>328.5</v>
      </c>
      <c r="F64" s="17">
        <f>E64*1.15</f>
        <v>377.775</v>
      </c>
      <c r="G64" s="24">
        <f>F62+F63+F64</f>
        <v>2396.025</v>
      </c>
      <c r="H64" s="15">
        <v>2350</v>
      </c>
      <c r="I64" s="15">
        <v>57</v>
      </c>
      <c r="J64" s="24">
        <f>H64-G64-I64</f>
        <v>-103.02500000000009</v>
      </c>
    </row>
    <row r="65" spans="1:10" ht="15">
      <c r="A65" s="13" t="s">
        <v>23</v>
      </c>
      <c r="B65" s="10" t="s">
        <v>21</v>
      </c>
      <c r="C65" s="10">
        <v>6</v>
      </c>
      <c r="D65" s="10">
        <v>52.5</v>
      </c>
      <c r="E65" s="11">
        <f t="shared" si="3"/>
        <v>315</v>
      </c>
      <c r="F65" s="11">
        <f t="shared" si="4"/>
        <v>362.25</v>
      </c>
      <c r="G65" s="23">
        <f>F65</f>
        <v>362.25</v>
      </c>
      <c r="H65" s="12">
        <v>370</v>
      </c>
      <c r="I65" s="12">
        <v>14.7</v>
      </c>
      <c r="J65" s="23">
        <f>H65-G65-I65</f>
        <v>-6.949999999999999</v>
      </c>
    </row>
    <row r="66" spans="1:10" ht="15">
      <c r="A66" s="28" t="s">
        <v>87</v>
      </c>
      <c r="B66" s="21" t="s">
        <v>86</v>
      </c>
      <c r="C66" s="21">
        <v>6</v>
      </c>
      <c r="D66" s="21">
        <v>11.4</v>
      </c>
      <c r="E66" s="22">
        <f t="shared" si="3"/>
        <v>68.4</v>
      </c>
      <c r="F66" s="22">
        <f t="shared" si="4"/>
        <v>78.66</v>
      </c>
      <c r="G66" s="26">
        <f>F66</f>
        <v>78.66</v>
      </c>
      <c r="H66" s="25">
        <v>100</v>
      </c>
      <c r="I66" s="25">
        <v>3</v>
      </c>
      <c r="J66" s="26">
        <f>H66-G66-I66</f>
        <v>18.340000000000003</v>
      </c>
    </row>
    <row r="67" spans="1:10" ht="15">
      <c r="A67" s="18" t="s">
        <v>28</v>
      </c>
      <c r="B67" s="16" t="s">
        <v>27</v>
      </c>
      <c r="C67" s="16">
        <v>5</v>
      </c>
      <c r="D67" s="16">
        <v>120</v>
      </c>
      <c r="E67" s="17">
        <f t="shared" si="3"/>
        <v>600</v>
      </c>
      <c r="F67" s="17">
        <f t="shared" si="4"/>
        <v>690</v>
      </c>
      <c r="G67" s="15"/>
      <c r="H67" s="15"/>
      <c r="I67" s="15"/>
      <c r="J67" s="24"/>
    </row>
    <row r="68" spans="1:10" ht="15">
      <c r="A68" s="18" t="s">
        <v>28</v>
      </c>
      <c r="B68" s="16" t="s">
        <v>33</v>
      </c>
      <c r="C68" s="16">
        <v>5</v>
      </c>
      <c r="D68" s="16">
        <v>120</v>
      </c>
      <c r="E68" s="17">
        <f t="shared" si="3"/>
        <v>600</v>
      </c>
      <c r="F68" s="17">
        <f t="shared" si="4"/>
        <v>690</v>
      </c>
      <c r="G68" s="15"/>
      <c r="H68" s="15"/>
      <c r="I68" s="15"/>
      <c r="J68" s="24"/>
    </row>
    <row r="69" spans="1:10" ht="15">
      <c r="A69" s="18" t="s">
        <v>95</v>
      </c>
      <c r="B69" s="16" t="s">
        <v>86</v>
      </c>
      <c r="C69" s="16">
        <v>10</v>
      </c>
      <c r="D69" s="16">
        <v>11.4</v>
      </c>
      <c r="E69" s="17">
        <f t="shared" si="3"/>
        <v>114</v>
      </c>
      <c r="F69" s="17">
        <f t="shared" si="4"/>
        <v>131.1</v>
      </c>
      <c r="G69" s="24">
        <f>F67+F68+F69</f>
        <v>1511.1</v>
      </c>
      <c r="H69" s="15">
        <v>1511</v>
      </c>
      <c r="I69" s="15">
        <v>29.5</v>
      </c>
      <c r="J69" s="24">
        <f aca="true" t="shared" si="5" ref="J69:J130">H69-G69-I69</f>
        <v>-29.59999999999991</v>
      </c>
    </row>
    <row r="70" spans="1:10" ht="15">
      <c r="A70" s="13" t="s">
        <v>96</v>
      </c>
      <c r="B70" s="10" t="s">
        <v>86</v>
      </c>
      <c r="C70" s="10">
        <v>4</v>
      </c>
      <c r="D70" s="10">
        <v>11.4</v>
      </c>
      <c r="E70" s="11">
        <f aca="true" t="shared" si="6" ref="E70:E102">D70*C70</f>
        <v>45.6</v>
      </c>
      <c r="F70" s="11">
        <f t="shared" si="4"/>
        <v>52.44</v>
      </c>
      <c r="G70" s="23"/>
      <c r="H70" s="12"/>
      <c r="I70" s="12"/>
      <c r="J70" s="23"/>
    </row>
    <row r="71" spans="1:10" ht="15">
      <c r="A71" s="13" t="s">
        <v>124</v>
      </c>
      <c r="B71" s="10" t="s">
        <v>68</v>
      </c>
      <c r="C71" s="10">
        <v>3</v>
      </c>
      <c r="D71" s="10">
        <v>105</v>
      </c>
      <c r="E71" s="11">
        <f t="shared" si="6"/>
        <v>315</v>
      </c>
      <c r="F71" s="11">
        <f t="shared" si="4"/>
        <v>362.25</v>
      </c>
      <c r="G71" s="23">
        <f>F70+F71</f>
        <v>414.69</v>
      </c>
      <c r="H71" s="12">
        <v>415</v>
      </c>
      <c r="I71" s="12">
        <v>9.4</v>
      </c>
      <c r="J71" s="23">
        <f t="shared" si="5"/>
        <v>-9.089999999999998</v>
      </c>
    </row>
    <row r="72" spans="1:10" ht="15">
      <c r="A72" s="18" t="s">
        <v>58</v>
      </c>
      <c r="B72" s="16" t="s">
        <v>56</v>
      </c>
      <c r="C72" s="16">
        <v>6</v>
      </c>
      <c r="D72" s="16">
        <v>115</v>
      </c>
      <c r="E72" s="17">
        <f t="shared" si="6"/>
        <v>690</v>
      </c>
      <c r="F72" s="17">
        <f t="shared" si="4"/>
        <v>793.4999999999999</v>
      </c>
      <c r="G72" s="24">
        <f>F72</f>
        <v>793.4999999999999</v>
      </c>
      <c r="H72" s="15">
        <v>794</v>
      </c>
      <c r="I72" s="15">
        <v>14.7</v>
      </c>
      <c r="J72" s="24">
        <f t="shared" si="5"/>
        <v>-14.199999999999886</v>
      </c>
    </row>
    <row r="73" spans="1:10" ht="15">
      <c r="A73" s="13" t="s">
        <v>40</v>
      </c>
      <c r="B73" s="10" t="s">
        <v>35</v>
      </c>
      <c r="C73" s="10">
        <v>4</v>
      </c>
      <c r="D73" s="10">
        <v>140</v>
      </c>
      <c r="E73" s="11">
        <f t="shared" si="6"/>
        <v>560</v>
      </c>
      <c r="F73" s="11">
        <f t="shared" si="4"/>
        <v>644</v>
      </c>
      <c r="G73" s="23"/>
      <c r="H73" s="12"/>
      <c r="I73" s="12"/>
      <c r="J73" s="23"/>
    </row>
    <row r="74" spans="1:10" ht="15">
      <c r="A74" s="13" t="s">
        <v>40</v>
      </c>
      <c r="B74" s="10" t="s">
        <v>85</v>
      </c>
      <c r="C74" s="10">
        <v>5</v>
      </c>
      <c r="D74" s="10">
        <v>100</v>
      </c>
      <c r="E74" s="11">
        <f t="shared" si="6"/>
        <v>500</v>
      </c>
      <c r="F74" s="11">
        <f aca="true" t="shared" si="7" ref="F74:F107">E74*1.15</f>
        <v>575</v>
      </c>
      <c r="G74" s="23"/>
      <c r="H74" s="12"/>
      <c r="I74" s="12"/>
      <c r="J74" s="23"/>
    </row>
    <row r="75" spans="1:10" ht="15">
      <c r="A75" s="13" t="s">
        <v>40</v>
      </c>
      <c r="B75" s="10" t="s">
        <v>114</v>
      </c>
      <c r="C75" s="10">
        <v>4</v>
      </c>
      <c r="D75" s="10">
        <v>17.1</v>
      </c>
      <c r="E75" s="11">
        <f t="shared" si="6"/>
        <v>68.4</v>
      </c>
      <c r="F75" s="11">
        <f t="shared" si="7"/>
        <v>78.66</v>
      </c>
      <c r="G75" s="23">
        <f>F73+F74+F75</f>
        <v>1297.66</v>
      </c>
      <c r="H75" s="12">
        <v>1455</v>
      </c>
      <c r="I75" s="12">
        <v>24</v>
      </c>
      <c r="J75" s="23">
        <f t="shared" si="5"/>
        <v>133.33999999999992</v>
      </c>
    </row>
    <row r="76" spans="1:10" ht="15">
      <c r="A76" s="18" t="s">
        <v>47</v>
      </c>
      <c r="B76" s="16" t="s">
        <v>46</v>
      </c>
      <c r="C76" s="16">
        <v>8</v>
      </c>
      <c r="D76" s="16">
        <v>125</v>
      </c>
      <c r="E76" s="17">
        <f t="shared" si="6"/>
        <v>1000</v>
      </c>
      <c r="F76" s="17">
        <f t="shared" si="7"/>
        <v>1150</v>
      </c>
      <c r="G76" s="24">
        <f>F76</f>
        <v>1150</v>
      </c>
      <c r="H76" s="15">
        <v>1150</v>
      </c>
      <c r="I76" s="15">
        <v>19.6</v>
      </c>
      <c r="J76" s="24">
        <f t="shared" si="5"/>
        <v>-19.6</v>
      </c>
    </row>
    <row r="77" spans="1:10" ht="15">
      <c r="A77" s="13" t="s">
        <v>83</v>
      </c>
      <c r="B77" s="10" t="s">
        <v>79</v>
      </c>
      <c r="C77" s="10">
        <v>6</v>
      </c>
      <c r="D77" s="10">
        <v>45</v>
      </c>
      <c r="E77" s="11">
        <f t="shared" si="6"/>
        <v>270</v>
      </c>
      <c r="F77" s="11">
        <f t="shared" si="7"/>
        <v>310.5</v>
      </c>
      <c r="G77" s="12"/>
      <c r="H77" s="12"/>
      <c r="I77" s="12"/>
      <c r="J77" s="23"/>
    </row>
    <row r="78" spans="1:10" ht="15">
      <c r="A78" s="13" t="s">
        <v>105</v>
      </c>
      <c r="B78" s="10" t="s">
        <v>104</v>
      </c>
      <c r="C78" s="10">
        <v>25</v>
      </c>
      <c r="D78" s="10">
        <v>20.9</v>
      </c>
      <c r="E78" s="11">
        <f t="shared" si="6"/>
        <v>522.5</v>
      </c>
      <c r="F78" s="11">
        <f t="shared" si="7"/>
        <v>600.875</v>
      </c>
      <c r="G78" s="23">
        <f>F77+F78</f>
        <v>911.375</v>
      </c>
      <c r="H78" s="12">
        <v>912</v>
      </c>
      <c r="I78" s="12">
        <v>27</v>
      </c>
      <c r="J78" s="23">
        <f t="shared" si="5"/>
        <v>-26.375</v>
      </c>
    </row>
    <row r="79" spans="1:10" ht="15">
      <c r="A79" s="18" t="s">
        <v>117</v>
      </c>
      <c r="B79" s="16" t="s">
        <v>45</v>
      </c>
      <c r="C79" s="16">
        <v>12</v>
      </c>
      <c r="D79" s="16">
        <v>180</v>
      </c>
      <c r="E79" s="17">
        <f t="shared" si="6"/>
        <v>2160</v>
      </c>
      <c r="F79" s="17">
        <f t="shared" si="7"/>
        <v>2484</v>
      </c>
      <c r="G79" s="24">
        <f>F79</f>
        <v>2484</v>
      </c>
      <c r="H79" s="15">
        <v>2484</v>
      </c>
      <c r="I79" s="15">
        <v>29.4</v>
      </c>
      <c r="J79" s="24">
        <f t="shared" si="5"/>
        <v>-29.4</v>
      </c>
    </row>
    <row r="80" spans="1:10" ht="15">
      <c r="A80" s="13" t="s">
        <v>110</v>
      </c>
      <c r="B80" s="10" t="s">
        <v>109</v>
      </c>
      <c r="C80" s="10">
        <v>11</v>
      </c>
      <c r="D80" s="10">
        <v>12.35</v>
      </c>
      <c r="E80" s="11">
        <f t="shared" si="6"/>
        <v>135.85</v>
      </c>
      <c r="F80" s="11">
        <f t="shared" si="7"/>
        <v>156.2275</v>
      </c>
      <c r="G80" s="12"/>
      <c r="H80" s="12"/>
      <c r="I80" s="12"/>
      <c r="J80" s="23"/>
    </row>
    <row r="81" spans="1:10" ht="15">
      <c r="A81" s="13" t="s">
        <v>80</v>
      </c>
      <c r="B81" s="10" t="s">
        <v>79</v>
      </c>
      <c r="C81" s="10">
        <v>11</v>
      </c>
      <c r="D81" s="10">
        <v>45</v>
      </c>
      <c r="E81" s="11">
        <f t="shared" si="6"/>
        <v>495</v>
      </c>
      <c r="F81" s="11">
        <f t="shared" si="7"/>
        <v>569.25</v>
      </c>
      <c r="G81" s="23">
        <f>F80+F81</f>
        <v>725.4775</v>
      </c>
      <c r="H81" s="12">
        <v>725</v>
      </c>
      <c r="I81" s="12">
        <v>32.5</v>
      </c>
      <c r="J81" s="23">
        <f t="shared" si="5"/>
        <v>-32.977499999999964</v>
      </c>
    </row>
    <row r="82" spans="1:10" ht="15">
      <c r="A82" s="18" t="s">
        <v>102</v>
      </c>
      <c r="B82" s="16" t="s">
        <v>99</v>
      </c>
      <c r="C82" s="16">
        <v>4</v>
      </c>
      <c r="D82" s="16">
        <v>16.15</v>
      </c>
      <c r="E82" s="17">
        <f t="shared" si="6"/>
        <v>64.6</v>
      </c>
      <c r="F82" s="17">
        <f t="shared" si="7"/>
        <v>74.28999999999999</v>
      </c>
      <c r="G82" s="24">
        <f>F82</f>
        <v>74.28999999999999</v>
      </c>
      <c r="H82" s="15">
        <v>74</v>
      </c>
      <c r="I82" s="15">
        <v>2</v>
      </c>
      <c r="J82" s="24">
        <f t="shared" si="5"/>
        <v>-2.289999999999992</v>
      </c>
    </row>
    <row r="83" spans="1:10" ht="15">
      <c r="A83" s="13" t="s">
        <v>36</v>
      </c>
      <c r="B83" s="10" t="s">
        <v>35</v>
      </c>
      <c r="C83" s="10">
        <v>10</v>
      </c>
      <c r="D83" s="10">
        <v>140</v>
      </c>
      <c r="E83" s="11">
        <f t="shared" si="6"/>
        <v>1400</v>
      </c>
      <c r="F83" s="11">
        <f t="shared" si="7"/>
        <v>1609.9999999999998</v>
      </c>
      <c r="G83" s="23">
        <f>F83</f>
        <v>1609.9999999999998</v>
      </c>
      <c r="H83" s="12">
        <v>1610</v>
      </c>
      <c r="I83" s="12">
        <v>24.5</v>
      </c>
      <c r="J83" s="23">
        <f t="shared" si="5"/>
        <v>-24.499999999999773</v>
      </c>
    </row>
    <row r="84" spans="1:10" ht="15">
      <c r="A84" s="18" t="s">
        <v>103</v>
      </c>
      <c r="B84" s="16" t="s">
        <v>99</v>
      </c>
      <c r="C84" s="16">
        <v>6</v>
      </c>
      <c r="D84" s="16">
        <v>16.15</v>
      </c>
      <c r="E84" s="17">
        <f t="shared" si="6"/>
        <v>96.89999999999999</v>
      </c>
      <c r="F84" s="17">
        <f t="shared" si="7"/>
        <v>111.43499999999999</v>
      </c>
      <c r="G84" s="24">
        <f>F84</f>
        <v>111.43499999999999</v>
      </c>
      <c r="H84" s="15">
        <v>111</v>
      </c>
      <c r="I84" s="15">
        <v>3</v>
      </c>
      <c r="J84" s="24">
        <f t="shared" si="5"/>
        <v>-3.434999999999988</v>
      </c>
    </row>
    <row r="85" spans="1:10" ht="15">
      <c r="A85" s="13" t="s">
        <v>48</v>
      </c>
      <c r="B85" s="10" t="s">
        <v>46</v>
      </c>
      <c r="C85" s="10">
        <v>5</v>
      </c>
      <c r="D85" s="10">
        <v>125</v>
      </c>
      <c r="E85" s="11">
        <f t="shared" si="6"/>
        <v>625</v>
      </c>
      <c r="F85" s="11">
        <f t="shared" si="7"/>
        <v>718.75</v>
      </c>
      <c r="G85" s="12"/>
      <c r="H85" s="12"/>
      <c r="I85" s="12"/>
      <c r="J85" s="23"/>
    </row>
    <row r="86" spans="1:10" ht="15">
      <c r="A86" s="13" t="s">
        <v>48</v>
      </c>
      <c r="B86" s="10" t="s">
        <v>79</v>
      </c>
      <c r="C86" s="10">
        <v>7</v>
      </c>
      <c r="D86" s="10">
        <v>45</v>
      </c>
      <c r="E86" s="11">
        <f t="shared" si="6"/>
        <v>315</v>
      </c>
      <c r="F86" s="11">
        <f t="shared" si="7"/>
        <v>362.25</v>
      </c>
      <c r="G86" s="12"/>
      <c r="H86" s="12"/>
      <c r="I86" s="12"/>
      <c r="J86" s="23"/>
    </row>
    <row r="87" spans="1:10" ht="15">
      <c r="A87" s="13" t="s">
        <v>48</v>
      </c>
      <c r="B87" s="10" t="s">
        <v>104</v>
      </c>
      <c r="C87" s="10">
        <v>7</v>
      </c>
      <c r="D87" s="10">
        <v>20.9</v>
      </c>
      <c r="E87" s="11">
        <f t="shared" si="6"/>
        <v>146.29999999999998</v>
      </c>
      <c r="F87" s="11">
        <f t="shared" si="7"/>
        <v>168.24499999999998</v>
      </c>
      <c r="G87" s="12"/>
      <c r="H87" s="12"/>
      <c r="I87" s="12"/>
      <c r="J87" s="23"/>
    </row>
    <row r="88" spans="1:10" ht="15">
      <c r="A88" s="13" t="s">
        <v>98</v>
      </c>
      <c r="B88" s="10" t="s">
        <v>86</v>
      </c>
      <c r="C88" s="10">
        <v>7</v>
      </c>
      <c r="D88" s="10">
        <v>11.4</v>
      </c>
      <c r="E88" s="11">
        <f t="shared" si="6"/>
        <v>79.8</v>
      </c>
      <c r="F88" s="11">
        <f t="shared" si="7"/>
        <v>91.77</v>
      </c>
      <c r="G88" s="23">
        <f>F85+F86+F87+F88</f>
        <v>1341.0149999999999</v>
      </c>
      <c r="H88" s="12">
        <v>1350</v>
      </c>
      <c r="I88" s="12">
        <v>36.4</v>
      </c>
      <c r="J88" s="23">
        <f t="shared" si="5"/>
        <v>-27.41499999999987</v>
      </c>
    </row>
    <row r="89" spans="1:10" ht="15">
      <c r="A89" s="18" t="s">
        <v>30</v>
      </c>
      <c r="B89" s="16" t="s">
        <v>27</v>
      </c>
      <c r="C89" s="16">
        <v>5</v>
      </c>
      <c r="D89" s="16">
        <v>120</v>
      </c>
      <c r="E89" s="17">
        <f t="shared" si="6"/>
        <v>600</v>
      </c>
      <c r="F89" s="17">
        <f t="shared" si="7"/>
        <v>690</v>
      </c>
      <c r="G89" s="15"/>
      <c r="H89" s="15"/>
      <c r="I89" s="15"/>
      <c r="J89" s="24"/>
    </row>
    <row r="90" spans="1:10" ht="15">
      <c r="A90" s="18" t="s">
        <v>30</v>
      </c>
      <c r="B90" s="16" t="s">
        <v>86</v>
      </c>
      <c r="C90" s="16">
        <v>6</v>
      </c>
      <c r="D90" s="16">
        <v>11.4</v>
      </c>
      <c r="E90" s="17">
        <f t="shared" si="6"/>
        <v>68.4</v>
      </c>
      <c r="F90" s="17">
        <f t="shared" si="7"/>
        <v>78.66</v>
      </c>
      <c r="G90" s="15"/>
      <c r="H90" s="15"/>
      <c r="I90" s="15"/>
      <c r="J90" s="24"/>
    </row>
    <row r="91" spans="1:10" ht="15">
      <c r="A91" s="18" t="s">
        <v>30</v>
      </c>
      <c r="B91" s="16" t="s">
        <v>99</v>
      </c>
      <c r="C91" s="16">
        <v>6</v>
      </c>
      <c r="D91" s="16">
        <v>16.15</v>
      </c>
      <c r="E91" s="17">
        <f t="shared" si="6"/>
        <v>96.89999999999999</v>
      </c>
      <c r="F91" s="17">
        <f>E91*1.15</f>
        <v>111.43499999999999</v>
      </c>
      <c r="G91" s="15"/>
      <c r="H91" s="15"/>
      <c r="I91" s="15"/>
      <c r="J91" s="24"/>
    </row>
    <row r="92" spans="1:10" ht="15">
      <c r="A92" s="18" t="s">
        <v>116</v>
      </c>
      <c r="B92" s="16" t="s">
        <v>114</v>
      </c>
      <c r="C92" s="16">
        <v>5</v>
      </c>
      <c r="D92" s="16">
        <v>17.1</v>
      </c>
      <c r="E92" s="17">
        <f t="shared" si="6"/>
        <v>85.5</v>
      </c>
      <c r="F92" s="17">
        <f t="shared" si="7"/>
        <v>98.32499999999999</v>
      </c>
      <c r="G92" s="24">
        <f>F89+F90+F91+F92</f>
        <v>978.4199999999998</v>
      </c>
      <c r="H92" s="15">
        <v>867</v>
      </c>
      <c r="I92" s="15">
        <v>20.3</v>
      </c>
      <c r="J92" s="24">
        <f t="shared" si="5"/>
        <v>-131.71999999999986</v>
      </c>
    </row>
    <row r="93" spans="1:10" ht="15">
      <c r="A93" s="13" t="s">
        <v>13</v>
      </c>
      <c r="B93" s="10" t="s">
        <v>10</v>
      </c>
      <c r="C93" s="10">
        <v>10</v>
      </c>
      <c r="D93" s="10">
        <v>52.5</v>
      </c>
      <c r="E93" s="11">
        <f t="shared" si="6"/>
        <v>525</v>
      </c>
      <c r="F93" s="11">
        <f t="shared" si="7"/>
        <v>603.75</v>
      </c>
      <c r="G93" s="12"/>
      <c r="H93" s="12"/>
      <c r="I93" s="12"/>
      <c r="J93" s="23"/>
    </row>
    <row r="94" spans="1:10" ht="15">
      <c r="A94" s="13" t="s">
        <v>13</v>
      </c>
      <c r="B94" s="10" t="s">
        <v>27</v>
      </c>
      <c r="C94" s="10">
        <v>5</v>
      </c>
      <c r="D94" s="10">
        <v>120</v>
      </c>
      <c r="E94" s="11">
        <f t="shared" si="6"/>
        <v>600</v>
      </c>
      <c r="F94" s="11">
        <f t="shared" si="7"/>
        <v>690</v>
      </c>
      <c r="G94" s="12"/>
      <c r="H94" s="12"/>
      <c r="I94" s="12"/>
      <c r="J94" s="23"/>
    </row>
    <row r="95" spans="1:10" ht="15">
      <c r="A95" s="13" t="s">
        <v>13</v>
      </c>
      <c r="B95" s="10" t="s">
        <v>53</v>
      </c>
      <c r="C95" s="10">
        <v>6</v>
      </c>
      <c r="D95" s="10">
        <v>160</v>
      </c>
      <c r="E95" s="11">
        <f t="shared" si="6"/>
        <v>960</v>
      </c>
      <c r="F95" s="11">
        <f t="shared" si="7"/>
        <v>1104</v>
      </c>
      <c r="G95" s="12"/>
      <c r="H95" s="12"/>
      <c r="I95" s="12"/>
      <c r="J95" s="23"/>
    </row>
    <row r="96" spans="1:10" ht="15">
      <c r="A96" s="13" t="s">
        <v>22</v>
      </c>
      <c r="B96" s="10" t="s">
        <v>21</v>
      </c>
      <c r="C96" s="10">
        <v>5</v>
      </c>
      <c r="D96" s="10">
        <v>52.5</v>
      </c>
      <c r="E96" s="11">
        <f t="shared" si="6"/>
        <v>262.5</v>
      </c>
      <c r="F96" s="11">
        <f t="shared" si="7"/>
        <v>301.875</v>
      </c>
      <c r="G96" s="23">
        <f>F93+F94+F95+F96</f>
        <v>2699.625</v>
      </c>
      <c r="H96" s="12">
        <v>2700</v>
      </c>
      <c r="I96" s="12">
        <v>63.7</v>
      </c>
      <c r="J96" s="23">
        <f t="shared" si="5"/>
        <v>-63.325</v>
      </c>
    </row>
    <row r="97" spans="1:10" ht="15">
      <c r="A97" s="18" t="s">
        <v>54</v>
      </c>
      <c r="B97" s="16" t="s">
        <v>53</v>
      </c>
      <c r="C97" s="16">
        <v>14.3</v>
      </c>
      <c r="D97" s="16">
        <v>160</v>
      </c>
      <c r="E97" s="17">
        <f t="shared" si="6"/>
        <v>2288</v>
      </c>
      <c r="F97" s="17">
        <f t="shared" si="7"/>
        <v>2631.2</v>
      </c>
      <c r="G97" s="15"/>
      <c r="H97" s="15"/>
      <c r="I97" s="15"/>
      <c r="J97" s="24"/>
    </row>
    <row r="98" spans="1:10" ht="15">
      <c r="A98" s="18" t="s">
        <v>54</v>
      </c>
      <c r="B98" s="16" t="s">
        <v>74</v>
      </c>
      <c r="C98" s="16">
        <v>16</v>
      </c>
      <c r="D98" s="16">
        <v>120</v>
      </c>
      <c r="E98" s="17">
        <f t="shared" si="6"/>
        <v>1920</v>
      </c>
      <c r="F98" s="17">
        <f t="shared" si="7"/>
        <v>2208</v>
      </c>
      <c r="G98" s="24">
        <f>F97+F98</f>
        <v>4839.2</v>
      </c>
      <c r="H98" s="15">
        <v>4420</v>
      </c>
      <c r="I98" s="15">
        <v>74.2</v>
      </c>
      <c r="J98" s="24">
        <f t="shared" si="5"/>
        <v>-493.3999999999998</v>
      </c>
    </row>
    <row r="99" spans="1:10" ht="15">
      <c r="A99" s="13" t="s">
        <v>118</v>
      </c>
      <c r="B99" s="10" t="s">
        <v>16</v>
      </c>
      <c r="C99" s="10">
        <v>4.5</v>
      </c>
      <c r="D99" s="10">
        <v>52.5</v>
      </c>
      <c r="E99" s="11">
        <f t="shared" si="6"/>
        <v>236.25</v>
      </c>
      <c r="F99" s="11">
        <f t="shared" si="7"/>
        <v>271.6875</v>
      </c>
      <c r="G99" s="12"/>
      <c r="H99" s="12"/>
      <c r="I99" s="12"/>
      <c r="J99" s="23"/>
    </row>
    <row r="100" spans="1:10" ht="15">
      <c r="A100" s="13" t="s">
        <v>77</v>
      </c>
      <c r="B100" s="10" t="s">
        <v>76</v>
      </c>
      <c r="C100" s="10">
        <v>5</v>
      </c>
      <c r="D100" s="10">
        <v>40</v>
      </c>
      <c r="E100" s="11">
        <f t="shared" si="6"/>
        <v>200</v>
      </c>
      <c r="F100" s="11">
        <f t="shared" si="7"/>
        <v>229.99999999999997</v>
      </c>
      <c r="G100" s="23">
        <f>F99+F100</f>
        <v>501.6875</v>
      </c>
      <c r="H100" s="12">
        <v>502</v>
      </c>
      <c r="I100" s="12">
        <v>23.3</v>
      </c>
      <c r="J100" s="23">
        <f t="shared" si="5"/>
        <v>-22.9875</v>
      </c>
    </row>
    <row r="101" spans="1:10" ht="15">
      <c r="A101" s="18" t="s">
        <v>62</v>
      </c>
      <c r="B101" s="19" t="s">
        <v>65</v>
      </c>
      <c r="C101" s="19">
        <v>4</v>
      </c>
      <c r="D101" s="19">
        <v>125</v>
      </c>
      <c r="E101" s="17">
        <f t="shared" si="6"/>
        <v>500</v>
      </c>
      <c r="F101" s="17">
        <f t="shared" si="7"/>
        <v>575</v>
      </c>
      <c r="G101" s="24">
        <f>F101</f>
        <v>575</v>
      </c>
      <c r="H101" s="15">
        <v>575</v>
      </c>
      <c r="I101" s="15">
        <v>9.8</v>
      </c>
      <c r="J101" s="24">
        <f t="shared" si="5"/>
        <v>-9.8</v>
      </c>
    </row>
    <row r="102" spans="1:10" ht="15">
      <c r="A102" s="13" t="s">
        <v>113</v>
      </c>
      <c r="B102" s="10" t="s">
        <v>109</v>
      </c>
      <c r="C102" s="10">
        <v>3</v>
      </c>
      <c r="D102" s="10">
        <v>12.35</v>
      </c>
      <c r="E102" s="11">
        <f t="shared" si="6"/>
        <v>37.05</v>
      </c>
      <c r="F102" s="11">
        <f t="shared" si="7"/>
        <v>42.607499999999995</v>
      </c>
      <c r="G102" s="12"/>
      <c r="H102" s="12"/>
      <c r="I102" s="12"/>
      <c r="J102" s="23"/>
    </row>
    <row r="103" spans="1:10" ht="15">
      <c r="A103" s="13" t="s">
        <v>31</v>
      </c>
      <c r="B103" s="10" t="s">
        <v>27</v>
      </c>
      <c r="C103" s="10">
        <v>3</v>
      </c>
      <c r="D103" s="10">
        <v>120</v>
      </c>
      <c r="E103" s="11">
        <f aca="true" t="shared" si="8" ref="E103:E135">D103*C103</f>
        <v>360</v>
      </c>
      <c r="F103" s="11">
        <f t="shared" si="7"/>
        <v>413.99999999999994</v>
      </c>
      <c r="G103" s="23">
        <f>F102+F103</f>
        <v>456.60749999999996</v>
      </c>
      <c r="H103" s="12">
        <v>500</v>
      </c>
      <c r="I103" s="12">
        <v>8.9</v>
      </c>
      <c r="J103" s="23">
        <f t="shared" si="5"/>
        <v>34.49250000000004</v>
      </c>
    </row>
    <row r="104" spans="1:10" ht="15">
      <c r="A104" s="18" t="s">
        <v>60</v>
      </c>
      <c r="B104" s="16" t="s">
        <v>59</v>
      </c>
      <c r="C104" s="16">
        <v>30.5</v>
      </c>
      <c r="D104" s="16">
        <v>125</v>
      </c>
      <c r="E104" s="17">
        <f t="shared" si="8"/>
        <v>3812.5</v>
      </c>
      <c r="F104" s="17">
        <f t="shared" si="7"/>
        <v>4384.375</v>
      </c>
      <c r="G104" s="15"/>
      <c r="H104" s="15"/>
      <c r="I104" s="15"/>
      <c r="J104" s="24"/>
    </row>
    <row r="105" spans="1:10" ht="15">
      <c r="A105" s="18" t="s">
        <v>60</v>
      </c>
      <c r="B105" s="16" t="s">
        <v>67</v>
      </c>
      <c r="C105" s="16">
        <v>21</v>
      </c>
      <c r="D105" s="16">
        <v>130</v>
      </c>
      <c r="E105" s="17">
        <f t="shared" si="8"/>
        <v>2730</v>
      </c>
      <c r="F105" s="17">
        <f t="shared" si="7"/>
        <v>3139.4999999999995</v>
      </c>
      <c r="G105" s="24">
        <f>F104+F105</f>
        <v>7523.875</v>
      </c>
      <c r="H105" s="15">
        <v>7310</v>
      </c>
      <c r="I105" s="15">
        <v>126</v>
      </c>
      <c r="J105" s="24">
        <f t="shared" si="5"/>
        <v>-339.875</v>
      </c>
    </row>
    <row r="106" spans="1:10" ht="15">
      <c r="A106" s="13" t="s">
        <v>25</v>
      </c>
      <c r="B106" s="10" t="s">
        <v>21</v>
      </c>
      <c r="C106" s="10">
        <v>12</v>
      </c>
      <c r="D106" s="10">
        <v>52.5</v>
      </c>
      <c r="E106" s="11">
        <f t="shared" si="8"/>
        <v>630</v>
      </c>
      <c r="F106" s="11">
        <f t="shared" si="7"/>
        <v>724.5</v>
      </c>
      <c r="G106" s="12"/>
      <c r="H106" s="12"/>
      <c r="I106" s="12"/>
      <c r="J106" s="23"/>
    </row>
    <row r="107" spans="1:10" ht="15">
      <c r="A107" s="13" t="s">
        <v>25</v>
      </c>
      <c r="B107" s="10" t="s">
        <v>76</v>
      </c>
      <c r="C107" s="10">
        <v>6</v>
      </c>
      <c r="D107" s="10">
        <v>40</v>
      </c>
      <c r="E107" s="11">
        <f t="shared" si="8"/>
        <v>240</v>
      </c>
      <c r="F107" s="11">
        <f t="shared" si="7"/>
        <v>276</v>
      </c>
      <c r="G107" s="12"/>
      <c r="H107" s="12"/>
      <c r="I107" s="12"/>
      <c r="J107" s="23"/>
    </row>
    <row r="108" spans="1:10" ht="15">
      <c r="A108" s="13" t="s">
        <v>25</v>
      </c>
      <c r="B108" s="10" t="s">
        <v>86</v>
      </c>
      <c r="C108" s="10">
        <v>12</v>
      </c>
      <c r="D108" s="10">
        <v>11.4</v>
      </c>
      <c r="E108" s="11">
        <f t="shared" si="8"/>
        <v>136.8</v>
      </c>
      <c r="F108" s="11">
        <f aca="true" t="shared" si="9" ref="F108:F137">E108*1.15</f>
        <v>157.32</v>
      </c>
      <c r="G108" s="23">
        <f>F106+F107+F108</f>
        <v>1157.82</v>
      </c>
      <c r="H108" s="12">
        <v>1158</v>
      </c>
      <c r="I108" s="12">
        <v>50.1</v>
      </c>
      <c r="J108" s="23">
        <f t="shared" si="5"/>
        <v>-49.91999999999994</v>
      </c>
    </row>
    <row r="109" spans="1:11" ht="15">
      <c r="A109" s="18" t="s">
        <v>90</v>
      </c>
      <c r="B109" s="16" t="s">
        <v>86</v>
      </c>
      <c r="C109" s="16">
        <v>20</v>
      </c>
      <c r="D109" s="16">
        <v>11.4</v>
      </c>
      <c r="E109" s="17">
        <f t="shared" si="8"/>
        <v>228</v>
      </c>
      <c r="F109" s="17">
        <f t="shared" si="9"/>
        <v>262.2</v>
      </c>
      <c r="G109" s="24">
        <f>F109</f>
        <v>262.2</v>
      </c>
      <c r="H109" s="15">
        <v>269</v>
      </c>
      <c r="I109" s="15">
        <v>10</v>
      </c>
      <c r="J109" s="24">
        <v>-123</v>
      </c>
      <c r="K109" t="s">
        <v>131</v>
      </c>
    </row>
    <row r="110" spans="1:10" ht="15">
      <c r="A110" s="13" t="s">
        <v>52</v>
      </c>
      <c r="B110" s="10" t="s">
        <v>50</v>
      </c>
      <c r="C110" s="10">
        <v>7</v>
      </c>
      <c r="D110" s="10">
        <v>175</v>
      </c>
      <c r="E110" s="11">
        <f t="shared" si="8"/>
        <v>1225</v>
      </c>
      <c r="F110" s="11">
        <f t="shared" si="9"/>
        <v>1408.75</v>
      </c>
      <c r="G110" s="23">
        <f>F110</f>
        <v>1408.75</v>
      </c>
      <c r="H110" s="12">
        <v>1409</v>
      </c>
      <c r="I110" s="12">
        <v>17.1</v>
      </c>
      <c r="J110" s="23">
        <f t="shared" si="5"/>
        <v>-16.85</v>
      </c>
    </row>
    <row r="111" spans="1:10" ht="15">
      <c r="A111" s="18" t="s">
        <v>70</v>
      </c>
      <c r="B111" s="16" t="s">
        <v>68</v>
      </c>
      <c r="C111" s="16">
        <v>6</v>
      </c>
      <c r="D111" s="16">
        <v>105</v>
      </c>
      <c r="E111" s="17">
        <f t="shared" si="8"/>
        <v>630</v>
      </c>
      <c r="F111" s="17">
        <f t="shared" si="9"/>
        <v>724.5</v>
      </c>
      <c r="G111" s="24">
        <f>F111</f>
        <v>724.5</v>
      </c>
      <c r="H111" s="15">
        <v>740</v>
      </c>
      <c r="I111" s="15">
        <v>14.7</v>
      </c>
      <c r="J111" s="24">
        <f t="shared" si="5"/>
        <v>0.8000000000000007</v>
      </c>
    </row>
    <row r="112" spans="1:10" ht="15">
      <c r="A112" s="13" t="s">
        <v>75</v>
      </c>
      <c r="B112" s="10" t="s">
        <v>74</v>
      </c>
      <c r="C112" s="10">
        <v>5</v>
      </c>
      <c r="D112" s="10">
        <v>120</v>
      </c>
      <c r="E112" s="11">
        <f t="shared" si="8"/>
        <v>600</v>
      </c>
      <c r="F112" s="11">
        <f t="shared" si="9"/>
        <v>690</v>
      </c>
      <c r="G112" s="12"/>
      <c r="H112" s="12"/>
      <c r="I112" s="12"/>
      <c r="J112" s="23"/>
    </row>
    <row r="113" spans="1:10" ht="15">
      <c r="A113" s="13" t="s">
        <v>75</v>
      </c>
      <c r="B113" s="10" t="s">
        <v>99</v>
      </c>
      <c r="C113" s="10">
        <v>4</v>
      </c>
      <c r="D113" s="10">
        <v>16.15</v>
      </c>
      <c r="E113" s="11">
        <f t="shared" si="8"/>
        <v>64.6</v>
      </c>
      <c r="F113" s="11">
        <f t="shared" si="9"/>
        <v>74.28999999999999</v>
      </c>
      <c r="G113" s="12"/>
      <c r="H113" s="12"/>
      <c r="I113" s="12"/>
      <c r="J113" s="23"/>
    </row>
    <row r="114" spans="1:10" ht="15">
      <c r="A114" s="13" t="s">
        <v>88</v>
      </c>
      <c r="B114" s="10" t="s">
        <v>86</v>
      </c>
      <c r="C114" s="10">
        <v>5</v>
      </c>
      <c r="D114" s="10">
        <v>11.4</v>
      </c>
      <c r="E114" s="11">
        <f t="shared" si="8"/>
        <v>57</v>
      </c>
      <c r="F114" s="11">
        <f t="shared" si="9"/>
        <v>65.55</v>
      </c>
      <c r="G114" s="23">
        <f>F112+F113+F114</f>
        <v>829.8399999999999</v>
      </c>
      <c r="H114" s="12">
        <v>830</v>
      </c>
      <c r="I114" s="12">
        <v>16.8</v>
      </c>
      <c r="J114" s="23">
        <f t="shared" si="5"/>
        <v>-16.63999999999992</v>
      </c>
    </row>
    <row r="115" spans="1:10" ht="15">
      <c r="A115" s="18" t="s">
        <v>43</v>
      </c>
      <c r="B115" s="16" t="s">
        <v>41</v>
      </c>
      <c r="C115" s="16">
        <v>0</v>
      </c>
      <c r="D115" s="16">
        <v>52.5</v>
      </c>
      <c r="E115" s="17">
        <f t="shared" si="8"/>
        <v>0</v>
      </c>
      <c r="F115" s="17">
        <f t="shared" si="9"/>
        <v>0</v>
      </c>
      <c r="G115" s="24">
        <f>F115</f>
        <v>0</v>
      </c>
      <c r="H115" s="15">
        <v>362</v>
      </c>
      <c r="I115" s="15">
        <v>0</v>
      </c>
      <c r="J115" s="24">
        <f t="shared" si="5"/>
        <v>362</v>
      </c>
    </row>
    <row r="116" spans="1:10" ht="15">
      <c r="A116" s="13" t="s">
        <v>18</v>
      </c>
      <c r="B116" s="10" t="s">
        <v>16</v>
      </c>
      <c r="C116" s="10">
        <v>6</v>
      </c>
      <c r="D116" s="10">
        <v>52.5</v>
      </c>
      <c r="E116" s="11">
        <f t="shared" si="8"/>
        <v>315</v>
      </c>
      <c r="F116" s="11">
        <f t="shared" si="9"/>
        <v>362.25</v>
      </c>
      <c r="G116" s="12"/>
      <c r="H116" s="12"/>
      <c r="I116" s="12"/>
      <c r="J116" s="23"/>
    </row>
    <row r="117" spans="1:10" ht="15">
      <c r="A117" s="13" t="s">
        <v>18</v>
      </c>
      <c r="B117" s="10" t="s">
        <v>74</v>
      </c>
      <c r="C117" s="10">
        <v>9</v>
      </c>
      <c r="D117" s="10">
        <v>120</v>
      </c>
      <c r="E117" s="11">
        <f t="shared" si="8"/>
        <v>1080</v>
      </c>
      <c r="F117" s="11">
        <f t="shared" si="9"/>
        <v>1242</v>
      </c>
      <c r="G117" s="23"/>
      <c r="H117" s="12"/>
      <c r="I117" s="12"/>
      <c r="J117" s="23"/>
    </row>
    <row r="118" spans="1:10" ht="15">
      <c r="A118" s="13" t="s">
        <v>18</v>
      </c>
      <c r="B118" s="10" t="s">
        <v>85</v>
      </c>
      <c r="C118" s="10">
        <v>5</v>
      </c>
      <c r="D118" s="10">
        <v>100</v>
      </c>
      <c r="E118" s="11">
        <f t="shared" si="8"/>
        <v>500</v>
      </c>
      <c r="F118" s="11">
        <f t="shared" si="9"/>
        <v>575</v>
      </c>
      <c r="G118" s="23"/>
      <c r="H118" s="12"/>
      <c r="I118" s="12"/>
      <c r="J118" s="23"/>
    </row>
    <row r="119" spans="1:10" ht="15">
      <c r="A119" s="13" t="s">
        <v>18</v>
      </c>
      <c r="B119" s="10" t="s">
        <v>104</v>
      </c>
      <c r="C119" s="10">
        <v>5</v>
      </c>
      <c r="D119" s="10">
        <v>20.9</v>
      </c>
      <c r="E119" s="11">
        <f t="shared" si="8"/>
        <v>104.5</v>
      </c>
      <c r="F119" s="11">
        <f t="shared" si="9"/>
        <v>120.175</v>
      </c>
      <c r="G119" s="23">
        <f>F116+F117+F118+F119</f>
        <v>2299.425</v>
      </c>
      <c r="H119" s="12">
        <v>2310</v>
      </c>
      <c r="I119" s="12">
        <v>51.5</v>
      </c>
      <c r="J119" s="23">
        <f t="shared" si="5"/>
        <v>-40.92500000000018</v>
      </c>
    </row>
    <row r="120" spans="1:10" ht="15">
      <c r="A120" s="18" t="s">
        <v>55</v>
      </c>
      <c r="B120" s="16" t="s">
        <v>53</v>
      </c>
      <c r="C120" s="16">
        <v>7</v>
      </c>
      <c r="D120" s="16">
        <v>160</v>
      </c>
      <c r="E120" s="17">
        <f t="shared" si="8"/>
        <v>1120</v>
      </c>
      <c r="F120" s="17">
        <f t="shared" si="9"/>
        <v>1288</v>
      </c>
      <c r="G120" s="15"/>
      <c r="H120" s="15"/>
      <c r="I120" s="15"/>
      <c r="J120" s="24"/>
    </row>
    <row r="121" spans="1:10" ht="15">
      <c r="A121" s="18" t="s">
        <v>94</v>
      </c>
      <c r="B121" s="16" t="s">
        <v>86</v>
      </c>
      <c r="C121" s="16">
        <v>12</v>
      </c>
      <c r="D121" s="16">
        <v>11.4</v>
      </c>
      <c r="E121" s="17">
        <f t="shared" si="8"/>
        <v>136.8</v>
      </c>
      <c r="F121" s="17">
        <f t="shared" si="9"/>
        <v>157.32</v>
      </c>
      <c r="G121" s="15"/>
      <c r="H121" s="15"/>
      <c r="I121" s="15"/>
      <c r="J121" s="24"/>
    </row>
    <row r="122" spans="1:10" ht="15">
      <c r="A122" s="18" t="s">
        <v>94</v>
      </c>
      <c r="B122" s="16" t="s">
        <v>114</v>
      </c>
      <c r="C122" s="16">
        <v>3</v>
      </c>
      <c r="D122" s="16">
        <v>17.1</v>
      </c>
      <c r="E122" s="17">
        <f t="shared" si="8"/>
        <v>51.300000000000004</v>
      </c>
      <c r="F122" s="17">
        <f t="shared" si="9"/>
        <v>58.995</v>
      </c>
      <c r="G122" s="24">
        <f>F120+F121+F122</f>
        <v>1504.3149999999998</v>
      </c>
      <c r="H122" s="15">
        <v>1504</v>
      </c>
      <c r="I122" s="15">
        <v>24.7</v>
      </c>
      <c r="J122" s="24">
        <f t="shared" si="5"/>
        <v>-25.014999999999826</v>
      </c>
    </row>
    <row r="123" spans="1:10" ht="15">
      <c r="A123" s="13" t="s">
        <v>19</v>
      </c>
      <c r="B123" s="10" t="s">
        <v>16</v>
      </c>
      <c r="C123" s="10">
        <v>10</v>
      </c>
      <c r="D123" s="10">
        <v>52.5</v>
      </c>
      <c r="E123" s="11">
        <f t="shared" si="8"/>
        <v>525</v>
      </c>
      <c r="F123" s="11">
        <f t="shared" si="9"/>
        <v>603.75</v>
      </c>
      <c r="G123" s="23">
        <f>F123</f>
        <v>603.75</v>
      </c>
      <c r="H123" s="12">
        <v>604</v>
      </c>
      <c r="I123" s="12">
        <v>24.5</v>
      </c>
      <c r="J123" s="23">
        <f t="shared" si="5"/>
        <v>-24.25</v>
      </c>
    </row>
    <row r="124" spans="1:10" ht="15">
      <c r="A124" s="18" t="s">
        <v>24</v>
      </c>
      <c r="B124" s="16" t="s">
        <v>21</v>
      </c>
      <c r="C124" s="16">
        <v>6</v>
      </c>
      <c r="D124" s="16">
        <v>52.5</v>
      </c>
      <c r="E124" s="17">
        <f t="shared" si="8"/>
        <v>315</v>
      </c>
      <c r="F124" s="17">
        <f t="shared" si="9"/>
        <v>362.25</v>
      </c>
      <c r="G124" s="24">
        <f>F124</f>
        <v>362.25</v>
      </c>
      <c r="H124" s="15">
        <v>390</v>
      </c>
      <c r="I124" s="15">
        <v>14.7</v>
      </c>
      <c r="J124" s="24">
        <f t="shared" si="5"/>
        <v>13.05</v>
      </c>
    </row>
    <row r="125" spans="1:10" ht="15">
      <c r="A125" s="13" t="s">
        <v>91</v>
      </c>
      <c r="B125" s="10" t="s">
        <v>86</v>
      </c>
      <c r="C125" s="10">
        <v>14</v>
      </c>
      <c r="D125" s="10">
        <v>11.4</v>
      </c>
      <c r="E125" s="11">
        <f t="shared" si="8"/>
        <v>159.6</v>
      </c>
      <c r="F125" s="11">
        <f t="shared" si="9"/>
        <v>183.54</v>
      </c>
      <c r="G125" s="23"/>
      <c r="H125" s="12"/>
      <c r="I125" s="12"/>
      <c r="J125" s="23"/>
    </row>
    <row r="126" spans="1:10" ht="15">
      <c r="A126" s="13" t="s">
        <v>91</v>
      </c>
      <c r="B126" s="14" t="s">
        <v>64</v>
      </c>
      <c r="C126" s="14">
        <v>5</v>
      </c>
      <c r="D126" s="14">
        <v>125</v>
      </c>
      <c r="E126" s="11">
        <f t="shared" si="8"/>
        <v>625</v>
      </c>
      <c r="F126" s="11">
        <f t="shared" si="9"/>
        <v>718.75</v>
      </c>
      <c r="G126" s="23">
        <f>F125+F126</f>
        <v>902.29</v>
      </c>
      <c r="H126" s="12">
        <v>902</v>
      </c>
      <c r="I126" s="12">
        <v>19.3</v>
      </c>
      <c r="J126" s="23">
        <f t="shared" si="5"/>
        <v>-19.589999999999964</v>
      </c>
    </row>
    <row r="127" spans="1:10" ht="15">
      <c r="A127" s="18" t="s">
        <v>14</v>
      </c>
      <c r="B127" s="16" t="s">
        <v>10</v>
      </c>
      <c r="C127" s="16">
        <v>5</v>
      </c>
      <c r="D127" s="16">
        <v>52.5</v>
      </c>
      <c r="E127" s="17">
        <f t="shared" si="8"/>
        <v>262.5</v>
      </c>
      <c r="F127" s="17">
        <f t="shared" si="9"/>
        <v>301.875</v>
      </c>
      <c r="G127" s="24">
        <f>F127</f>
        <v>301.875</v>
      </c>
      <c r="H127" s="15">
        <v>302</v>
      </c>
      <c r="I127" s="15">
        <v>12.3</v>
      </c>
      <c r="J127" s="24">
        <f t="shared" si="5"/>
        <v>-12.175</v>
      </c>
    </row>
    <row r="128" spans="1:10" ht="15">
      <c r="A128" s="13" t="s">
        <v>100</v>
      </c>
      <c r="B128" s="10" t="s">
        <v>99</v>
      </c>
      <c r="C128" s="10">
        <v>13</v>
      </c>
      <c r="D128" s="10">
        <v>16.15</v>
      </c>
      <c r="E128" s="11">
        <f t="shared" si="8"/>
        <v>209.95</v>
      </c>
      <c r="F128" s="11">
        <f t="shared" si="9"/>
        <v>241.44249999999997</v>
      </c>
      <c r="G128" s="23">
        <f>F128</f>
        <v>241.44249999999997</v>
      </c>
      <c r="H128" s="12">
        <v>220</v>
      </c>
      <c r="I128" s="12">
        <v>6.5</v>
      </c>
      <c r="J128" s="23">
        <f t="shared" si="5"/>
        <v>-27.942499999999967</v>
      </c>
    </row>
    <row r="129" spans="1:10" ht="15">
      <c r="A129" s="18" t="s">
        <v>111</v>
      </c>
      <c r="B129" s="16" t="s">
        <v>109</v>
      </c>
      <c r="C129" s="16">
        <v>4</v>
      </c>
      <c r="D129" s="16">
        <v>12.35</v>
      </c>
      <c r="E129" s="17">
        <f t="shared" si="8"/>
        <v>49.4</v>
      </c>
      <c r="F129" s="17">
        <f t="shared" si="9"/>
        <v>56.809999999999995</v>
      </c>
      <c r="G129" s="15"/>
      <c r="H129" s="15"/>
      <c r="I129" s="15"/>
      <c r="J129" s="24"/>
    </row>
    <row r="130" spans="1:10" ht="15">
      <c r="A130" s="18" t="s">
        <v>106</v>
      </c>
      <c r="B130" s="16" t="s">
        <v>104</v>
      </c>
      <c r="C130" s="16">
        <v>7</v>
      </c>
      <c r="D130" s="16">
        <v>20.9</v>
      </c>
      <c r="E130" s="17">
        <f t="shared" si="8"/>
        <v>146.29999999999998</v>
      </c>
      <c r="F130" s="17">
        <f t="shared" si="9"/>
        <v>168.24499999999998</v>
      </c>
      <c r="G130" s="24">
        <f>F129+F130</f>
        <v>225.05499999999998</v>
      </c>
      <c r="H130" s="15">
        <v>260</v>
      </c>
      <c r="I130" s="15">
        <v>5.5</v>
      </c>
      <c r="J130" s="24">
        <f t="shared" si="5"/>
        <v>29.44500000000002</v>
      </c>
    </row>
    <row r="131" spans="1:10" ht="15">
      <c r="A131" s="13" t="s">
        <v>37</v>
      </c>
      <c r="B131" s="10" t="s">
        <v>35</v>
      </c>
      <c r="C131" s="10">
        <v>3</v>
      </c>
      <c r="D131" s="10">
        <v>140</v>
      </c>
      <c r="E131" s="11">
        <f t="shared" si="8"/>
        <v>420</v>
      </c>
      <c r="F131" s="11">
        <f t="shared" si="9"/>
        <v>482.99999999999994</v>
      </c>
      <c r="G131" s="12"/>
      <c r="H131" s="12"/>
      <c r="I131" s="12"/>
      <c r="J131" s="23"/>
    </row>
    <row r="132" spans="1:10" ht="15">
      <c r="A132" s="13" t="s">
        <v>37</v>
      </c>
      <c r="B132" s="10" t="s">
        <v>45</v>
      </c>
      <c r="C132" s="10">
        <v>10</v>
      </c>
      <c r="D132" s="10">
        <v>180</v>
      </c>
      <c r="E132" s="11">
        <f t="shared" si="8"/>
        <v>1800</v>
      </c>
      <c r="F132" s="11">
        <f t="shared" si="9"/>
        <v>2070</v>
      </c>
      <c r="G132" s="12"/>
      <c r="H132" s="12"/>
      <c r="I132" s="12"/>
      <c r="J132" s="23"/>
    </row>
    <row r="133" spans="1:10" ht="15">
      <c r="A133" s="13" t="s">
        <v>37</v>
      </c>
      <c r="B133" s="10" t="s">
        <v>76</v>
      </c>
      <c r="C133" s="10">
        <v>6</v>
      </c>
      <c r="D133" s="10">
        <v>40</v>
      </c>
      <c r="E133" s="11">
        <f t="shared" si="8"/>
        <v>240</v>
      </c>
      <c r="F133" s="11">
        <f t="shared" si="9"/>
        <v>276</v>
      </c>
      <c r="G133" s="23"/>
      <c r="H133" s="12"/>
      <c r="I133" s="12"/>
      <c r="J133" s="23"/>
    </row>
    <row r="134" spans="1:10" ht="15">
      <c r="A134" s="13" t="s">
        <v>37</v>
      </c>
      <c r="B134" s="10" t="s">
        <v>33</v>
      </c>
      <c r="C134" s="10">
        <v>3</v>
      </c>
      <c r="D134" s="10">
        <v>120</v>
      </c>
      <c r="E134" s="11">
        <f>D134*C134</f>
        <v>360</v>
      </c>
      <c r="F134" s="11">
        <f>E134*1.15</f>
        <v>413.99999999999994</v>
      </c>
      <c r="G134" s="23">
        <f>F131+F132+F133+F134</f>
        <v>3243</v>
      </c>
      <c r="H134" s="12">
        <v>3243</v>
      </c>
      <c r="I134" s="12">
        <v>53.9</v>
      </c>
      <c r="J134" s="23">
        <f aca="true" t="shared" si="10" ref="J134:J144">H134-G134-I134</f>
        <v>-53.9</v>
      </c>
    </row>
    <row r="135" spans="1:10" ht="15">
      <c r="A135" s="18" t="s">
        <v>57</v>
      </c>
      <c r="B135" s="16" t="s">
        <v>56</v>
      </c>
      <c r="C135" s="16">
        <v>18</v>
      </c>
      <c r="D135" s="16">
        <v>115</v>
      </c>
      <c r="E135" s="17">
        <f t="shared" si="8"/>
        <v>2070</v>
      </c>
      <c r="F135" s="17">
        <f t="shared" si="9"/>
        <v>2380.5</v>
      </c>
      <c r="G135" s="15"/>
      <c r="H135" s="15"/>
      <c r="I135" s="15"/>
      <c r="J135" s="24"/>
    </row>
    <row r="136" spans="1:10" ht="15">
      <c r="A136" s="18" t="s">
        <v>101</v>
      </c>
      <c r="B136" s="16" t="s">
        <v>99</v>
      </c>
      <c r="C136" s="16">
        <v>7</v>
      </c>
      <c r="D136" s="16">
        <v>16.15</v>
      </c>
      <c r="E136" s="17">
        <f>D136*C136</f>
        <v>113.04999999999998</v>
      </c>
      <c r="F136" s="17">
        <f t="shared" si="9"/>
        <v>130.00749999999996</v>
      </c>
      <c r="G136" s="24">
        <f>F135+F136</f>
        <v>2510.5075</v>
      </c>
      <c r="H136" s="15">
        <v>2504</v>
      </c>
      <c r="I136" s="15">
        <v>47.6</v>
      </c>
      <c r="J136" s="24">
        <f t="shared" si="10"/>
        <v>-54.107500000000165</v>
      </c>
    </row>
    <row r="137" spans="1:10" ht="15">
      <c r="A137" s="13" t="s">
        <v>51</v>
      </c>
      <c r="B137" s="10" t="s">
        <v>50</v>
      </c>
      <c r="C137" s="10">
        <v>12</v>
      </c>
      <c r="D137" s="10">
        <v>175</v>
      </c>
      <c r="E137" s="11">
        <f>D137*C137</f>
        <v>2100</v>
      </c>
      <c r="F137" s="11">
        <f t="shared" si="9"/>
        <v>2415</v>
      </c>
      <c r="G137" s="23">
        <f>F137</f>
        <v>2415</v>
      </c>
      <c r="H137" s="12">
        <v>2415</v>
      </c>
      <c r="I137" s="12">
        <v>29.4</v>
      </c>
      <c r="J137" s="23">
        <f t="shared" si="10"/>
        <v>-29.4</v>
      </c>
    </row>
    <row r="138" spans="1:10" ht="15">
      <c r="A138" s="18" t="s">
        <v>125</v>
      </c>
      <c r="B138" s="16" t="s">
        <v>85</v>
      </c>
      <c r="C138" s="16">
        <v>6</v>
      </c>
      <c r="D138" s="16">
        <v>100</v>
      </c>
      <c r="E138" s="17">
        <f aca="true" t="shared" si="11" ref="E138:E144">D138*C138</f>
        <v>600</v>
      </c>
      <c r="F138" s="17">
        <f aca="true" t="shared" si="12" ref="F138:F144">E138*1.15</f>
        <v>690</v>
      </c>
      <c r="G138" s="24">
        <f>F138</f>
        <v>690</v>
      </c>
      <c r="H138" s="15">
        <v>709</v>
      </c>
      <c r="I138" s="15">
        <v>14.7</v>
      </c>
      <c r="J138" s="24">
        <f t="shared" si="10"/>
        <v>4.300000000000001</v>
      </c>
    </row>
    <row r="139" spans="1:10" ht="15">
      <c r="A139" s="13" t="s">
        <v>126</v>
      </c>
      <c r="B139" s="10" t="s">
        <v>74</v>
      </c>
      <c r="C139" s="10">
        <v>4</v>
      </c>
      <c r="D139" s="10">
        <v>120</v>
      </c>
      <c r="E139" s="11">
        <f t="shared" si="11"/>
        <v>480</v>
      </c>
      <c r="F139" s="11">
        <f t="shared" si="12"/>
        <v>552</v>
      </c>
      <c r="G139" s="23">
        <f>F139</f>
        <v>552</v>
      </c>
      <c r="H139" s="12">
        <v>552</v>
      </c>
      <c r="I139" s="12">
        <v>9.8</v>
      </c>
      <c r="J139" s="23">
        <f t="shared" si="10"/>
        <v>-9.8</v>
      </c>
    </row>
    <row r="140" spans="1:10" ht="15">
      <c r="A140" s="18" t="s">
        <v>127</v>
      </c>
      <c r="B140" s="16" t="s">
        <v>35</v>
      </c>
      <c r="C140" s="16">
        <v>3</v>
      </c>
      <c r="D140" s="16">
        <v>140</v>
      </c>
      <c r="E140" s="17">
        <f t="shared" si="11"/>
        <v>420</v>
      </c>
      <c r="F140" s="17">
        <f t="shared" si="12"/>
        <v>482.99999999999994</v>
      </c>
      <c r="G140" s="24"/>
      <c r="H140" s="15"/>
      <c r="I140" s="15"/>
      <c r="J140" s="24"/>
    </row>
    <row r="141" spans="1:10" ht="15">
      <c r="A141" s="18" t="s">
        <v>127</v>
      </c>
      <c r="B141" s="16" t="s">
        <v>114</v>
      </c>
      <c r="C141" s="16">
        <v>3</v>
      </c>
      <c r="D141" s="16">
        <v>17.1</v>
      </c>
      <c r="E141" s="17">
        <f t="shared" si="11"/>
        <v>51.300000000000004</v>
      </c>
      <c r="F141" s="17">
        <f t="shared" si="12"/>
        <v>58.995</v>
      </c>
      <c r="G141" s="24">
        <f>F140+F141</f>
        <v>541.9949999999999</v>
      </c>
      <c r="H141" s="15">
        <v>550</v>
      </c>
      <c r="I141" s="15">
        <v>8.9</v>
      </c>
      <c r="J141" s="24">
        <f t="shared" si="10"/>
        <v>-0.8949999999998912</v>
      </c>
    </row>
    <row r="142" spans="1:10" ht="15">
      <c r="A142" s="13" t="s">
        <v>128</v>
      </c>
      <c r="B142" s="10" t="s">
        <v>68</v>
      </c>
      <c r="C142" s="10">
        <v>6.7</v>
      </c>
      <c r="D142" s="10">
        <v>105</v>
      </c>
      <c r="E142" s="11">
        <f t="shared" si="11"/>
        <v>703.5</v>
      </c>
      <c r="F142" s="11">
        <f t="shared" si="12"/>
        <v>809.025</v>
      </c>
      <c r="G142" s="23">
        <v>809</v>
      </c>
      <c r="H142" s="12">
        <v>809</v>
      </c>
      <c r="I142" s="12">
        <v>16.4</v>
      </c>
      <c r="J142" s="23">
        <f t="shared" si="10"/>
        <v>-16.4</v>
      </c>
    </row>
    <row r="143" spans="1:10" ht="15">
      <c r="A143" s="18" t="s">
        <v>129</v>
      </c>
      <c r="B143" s="19" t="s">
        <v>64</v>
      </c>
      <c r="C143" s="19">
        <v>7</v>
      </c>
      <c r="D143" s="19">
        <v>125</v>
      </c>
      <c r="E143" s="17">
        <f t="shared" si="11"/>
        <v>875</v>
      </c>
      <c r="F143" s="17">
        <f t="shared" si="12"/>
        <v>1006.2499999999999</v>
      </c>
      <c r="G143" s="24">
        <v>1006</v>
      </c>
      <c r="H143" s="15">
        <v>1006</v>
      </c>
      <c r="I143" s="15">
        <v>17.2</v>
      </c>
      <c r="J143" s="24">
        <f t="shared" si="10"/>
        <v>-17.2</v>
      </c>
    </row>
    <row r="144" spans="1:10" ht="15">
      <c r="A144" s="12" t="s">
        <v>130</v>
      </c>
      <c r="B144" s="14" t="s">
        <v>64</v>
      </c>
      <c r="C144" s="14">
        <v>5</v>
      </c>
      <c r="D144" s="14">
        <v>125</v>
      </c>
      <c r="E144" s="11">
        <f t="shared" si="11"/>
        <v>625</v>
      </c>
      <c r="F144" s="11">
        <f t="shared" si="12"/>
        <v>718.75</v>
      </c>
      <c r="G144" s="23">
        <v>719</v>
      </c>
      <c r="H144" s="12">
        <v>719</v>
      </c>
      <c r="I144" s="12">
        <v>12.3</v>
      </c>
      <c r="J144" s="23">
        <f t="shared" si="10"/>
        <v>-12.3</v>
      </c>
    </row>
    <row r="145" spans="1:10" ht="15">
      <c r="A145" s="20" t="s">
        <v>15</v>
      </c>
      <c r="G145" s="26"/>
      <c r="H145" s="25"/>
      <c r="I145" s="25"/>
      <c r="J145" s="21"/>
    </row>
    <row r="146" spans="1:10" ht="15">
      <c r="A146" s="20" t="s">
        <v>15</v>
      </c>
      <c r="B146" s="21" t="s">
        <v>50</v>
      </c>
      <c r="C146" s="21">
        <v>11</v>
      </c>
      <c r="D146" s="21">
        <v>175</v>
      </c>
      <c r="E146" s="22">
        <f>D146*C146</f>
        <v>1925</v>
      </c>
      <c r="F146" s="22">
        <f>E146*1.15</f>
        <v>2213.75</v>
      </c>
      <c r="G146" s="26"/>
      <c r="H146" s="25"/>
      <c r="I146" s="25"/>
      <c r="J146" s="21"/>
    </row>
    <row r="147" spans="1:10" ht="15">
      <c r="A147" s="20" t="s">
        <v>15</v>
      </c>
      <c r="B147" s="21" t="s">
        <v>67</v>
      </c>
      <c r="C147" s="21">
        <v>10</v>
      </c>
      <c r="D147" s="21">
        <v>130</v>
      </c>
      <c r="E147" s="22">
        <f>D147*C147</f>
        <v>1300</v>
      </c>
      <c r="F147" s="22">
        <f>E147*1.15</f>
        <v>1494.9999999999998</v>
      </c>
      <c r="G147" s="26"/>
      <c r="H147" s="25"/>
      <c r="I147" s="25"/>
      <c r="J147" s="21"/>
    </row>
    <row r="148" spans="1:10" ht="17.25" customHeight="1">
      <c r="A148" s="20" t="s">
        <v>15</v>
      </c>
      <c r="B148" s="21" t="s">
        <v>76</v>
      </c>
      <c r="C148" s="21">
        <v>0.1</v>
      </c>
      <c r="D148" s="21">
        <v>40</v>
      </c>
      <c r="E148" s="22">
        <f>D148*C148</f>
        <v>4</v>
      </c>
      <c r="F148" s="22">
        <f>E148*1.15</f>
        <v>4.6</v>
      </c>
      <c r="G148" s="26"/>
      <c r="H148" s="25"/>
      <c r="I148" s="25"/>
      <c r="J148" s="21"/>
    </row>
    <row r="149" spans="1:10" ht="15" hidden="1">
      <c r="A149" s="38"/>
      <c r="B149" s="39"/>
      <c r="C149" s="39">
        <v>25</v>
      </c>
      <c r="D149" s="39">
        <v>155</v>
      </c>
      <c r="E149" s="40">
        <f>D149*C149</f>
        <v>3875</v>
      </c>
      <c r="F149" s="30">
        <f>E149*1.15</f>
        <v>4456.25</v>
      </c>
      <c r="G149" s="41"/>
      <c r="H149" s="42"/>
      <c r="I149" s="42"/>
      <c r="J149" s="39"/>
    </row>
    <row r="150" spans="5:6" ht="15" hidden="1">
      <c r="E150" s="29">
        <f>SUM(E2:E149)</f>
        <v>83428.25000000003</v>
      </c>
      <c r="F150" s="30">
        <f>E150*1.15</f>
        <v>95942.48750000003</v>
      </c>
    </row>
    <row r="151" spans="3:9" ht="15" hidden="1">
      <c r="C151">
        <f>SUM(C22:C150)</f>
        <v>952</v>
      </c>
      <c r="I151" s="5">
        <v>139.4</v>
      </c>
    </row>
    <row r="152" ht="15" hidden="1">
      <c r="I152">
        <f>SUM(I2:I151)</f>
        <v>1923.0000000000002</v>
      </c>
    </row>
    <row r="153" ht="15" hidden="1">
      <c r="J153">
        <v>1958</v>
      </c>
    </row>
    <row r="154" ht="15" hidden="1"/>
    <row r="155" ht="15" hidden="1"/>
    <row r="156" ht="15" hidden="1">
      <c r="H156">
        <v>2.45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58">
      <selection activeCell="B70" sqref="B70"/>
    </sheetView>
  </sheetViews>
  <sheetFormatPr defaultColWidth="9.140625" defaultRowHeight="15"/>
  <cols>
    <col min="1" max="1" width="24.28125" style="0" customWidth="1"/>
    <col min="2" max="2" width="58.421875" style="0" customWidth="1"/>
  </cols>
  <sheetData>
    <row r="1" spans="1:9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5" ht="15">
      <c r="A2" s="5" t="s">
        <v>11</v>
      </c>
      <c r="B2" t="s">
        <v>10</v>
      </c>
      <c r="C2">
        <v>5</v>
      </c>
      <c r="D2">
        <v>52.5</v>
      </c>
      <c r="E2">
        <f>D2*C2</f>
        <v>262.5</v>
      </c>
    </row>
    <row r="3" spans="1:5" ht="15">
      <c r="A3" s="5" t="s">
        <v>12</v>
      </c>
      <c r="B3" t="s">
        <v>10</v>
      </c>
      <c r="C3">
        <v>8</v>
      </c>
      <c r="D3">
        <v>52.5</v>
      </c>
      <c r="E3">
        <f aca="true" t="shared" si="0" ref="E3:E66">D3*C3</f>
        <v>420</v>
      </c>
    </row>
    <row r="4" spans="1:5" ht="15">
      <c r="A4" s="5" t="s">
        <v>13</v>
      </c>
      <c r="B4" t="s">
        <v>10</v>
      </c>
      <c r="C4">
        <v>10</v>
      </c>
      <c r="D4">
        <v>52.5</v>
      </c>
      <c r="E4">
        <f t="shared" si="0"/>
        <v>525</v>
      </c>
    </row>
    <row r="5" spans="1:5" ht="15">
      <c r="A5" s="5" t="s">
        <v>14</v>
      </c>
      <c r="B5" t="s">
        <v>10</v>
      </c>
      <c r="C5">
        <v>5</v>
      </c>
      <c r="D5">
        <v>52.5</v>
      </c>
      <c r="E5">
        <f t="shared" si="0"/>
        <v>262.5</v>
      </c>
    </row>
    <row r="6" spans="1:5" ht="15">
      <c r="A6" s="6" t="s">
        <v>121</v>
      </c>
      <c r="B6" t="s">
        <v>10</v>
      </c>
      <c r="C6">
        <v>1.2</v>
      </c>
      <c r="D6">
        <v>52.5</v>
      </c>
      <c r="E6">
        <f t="shared" si="0"/>
        <v>63</v>
      </c>
    </row>
    <row r="7" spans="1:5" ht="15">
      <c r="A7" s="7" t="s">
        <v>15</v>
      </c>
      <c r="B7" t="s">
        <v>10</v>
      </c>
      <c r="C7">
        <v>1</v>
      </c>
      <c r="D7">
        <v>52.5</v>
      </c>
      <c r="E7">
        <f t="shared" si="0"/>
        <v>52.5</v>
      </c>
    </row>
    <row r="8" spans="1:5" ht="15">
      <c r="A8" s="5" t="s">
        <v>17</v>
      </c>
      <c r="B8" t="s">
        <v>16</v>
      </c>
      <c r="C8">
        <v>3</v>
      </c>
      <c r="D8">
        <v>52.5</v>
      </c>
      <c r="E8">
        <f t="shared" si="0"/>
        <v>157.5</v>
      </c>
    </row>
    <row r="9" spans="1:5" ht="15">
      <c r="A9" s="5" t="s">
        <v>18</v>
      </c>
      <c r="B9" t="s">
        <v>16</v>
      </c>
      <c r="C9">
        <v>6</v>
      </c>
      <c r="D9">
        <v>52.5</v>
      </c>
      <c r="E9">
        <f t="shared" si="0"/>
        <v>315</v>
      </c>
    </row>
    <row r="10" spans="1:5" ht="15">
      <c r="A10" s="5" t="s">
        <v>19</v>
      </c>
      <c r="B10" t="s">
        <v>16</v>
      </c>
      <c r="C10">
        <v>10</v>
      </c>
      <c r="D10">
        <v>52.5</v>
      </c>
      <c r="E10">
        <f t="shared" si="0"/>
        <v>525</v>
      </c>
    </row>
    <row r="11" spans="1:5" ht="15">
      <c r="A11" s="5" t="s">
        <v>20</v>
      </c>
      <c r="B11" t="s">
        <v>16</v>
      </c>
      <c r="C11">
        <v>8</v>
      </c>
      <c r="D11">
        <v>52.5</v>
      </c>
      <c r="E11">
        <f t="shared" si="0"/>
        <v>420</v>
      </c>
    </row>
    <row r="12" spans="1:5" ht="15">
      <c r="A12" s="5" t="s">
        <v>118</v>
      </c>
      <c r="B12" t="s">
        <v>16</v>
      </c>
      <c r="C12">
        <v>4.5</v>
      </c>
      <c r="D12">
        <v>52.5</v>
      </c>
      <c r="E12">
        <f t="shared" si="0"/>
        <v>236.25</v>
      </c>
    </row>
    <row r="13" spans="1:5" ht="15">
      <c r="A13" s="5" t="s">
        <v>22</v>
      </c>
      <c r="B13" t="s">
        <v>21</v>
      </c>
      <c r="C13">
        <v>5</v>
      </c>
      <c r="D13">
        <v>52.5</v>
      </c>
      <c r="E13">
        <f t="shared" si="0"/>
        <v>262.5</v>
      </c>
    </row>
    <row r="14" spans="1:5" ht="15">
      <c r="A14" s="5" t="s">
        <v>23</v>
      </c>
      <c r="B14" t="s">
        <v>21</v>
      </c>
      <c r="C14">
        <v>6</v>
      </c>
      <c r="D14">
        <v>52.5</v>
      </c>
      <c r="E14">
        <f t="shared" si="0"/>
        <v>315</v>
      </c>
    </row>
    <row r="15" spans="1:5" ht="15">
      <c r="A15" s="5" t="s">
        <v>24</v>
      </c>
      <c r="B15" t="s">
        <v>21</v>
      </c>
      <c r="C15">
        <v>6</v>
      </c>
      <c r="D15">
        <v>52.5</v>
      </c>
      <c r="E15">
        <f t="shared" si="0"/>
        <v>315</v>
      </c>
    </row>
    <row r="16" spans="1:5" ht="15">
      <c r="A16" s="5" t="s">
        <v>25</v>
      </c>
      <c r="B16" t="s">
        <v>21</v>
      </c>
      <c r="C16">
        <v>12</v>
      </c>
      <c r="D16">
        <v>52.5</v>
      </c>
      <c r="E16">
        <f t="shared" si="0"/>
        <v>630</v>
      </c>
    </row>
    <row r="17" spans="1:5" ht="15">
      <c r="A17" s="5" t="s">
        <v>26</v>
      </c>
      <c r="B17" t="s">
        <v>21</v>
      </c>
      <c r="C17">
        <v>5</v>
      </c>
      <c r="D17">
        <v>52.5</v>
      </c>
      <c r="E17">
        <f t="shared" si="0"/>
        <v>262.5</v>
      </c>
    </row>
    <row r="18" spans="1:5" ht="15">
      <c r="A18" s="6" t="s">
        <v>121</v>
      </c>
      <c r="B18" t="s">
        <v>21</v>
      </c>
      <c r="C18">
        <v>0.2</v>
      </c>
      <c r="D18">
        <v>52.5</v>
      </c>
      <c r="E18">
        <f t="shared" si="0"/>
        <v>10.5</v>
      </c>
    </row>
    <row r="19" spans="1:5" ht="15">
      <c r="A19" s="5" t="s">
        <v>28</v>
      </c>
      <c r="B19" t="s">
        <v>27</v>
      </c>
      <c r="C19">
        <v>5</v>
      </c>
      <c r="D19">
        <v>120</v>
      </c>
      <c r="E19">
        <f t="shared" si="0"/>
        <v>600</v>
      </c>
    </row>
    <row r="20" spans="1:5" ht="15">
      <c r="A20" s="5" t="s">
        <v>29</v>
      </c>
      <c r="B20" t="s">
        <v>27</v>
      </c>
      <c r="C20">
        <v>7</v>
      </c>
      <c r="D20">
        <v>120</v>
      </c>
      <c r="E20">
        <f t="shared" si="0"/>
        <v>840</v>
      </c>
    </row>
    <row r="21" spans="1:5" ht="15">
      <c r="A21" s="5" t="s">
        <v>13</v>
      </c>
      <c r="B21" t="s">
        <v>27</v>
      </c>
      <c r="C21">
        <v>5</v>
      </c>
      <c r="D21">
        <v>120</v>
      </c>
      <c r="E21">
        <f t="shared" si="0"/>
        <v>600</v>
      </c>
    </row>
    <row r="22" spans="1:5" ht="15">
      <c r="A22" s="5" t="s">
        <v>30</v>
      </c>
      <c r="B22" t="s">
        <v>27</v>
      </c>
      <c r="C22">
        <v>5</v>
      </c>
      <c r="D22">
        <v>120</v>
      </c>
      <c r="E22">
        <f t="shared" si="0"/>
        <v>600</v>
      </c>
    </row>
    <row r="23" spans="1:5" ht="15">
      <c r="A23" s="5" t="s">
        <v>31</v>
      </c>
      <c r="B23" t="s">
        <v>27</v>
      </c>
      <c r="C23">
        <v>3</v>
      </c>
      <c r="D23">
        <v>120</v>
      </c>
      <c r="E23">
        <f t="shared" si="0"/>
        <v>360</v>
      </c>
    </row>
    <row r="24" spans="1:5" ht="15">
      <c r="A24" s="5" t="s">
        <v>32</v>
      </c>
      <c r="B24" t="s">
        <v>27</v>
      </c>
      <c r="C24">
        <v>5</v>
      </c>
      <c r="D24">
        <v>120</v>
      </c>
      <c r="E24">
        <f t="shared" si="0"/>
        <v>600</v>
      </c>
    </row>
    <row r="25" spans="1:5" ht="15">
      <c r="A25" s="8">
        <v>9316762</v>
      </c>
      <c r="B25" t="s">
        <v>27</v>
      </c>
      <c r="C25">
        <v>8</v>
      </c>
      <c r="D25">
        <v>120</v>
      </c>
      <c r="E25">
        <f t="shared" si="0"/>
        <v>960</v>
      </c>
    </row>
    <row r="26" spans="1:5" ht="15">
      <c r="A26" s="5" t="s">
        <v>28</v>
      </c>
      <c r="B26" t="s">
        <v>33</v>
      </c>
      <c r="C26">
        <v>5</v>
      </c>
      <c r="D26">
        <v>120</v>
      </c>
      <c r="E26">
        <f t="shared" si="0"/>
        <v>600</v>
      </c>
    </row>
    <row r="27" spans="1:5" ht="15">
      <c r="A27" s="5" t="s">
        <v>29</v>
      </c>
      <c r="B27" t="s">
        <v>33</v>
      </c>
      <c r="C27">
        <v>7</v>
      </c>
      <c r="D27">
        <v>120</v>
      </c>
      <c r="E27">
        <f t="shared" si="0"/>
        <v>840</v>
      </c>
    </row>
    <row r="28" spans="1:5" ht="15">
      <c r="A28" s="5" t="s">
        <v>34</v>
      </c>
      <c r="B28" t="s">
        <v>33</v>
      </c>
      <c r="C28">
        <v>7</v>
      </c>
      <c r="D28">
        <v>120</v>
      </c>
      <c r="E28">
        <f t="shared" si="0"/>
        <v>840</v>
      </c>
    </row>
    <row r="29" spans="1:5" ht="15">
      <c r="A29" s="5" t="s">
        <v>108</v>
      </c>
      <c r="B29" t="s">
        <v>33</v>
      </c>
      <c r="C29">
        <v>6</v>
      </c>
      <c r="D29">
        <v>120</v>
      </c>
      <c r="E29">
        <f t="shared" si="0"/>
        <v>720</v>
      </c>
    </row>
    <row r="30" spans="1:5" ht="15">
      <c r="A30" s="5" t="s">
        <v>119</v>
      </c>
      <c r="B30" t="s">
        <v>33</v>
      </c>
      <c r="C30">
        <v>5</v>
      </c>
      <c r="D30">
        <v>120</v>
      </c>
      <c r="E30">
        <f t="shared" si="0"/>
        <v>600</v>
      </c>
    </row>
    <row r="31" spans="1:5" ht="15">
      <c r="A31" s="5" t="s">
        <v>121</v>
      </c>
      <c r="B31" t="s">
        <v>33</v>
      </c>
      <c r="C31">
        <v>1</v>
      </c>
      <c r="D31">
        <v>120</v>
      </c>
      <c r="E31">
        <f t="shared" si="0"/>
        <v>120</v>
      </c>
    </row>
    <row r="32" spans="1:5" ht="15">
      <c r="A32" s="7" t="s">
        <v>15</v>
      </c>
      <c r="B32" t="s">
        <v>33</v>
      </c>
      <c r="C32">
        <v>3</v>
      </c>
      <c r="D32">
        <v>120</v>
      </c>
      <c r="E32">
        <f t="shared" si="0"/>
        <v>360</v>
      </c>
    </row>
    <row r="33" spans="1:5" ht="15">
      <c r="A33" s="5" t="s">
        <v>36</v>
      </c>
      <c r="B33" t="s">
        <v>35</v>
      </c>
      <c r="C33">
        <v>10</v>
      </c>
      <c r="D33">
        <v>140</v>
      </c>
      <c r="E33">
        <f t="shared" si="0"/>
        <v>1400</v>
      </c>
    </row>
    <row r="34" spans="1:5" ht="15">
      <c r="A34" s="5" t="s">
        <v>37</v>
      </c>
      <c r="B34" t="s">
        <v>35</v>
      </c>
      <c r="C34">
        <v>3</v>
      </c>
      <c r="D34">
        <v>140</v>
      </c>
      <c r="E34">
        <f t="shared" si="0"/>
        <v>420</v>
      </c>
    </row>
    <row r="35" spans="1:5" ht="15">
      <c r="A35" s="5" t="s">
        <v>38</v>
      </c>
      <c r="B35" t="s">
        <v>35</v>
      </c>
      <c r="C35">
        <v>5</v>
      </c>
      <c r="D35">
        <v>140</v>
      </c>
      <c r="E35">
        <f t="shared" si="0"/>
        <v>700</v>
      </c>
    </row>
    <row r="36" spans="1:5" ht="15">
      <c r="A36" s="5" t="s">
        <v>39</v>
      </c>
      <c r="B36" t="s">
        <v>35</v>
      </c>
      <c r="C36">
        <v>10</v>
      </c>
      <c r="D36">
        <v>140</v>
      </c>
      <c r="E36">
        <f t="shared" si="0"/>
        <v>1400</v>
      </c>
    </row>
    <row r="37" spans="1:5" ht="15">
      <c r="A37" s="5" t="s">
        <v>40</v>
      </c>
      <c r="B37" t="s">
        <v>35</v>
      </c>
      <c r="C37">
        <v>4</v>
      </c>
      <c r="D37">
        <v>140</v>
      </c>
      <c r="E37">
        <f t="shared" si="0"/>
        <v>560</v>
      </c>
    </row>
    <row r="38" spans="1:5" ht="15">
      <c r="A38" s="7" t="s">
        <v>15</v>
      </c>
      <c r="B38" t="s">
        <v>35</v>
      </c>
      <c r="C38">
        <v>3</v>
      </c>
      <c r="D38">
        <v>140</v>
      </c>
      <c r="E38">
        <f t="shared" si="0"/>
        <v>420</v>
      </c>
    </row>
    <row r="39" spans="1:5" ht="15">
      <c r="A39" s="5" t="s">
        <v>42</v>
      </c>
      <c r="B39" t="s">
        <v>41</v>
      </c>
      <c r="C39">
        <v>5</v>
      </c>
      <c r="D39">
        <v>52.5</v>
      </c>
      <c r="E39">
        <f t="shared" si="0"/>
        <v>262.5</v>
      </c>
    </row>
    <row r="40" spans="1:5" ht="15">
      <c r="A40" s="5" t="s">
        <v>43</v>
      </c>
      <c r="B40" t="s">
        <v>41</v>
      </c>
      <c r="C40">
        <v>6</v>
      </c>
      <c r="D40">
        <v>52.5</v>
      </c>
      <c r="E40">
        <f t="shared" si="0"/>
        <v>315</v>
      </c>
    </row>
    <row r="41" spans="1:5" ht="15">
      <c r="A41" s="5" t="s">
        <v>44</v>
      </c>
      <c r="B41" t="s">
        <v>41</v>
      </c>
      <c r="C41">
        <v>7</v>
      </c>
      <c r="D41">
        <v>52.5</v>
      </c>
      <c r="E41">
        <f t="shared" si="0"/>
        <v>367.5</v>
      </c>
    </row>
    <row r="42" spans="1:5" ht="15">
      <c r="A42" s="5" t="s">
        <v>69</v>
      </c>
      <c r="B42" t="s">
        <v>41</v>
      </c>
      <c r="C42">
        <v>3</v>
      </c>
      <c r="D42">
        <v>52.5</v>
      </c>
      <c r="E42">
        <f t="shared" si="0"/>
        <v>157.5</v>
      </c>
    </row>
    <row r="43" spans="1:5" ht="15">
      <c r="A43" s="5" t="s">
        <v>121</v>
      </c>
      <c r="B43" t="s">
        <v>41</v>
      </c>
      <c r="C43">
        <v>1.4</v>
      </c>
      <c r="D43">
        <v>52.5</v>
      </c>
      <c r="E43">
        <f t="shared" si="0"/>
        <v>73.5</v>
      </c>
    </row>
    <row r="44" spans="1:5" ht="15">
      <c r="A44" s="7" t="s">
        <v>15</v>
      </c>
      <c r="B44" t="s">
        <v>41</v>
      </c>
      <c r="C44">
        <v>1</v>
      </c>
      <c r="D44">
        <v>52.5</v>
      </c>
      <c r="E44">
        <f t="shared" si="0"/>
        <v>52.5</v>
      </c>
    </row>
    <row r="45" spans="1:5" ht="15">
      <c r="A45" s="5" t="s">
        <v>37</v>
      </c>
      <c r="B45" t="s">
        <v>45</v>
      </c>
      <c r="C45">
        <v>10</v>
      </c>
      <c r="D45">
        <v>180</v>
      </c>
      <c r="E45">
        <f t="shared" si="0"/>
        <v>1800</v>
      </c>
    </row>
    <row r="46" spans="1:5" ht="15">
      <c r="A46" s="5" t="s">
        <v>117</v>
      </c>
      <c r="B46" t="s">
        <v>45</v>
      </c>
      <c r="C46">
        <v>12</v>
      </c>
      <c r="D46">
        <v>180</v>
      </c>
      <c r="E46">
        <f t="shared" si="0"/>
        <v>2160</v>
      </c>
    </row>
    <row r="47" spans="1:5" ht="15">
      <c r="A47" s="6" t="s">
        <v>122</v>
      </c>
      <c r="B47" t="s">
        <v>45</v>
      </c>
      <c r="C47">
        <v>8</v>
      </c>
      <c r="D47">
        <v>180</v>
      </c>
      <c r="E47">
        <f t="shared" si="0"/>
        <v>1440</v>
      </c>
    </row>
    <row r="48" spans="1:5" ht="15">
      <c r="A48" s="5" t="s">
        <v>47</v>
      </c>
      <c r="B48" t="s">
        <v>46</v>
      </c>
      <c r="C48">
        <v>8</v>
      </c>
      <c r="D48">
        <v>125</v>
      </c>
      <c r="E48">
        <f t="shared" si="0"/>
        <v>1000</v>
      </c>
    </row>
    <row r="49" spans="1:5" ht="15">
      <c r="A49" s="5" t="s">
        <v>48</v>
      </c>
      <c r="B49" t="s">
        <v>46</v>
      </c>
      <c r="C49">
        <v>5</v>
      </c>
      <c r="D49">
        <v>125</v>
      </c>
      <c r="E49">
        <f t="shared" si="0"/>
        <v>625</v>
      </c>
    </row>
    <row r="50" spans="1:5" ht="15">
      <c r="A50" s="5" t="s">
        <v>49</v>
      </c>
      <c r="B50" t="s">
        <v>46</v>
      </c>
      <c r="C50">
        <v>11</v>
      </c>
      <c r="D50">
        <v>125</v>
      </c>
      <c r="E50">
        <f t="shared" si="0"/>
        <v>1375</v>
      </c>
    </row>
    <row r="51" spans="1:5" ht="15">
      <c r="A51" s="5" t="s">
        <v>26</v>
      </c>
      <c r="B51" t="s">
        <v>46</v>
      </c>
      <c r="C51">
        <v>10</v>
      </c>
      <c r="D51">
        <v>125</v>
      </c>
      <c r="E51">
        <f t="shared" si="0"/>
        <v>1250</v>
      </c>
    </row>
    <row r="52" spans="1:5" ht="15">
      <c r="A52" s="7" t="s">
        <v>15</v>
      </c>
      <c r="B52" t="s">
        <v>46</v>
      </c>
      <c r="C52">
        <v>1</v>
      </c>
      <c r="D52">
        <v>125</v>
      </c>
      <c r="E52">
        <f t="shared" si="0"/>
        <v>125</v>
      </c>
    </row>
    <row r="53" spans="1:5" ht="15">
      <c r="A53" s="5" t="s">
        <v>51</v>
      </c>
      <c r="B53" t="s">
        <v>50</v>
      </c>
      <c r="C53">
        <v>12</v>
      </c>
      <c r="D53">
        <v>175</v>
      </c>
      <c r="E53">
        <f t="shared" si="0"/>
        <v>2100</v>
      </c>
    </row>
    <row r="54" spans="1:5" ht="15">
      <c r="A54" s="5" t="s">
        <v>52</v>
      </c>
      <c r="B54" t="s">
        <v>50</v>
      </c>
      <c r="C54">
        <v>7</v>
      </c>
      <c r="D54">
        <v>175</v>
      </c>
      <c r="E54">
        <f t="shared" si="0"/>
        <v>1225</v>
      </c>
    </row>
    <row r="55" spans="1:5" ht="15">
      <c r="A55" s="5" t="s">
        <v>93</v>
      </c>
      <c r="B55" t="s">
        <v>50</v>
      </c>
      <c r="C55">
        <v>6</v>
      </c>
      <c r="D55">
        <v>175</v>
      </c>
      <c r="E55">
        <f t="shared" si="0"/>
        <v>1050</v>
      </c>
    </row>
    <row r="56" spans="1:5" ht="15">
      <c r="A56" s="5" t="s">
        <v>121</v>
      </c>
      <c r="B56" t="s">
        <v>50</v>
      </c>
      <c r="C56">
        <v>1.7</v>
      </c>
      <c r="D56">
        <v>175</v>
      </c>
      <c r="E56">
        <f t="shared" si="0"/>
        <v>297.5</v>
      </c>
    </row>
    <row r="57" spans="1:5" ht="15">
      <c r="A57" s="7" t="s">
        <v>15</v>
      </c>
      <c r="B57" t="s">
        <v>50</v>
      </c>
      <c r="C57">
        <v>11</v>
      </c>
      <c r="D57">
        <v>175</v>
      </c>
      <c r="E57">
        <f t="shared" si="0"/>
        <v>1925</v>
      </c>
    </row>
    <row r="58" spans="1:5" ht="15">
      <c r="A58" s="5" t="s">
        <v>54</v>
      </c>
      <c r="B58" t="s">
        <v>53</v>
      </c>
      <c r="C58">
        <v>12</v>
      </c>
      <c r="D58">
        <v>160</v>
      </c>
      <c r="E58">
        <f t="shared" si="0"/>
        <v>1920</v>
      </c>
    </row>
    <row r="59" spans="1:5" ht="15">
      <c r="A59" s="5" t="s">
        <v>13</v>
      </c>
      <c r="B59" t="s">
        <v>53</v>
      </c>
      <c r="C59">
        <v>6</v>
      </c>
      <c r="D59">
        <v>160</v>
      </c>
      <c r="E59">
        <f t="shared" si="0"/>
        <v>960</v>
      </c>
    </row>
    <row r="60" spans="1:5" ht="15">
      <c r="A60" s="5" t="s">
        <v>55</v>
      </c>
      <c r="B60" t="s">
        <v>53</v>
      </c>
      <c r="C60">
        <v>7</v>
      </c>
      <c r="D60">
        <v>160</v>
      </c>
      <c r="E60">
        <f t="shared" si="0"/>
        <v>1120</v>
      </c>
    </row>
    <row r="61" spans="1:5" ht="15">
      <c r="A61" s="7" t="s">
        <v>15</v>
      </c>
      <c r="B61" t="s">
        <v>53</v>
      </c>
      <c r="C61">
        <v>2.3</v>
      </c>
      <c r="D61">
        <v>160</v>
      </c>
      <c r="E61">
        <f t="shared" si="0"/>
        <v>368</v>
      </c>
    </row>
    <row r="62" spans="1:5" ht="15">
      <c r="A62" s="5" t="s">
        <v>57</v>
      </c>
      <c r="B62" t="s">
        <v>56</v>
      </c>
      <c r="C62">
        <v>18</v>
      </c>
      <c r="D62">
        <v>115</v>
      </c>
      <c r="E62">
        <f t="shared" si="0"/>
        <v>2070</v>
      </c>
    </row>
    <row r="63" spans="1:5" ht="15">
      <c r="A63" s="5" t="s">
        <v>58</v>
      </c>
      <c r="B63" t="s">
        <v>56</v>
      </c>
      <c r="C63">
        <v>6</v>
      </c>
      <c r="D63">
        <v>115</v>
      </c>
      <c r="E63">
        <f t="shared" si="0"/>
        <v>690</v>
      </c>
    </row>
    <row r="64" spans="1:5" ht="15">
      <c r="A64" s="7" t="s">
        <v>15</v>
      </c>
      <c r="B64" t="s">
        <v>56</v>
      </c>
      <c r="C64">
        <v>14.2</v>
      </c>
      <c r="D64">
        <v>115</v>
      </c>
      <c r="E64">
        <f t="shared" si="0"/>
        <v>1633</v>
      </c>
    </row>
    <row r="65" spans="1:5" ht="15">
      <c r="A65" s="5" t="s">
        <v>60</v>
      </c>
      <c r="B65" t="s">
        <v>59</v>
      </c>
      <c r="C65">
        <v>29</v>
      </c>
      <c r="D65">
        <v>125</v>
      </c>
      <c r="E65">
        <f t="shared" si="0"/>
        <v>3625</v>
      </c>
    </row>
    <row r="66" spans="1:5" ht="15">
      <c r="A66" s="5" t="s">
        <v>61</v>
      </c>
      <c r="B66" t="s">
        <v>64</v>
      </c>
      <c r="C66">
        <v>5</v>
      </c>
      <c r="D66">
        <v>125</v>
      </c>
      <c r="E66">
        <f t="shared" si="0"/>
        <v>625</v>
      </c>
    </row>
    <row r="67" spans="1:5" ht="15">
      <c r="A67" s="7" t="s">
        <v>15</v>
      </c>
      <c r="B67" t="s">
        <v>64</v>
      </c>
      <c r="C67">
        <v>3</v>
      </c>
      <c r="D67">
        <v>125</v>
      </c>
      <c r="E67">
        <f aca="true" t="shared" si="1" ref="E67:E130">D67*C67</f>
        <v>375</v>
      </c>
    </row>
    <row r="68" spans="1:5" ht="15">
      <c r="A68" s="6" t="s">
        <v>62</v>
      </c>
      <c r="B68" s="4" t="s">
        <v>65</v>
      </c>
      <c r="C68" s="4">
        <v>4</v>
      </c>
      <c r="D68" s="4">
        <v>125</v>
      </c>
      <c r="E68">
        <f t="shared" si="1"/>
        <v>500</v>
      </c>
    </row>
    <row r="69" spans="1:5" ht="15">
      <c r="A69" s="6" t="s">
        <v>63</v>
      </c>
      <c r="B69" s="4" t="s">
        <v>66</v>
      </c>
      <c r="C69" s="4">
        <v>6</v>
      </c>
      <c r="D69" s="4">
        <v>125</v>
      </c>
      <c r="E69">
        <f t="shared" si="1"/>
        <v>750</v>
      </c>
    </row>
    <row r="70" spans="1:5" ht="15">
      <c r="A70" s="7" t="s">
        <v>15</v>
      </c>
      <c r="B70" s="3" t="s">
        <v>64</v>
      </c>
      <c r="C70" s="3" t="s">
        <v>123</v>
      </c>
      <c r="D70" s="3">
        <v>125</v>
      </c>
      <c r="E70" t="e">
        <f t="shared" si="1"/>
        <v>#VALUE!</v>
      </c>
    </row>
    <row r="71" spans="1:5" ht="15">
      <c r="A71" s="5" t="s">
        <v>60</v>
      </c>
      <c r="B71" t="s">
        <v>67</v>
      </c>
      <c r="C71">
        <v>21</v>
      </c>
      <c r="D71">
        <v>130</v>
      </c>
      <c r="E71">
        <f t="shared" si="1"/>
        <v>2730</v>
      </c>
    </row>
    <row r="72" spans="1:5" ht="15">
      <c r="A72" s="7" t="s">
        <v>15</v>
      </c>
      <c r="B72" t="s">
        <v>67</v>
      </c>
      <c r="C72">
        <v>10</v>
      </c>
      <c r="D72">
        <v>130</v>
      </c>
      <c r="E72">
        <f t="shared" si="1"/>
        <v>1300</v>
      </c>
    </row>
    <row r="73" spans="1:5" ht="15">
      <c r="A73" s="5" t="s">
        <v>69</v>
      </c>
      <c r="B73" t="s">
        <v>68</v>
      </c>
      <c r="C73">
        <v>5</v>
      </c>
      <c r="D73">
        <v>105</v>
      </c>
      <c r="E73">
        <f t="shared" si="1"/>
        <v>525</v>
      </c>
    </row>
    <row r="74" spans="1:5" ht="15">
      <c r="A74" s="5" t="s">
        <v>70</v>
      </c>
      <c r="B74" t="s">
        <v>68</v>
      </c>
      <c r="C74">
        <v>6</v>
      </c>
      <c r="D74">
        <v>105</v>
      </c>
      <c r="E74">
        <f t="shared" si="1"/>
        <v>630</v>
      </c>
    </row>
    <row r="75" spans="1:5" ht="15">
      <c r="A75" s="5" t="s">
        <v>71</v>
      </c>
      <c r="B75" t="s">
        <v>68</v>
      </c>
      <c r="C75">
        <v>4</v>
      </c>
      <c r="D75">
        <v>105</v>
      </c>
      <c r="E75">
        <f t="shared" si="1"/>
        <v>420</v>
      </c>
    </row>
    <row r="76" spans="1:5" ht="15">
      <c r="A76" s="5" t="s">
        <v>32</v>
      </c>
      <c r="B76" t="s">
        <v>68</v>
      </c>
      <c r="C76">
        <v>11</v>
      </c>
      <c r="D76">
        <v>105</v>
      </c>
      <c r="E76">
        <f t="shared" si="1"/>
        <v>1155</v>
      </c>
    </row>
    <row r="77" spans="1:5" ht="15">
      <c r="A77" s="6" t="s">
        <v>121</v>
      </c>
      <c r="B77" t="s">
        <v>68</v>
      </c>
      <c r="C77">
        <v>0.8</v>
      </c>
      <c r="D77">
        <v>105</v>
      </c>
      <c r="E77">
        <f t="shared" si="1"/>
        <v>84</v>
      </c>
    </row>
    <row r="78" spans="1:5" ht="15">
      <c r="A78" s="5" t="s">
        <v>73</v>
      </c>
      <c r="B78" t="s">
        <v>68</v>
      </c>
      <c r="C78">
        <v>7</v>
      </c>
      <c r="D78">
        <v>105</v>
      </c>
      <c r="E78">
        <f t="shared" si="1"/>
        <v>735</v>
      </c>
    </row>
    <row r="79" spans="1:5" ht="15">
      <c r="A79" s="8">
        <v>9316762</v>
      </c>
      <c r="B79" t="s">
        <v>68</v>
      </c>
      <c r="C79">
        <v>5</v>
      </c>
      <c r="D79">
        <v>105</v>
      </c>
      <c r="E79">
        <f t="shared" si="1"/>
        <v>525</v>
      </c>
    </row>
    <row r="80" spans="1:5" ht="15">
      <c r="A80" s="7" t="s">
        <v>72</v>
      </c>
      <c r="B80" t="s">
        <v>68</v>
      </c>
      <c r="C80">
        <v>9.7</v>
      </c>
      <c r="D80">
        <v>105</v>
      </c>
      <c r="E80">
        <f t="shared" si="1"/>
        <v>1018.4999999999999</v>
      </c>
    </row>
    <row r="81" spans="1:5" ht="15">
      <c r="A81" s="5" t="s">
        <v>75</v>
      </c>
      <c r="B81" t="s">
        <v>74</v>
      </c>
      <c r="C81">
        <v>5</v>
      </c>
      <c r="D81">
        <v>120</v>
      </c>
      <c r="E81">
        <f t="shared" si="1"/>
        <v>600</v>
      </c>
    </row>
    <row r="82" spans="1:5" ht="15">
      <c r="A82" s="5" t="s">
        <v>54</v>
      </c>
      <c r="B82" t="s">
        <v>74</v>
      </c>
      <c r="C82">
        <v>16</v>
      </c>
      <c r="D82">
        <v>120</v>
      </c>
      <c r="E82">
        <f t="shared" si="1"/>
        <v>1920</v>
      </c>
    </row>
    <row r="83" spans="1:5" ht="15">
      <c r="A83" s="5" t="s">
        <v>18</v>
      </c>
      <c r="B83" t="s">
        <v>74</v>
      </c>
      <c r="C83">
        <v>9</v>
      </c>
      <c r="D83">
        <v>120</v>
      </c>
      <c r="E83">
        <f t="shared" si="1"/>
        <v>1080</v>
      </c>
    </row>
    <row r="84" spans="1:5" ht="15">
      <c r="A84" s="7" t="s">
        <v>72</v>
      </c>
      <c r="B84" t="s">
        <v>74</v>
      </c>
      <c r="C84">
        <v>5</v>
      </c>
      <c r="D84">
        <v>120</v>
      </c>
      <c r="E84">
        <f t="shared" si="1"/>
        <v>600</v>
      </c>
    </row>
    <row r="85" spans="1:5" ht="15">
      <c r="A85" s="5" t="s">
        <v>37</v>
      </c>
      <c r="B85" t="s">
        <v>76</v>
      </c>
      <c r="C85">
        <v>6</v>
      </c>
      <c r="D85">
        <v>40</v>
      </c>
      <c r="E85">
        <f t="shared" si="1"/>
        <v>240</v>
      </c>
    </row>
    <row r="86" spans="1:5" ht="15">
      <c r="A86" s="5" t="s">
        <v>77</v>
      </c>
      <c r="B86" t="s">
        <v>76</v>
      </c>
      <c r="C86">
        <v>5</v>
      </c>
      <c r="D86">
        <v>40</v>
      </c>
      <c r="E86">
        <f t="shared" si="1"/>
        <v>200</v>
      </c>
    </row>
    <row r="87" spans="1:5" ht="15">
      <c r="A87" s="5" t="s">
        <v>78</v>
      </c>
      <c r="B87" t="s">
        <v>76</v>
      </c>
      <c r="C87">
        <v>8</v>
      </c>
      <c r="D87">
        <v>40</v>
      </c>
      <c r="E87">
        <f t="shared" si="1"/>
        <v>320</v>
      </c>
    </row>
    <row r="88" spans="1:5" ht="15">
      <c r="A88" s="5" t="s">
        <v>25</v>
      </c>
      <c r="B88" t="s">
        <v>76</v>
      </c>
      <c r="C88">
        <v>6</v>
      </c>
      <c r="D88">
        <v>40</v>
      </c>
      <c r="E88">
        <f t="shared" si="1"/>
        <v>240</v>
      </c>
    </row>
    <row r="89" spans="1:5" ht="15">
      <c r="A89" s="5" t="s">
        <v>73</v>
      </c>
      <c r="B89" t="s">
        <v>76</v>
      </c>
      <c r="C89">
        <v>10</v>
      </c>
      <c r="D89">
        <v>40</v>
      </c>
      <c r="E89">
        <f t="shared" si="1"/>
        <v>400</v>
      </c>
    </row>
    <row r="90" spans="1:5" ht="15">
      <c r="A90" s="7" t="s">
        <v>15</v>
      </c>
      <c r="B90" t="s">
        <v>76</v>
      </c>
      <c r="C90">
        <v>0.1</v>
      </c>
      <c r="D90">
        <v>40</v>
      </c>
      <c r="E90">
        <f t="shared" si="1"/>
        <v>4</v>
      </c>
    </row>
    <row r="91" spans="1:5" ht="15">
      <c r="A91" s="5" t="s">
        <v>80</v>
      </c>
      <c r="B91" t="s">
        <v>79</v>
      </c>
      <c r="C91">
        <v>11</v>
      </c>
      <c r="D91">
        <v>45</v>
      </c>
      <c r="E91">
        <f t="shared" si="1"/>
        <v>495</v>
      </c>
    </row>
    <row r="92" spans="1:5" ht="15">
      <c r="A92" s="5" t="s">
        <v>81</v>
      </c>
      <c r="B92" t="s">
        <v>79</v>
      </c>
      <c r="C92">
        <v>9</v>
      </c>
      <c r="D92">
        <v>45</v>
      </c>
      <c r="E92">
        <f t="shared" si="1"/>
        <v>405</v>
      </c>
    </row>
    <row r="93" spans="1:5" ht="15">
      <c r="A93" s="5" t="s">
        <v>82</v>
      </c>
      <c r="B93" t="s">
        <v>79</v>
      </c>
      <c r="C93">
        <v>10</v>
      </c>
      <c r="D93">
        <v>45</v>
      </c>
      <c r="E93">
        <f t="shared" si="1"/>
        <v>450</v>
      </c>
    </row>
    <row r="94" spans="1:5" ht="15">
      <c r="A94" s="5" t="s">
        <v>83</v>
      </c>
      <c r="B94" t="s">
        <v>79</v>
      </c>
      <c r="C94">
        <v>6</v>
      </c>
      <c r="D94">
        <v>45</v>
      </c>
      <c r="E94">
        <f t="shared" si="1"/>
        <v>270</v>
      </c>
    </row>
    <row r="95" spans="1:5" ht="15">
      <c r="A95" s="5" t="s">
        <v>84</v>
      </c>
      <c r="B95" t="s">
        <v>79</v>
      </c>
      <c r="C95">
        <v>9</v>
      </c>
      <c r="D95">
        <v>45</v>
      </c>
      <c r="E95">
        <f t="shared" si="1"/>
        <v>405</v>
      </c>
    </row>
    <row r="96" spans="1:5" ht="15">
      <c r="A96" s="5" t="s">
        <v>48</v>
      </c>
      <c r="B96" t="s">
        <v>79</v>
      </c>
      <c r="C96">
        <v>7</v>
      </c>
      <c r="D96">
        <v>45</v>
      </c>
      <c r="E96">
        <f t="shared" si="1"/>
        <v>315</v>
      </c>
    </row>
    <row r="97" spans="1:5" ht="15">
      <c r="A97" s="5" t="s">
        <v>120</v>
      </c>
      <c r="B97" t="s">
        <v>79</v>
      </c>
      <c r="C97">
        <v>6</v>
      </c>
      <c r="D97">
        <v>45</v>
      </c>
      <c r="E97">
        <f t="shared" si="1"/>
        <v>270</v>
      </c>
    </row>
    <row r="98" spans="1:5" ht="15">
      <c r="A98" s="7" t="s">
        <v>15</v>
      </c>
      <c r="B98" t="s">
        <v>79</v>
      </c>
      <c r="C98">
        <v>7.3</v>
      </c>
      <c r="D98">
        <v>45</v>
      </c>
      <c r="E98">
        <f t="shared" si="1"/>
        <v>328.5</v>
      </c>
    </row>
    <row r="99" spans="1:5" ht="15">
      <c r="A99" s="6" t="s">
        <v>121</v>
      </c>
      <c r="B99" t="s">
        <v>85</v>
      </c>
      <c r="C99">
        <v>1</v>
      </c>
      <c r="D99">
        <v>100</v>
      </c>
      <c r="E99">
        <f t="shared" si="1"/>
        <v>100</v>
      </c>
    </row>
    <row r="100" spans="1:5" ht="15">
      <c r="A100" s="7" t="s">
        <v>15</v>
      </c>
      <c r="B100" t="s">
        <v>85</v>
      </c>
      <c r="C100">
        <v>29</v>
      </c>
      <c r="D100">
        <v>100</v>
      </c>
      <c r="E100">
        <f t="shared" si="1"/>
        <v>2900</v>
      </c>
    </row>
    <row r="101" spans="1:5" ht="15">
      <c r="A101" s="5" t="s">
        <v>30</v>
      </c>
      <c r="B101" t="s">
        <v>86</v>
      </c>
      <c r="C101">
        <v>6</v>
      </c>
      <c r="D101">
        <v>11.4</v>
      </c>
      <c r="E101">
        <f t="shared" si="1"/>
        <v>68.4</v>
      </c>
    </row>
    <row r="102" spans="1:5" ht="15">
      <c r="A102" s="5" t="s">
        <v>87</v>
      </c>
      <c r="B102" t="s">
        <v>86</v>
      </c>
      <c r="C102">
        <v>6</v>
      </c>
      <c r="D102">
        <v>11.4</v>
      </c>
      <c r="E102">
        <f t="shared" si="1"/>
        <v>68.4</v>
      </c>
    </row>
    <row r="103" spans="1:5" ht="15">
      <c r="A103" s="5" t="s">
        <v>88</v>
      </c>
      <c r="B103" t="s">
        <v>86</v>
      </c>
      <c r="C103">
        <v>5</v>
      </c>
      <c r="D103">
        <v>11.4</v>
      </c>
      <c r="E103">
        <f t="shared" si="1"/>
        <v>57</v>
      </c>
    </row>
    <row r="104" spans="1:5" ht="15">
      <c r="A104" s="5" t="s">
        <v>89</v>
      </c>
      <c r="B104" t="s">
        <v>86</v>
      </c>
      <c r="C104">
        <v>4</v>
      </c>
      <c r="D104">
        <v>11.4</v>
      </c>
      <c r="E104">
        <f t="shared" si="1"/>
        <v>45.6</v>
      </c>
    </row>
    <row r="105" spans="1:5" ht="15">
      <c r="A105" s="5" t="s">
        <v>82</v>
      </c>
      <c r="B105" t="s">
        <v>86</v>
      </c>
      <c r="C105">
        <v>9</v>
      </c>
      <c r="D105">
        <v>11.4</v>
      </c>
      <c r="E105">
        <f t="shared" si="1"/>
        <v>102.60000000000001</v>
      </c>
    </row>
    <row r="106" spans="1:5" ht="15">
      <c r="A106" s="5" t="s">
        <v>90</v>
      </c>
      <c r="B106" t="s">
        <v>86</v>
      </c>
      <c r="C106">
        <v>20</v>
      </c>
      <c r="D106">
        <v>11.4</v>
      </c>
      <c r="E106">
        <f t="shared" si="1"/>
        <v>228</v>
      </c>
    </row>
    <row r="107" spans="1:5" ht="15">
      <c r="A107" s="5" t="s">
        <v>91</v>
      </c>
      <c r="B107" t="s">
        <v>86</v>
      </c>
      <c r="C107">
        <v>14</v>
      </c>
      <c r="D107">
        <v>11.4</v>
      </c>
      <c r="E107">
        <f t="shared" si="1"/>
        <v>159.6</v>
      </c>
    </row>
    <row r="108" spans="1:5" ht="15">
      <c r="A108" s="5" t="s">
        <v>92</v>
      </c>
      <c r="B108" t="s">
        <v>86</v>
      </c>
      <c r="C108">
        <v>8</v>
      </c>
      <c r="D108">
        <v>11.4</v>
      </c>
      <c r="E108">
        <f t="shared" si="1"/>
        <v>91.2</v>
      </c>
    </row>
    <row r="109" spans="1:5" ht="15">
      <c r="A109" s="5" t="s">
        <v>93</v>
      </c>
      <c r="B109" t="s">
        <v>86</v>
      </c>
      <c r="C109">
        <v>6</v>
      </c>
      <c r="D109">
        <v>11.4</v>
      </c>
      <c r="E109">
        <f t="shared" si="1"/>
        <v>68.4</v>
      </c>
    </row>
    <row r="110" spans="1:5" ht="15">
      <c r="A110" s="5" t="s">
        <v>94</v>
      </c>
      <c r="B110" t="s">
        <v>86</v>
      </c>
      <c r="C110">
        <v>12</v>
      </c>
      <c r="D110">
        <v>11.4</v>
      </c>
      <c r="E110">
        <f t="shared" si="1"/>
        <v>136.8</v>
      </c>
    </row>
    <row r="111" spans="1:5" ht="15">
      <c r="A111" s="5" t="s">
        <v>95</v>
      </c>
      <c r="B111" t="s">
        <v>86</v>
      </c>
      <c r="C111">
        <v>10</v>
      </c>
      <c r="D111">
        <v>11.4</v>
      </c>
      <c r="E111">
        <f t="shared" si="1"/>
        <v>114</v>
      </c>
    </row>
    <row r="112" spans="1:5" ht="15">
      <c r="A112" s="5" t="s">
        <v>25</v>
      </c>
      <c r="B112" t="s">
        <v>86</v>
      </c>
      <c r="C112">
        <v>12</v>
      </c>
      <c r="D112">
        <v>11.4</v>
      </c>
      <c r="E112">
        <f t="shared" si="1"/>
        <v>136.8</v>
      </c>
    </row>
    <row r="113" spans="1:5" ht="15">
      <c r="A113" s="5" t="s">
        <v>96</v>
      </c>
      <c r="B113" t="s">
        <v>86</v>
      </c>
      <c r="C113">
        <v>4</v>
      </c>
      <c r="D113">
        <v>11.4</v>
      </c>
      <c r="E113">
        <f t="shared" si="1"/>
        <v>45.6</v>
      </c>
    </row>
    <row r="114" spans="1:5" ht="15">
      <c r="A114" s="5" t="s">
        <v>97</v>
      </c>
      <c r="B114" t="s">
        <v>86</v>
      </c>
      <c r="C114">
        <v>27</v>
      </c>
      <c r="D114">
        <v>11.4</v>
      </c>
      <c r="E114">
        <f t="shared" si="1"/>
        <v>307.8</v>
      </c>
    </row>
    <row r="115" spans="1:5" ht="15">
      <c r="A115" s="5" t="s">
        <v>98</v>
      </c>
      <c r="B115" t="s">
        <v>86</v>
      </c>
      <c r="C115">
        <v>7</v>
      </c>
      <c r="D115">
        <v>11.4</v>
      </c>
      <c r="E115">
        <f t="shared" si="1"/>
        <v>79.8</v>
      </c>
    </row>
    <row r="116" spans="1:5" ht="15">
      <c r="A116" s="5" t="s">
        <v>100</v>
      </c>
      <c r="B116" t="s">
        <v>99</v>
      </c>
      <c r="C116">
        <v>13</v>
      </c>
      <c r="D116">
        <v>16.15</v>
      </c>
      <c r="E116">
        <f t="shared" si="1"/>
        <v>209.95</v>
      </c>
    </row>
    <row r="117" spans="1:5" ht="15">
      <c r="A117" s="5" t="s">
        <v>101</v>
      </c>
      <c r="B117" t="s">
        <v>99</v>
      </c>
      <c r="C117">
        <v>7</v>
      </c>
      <c r="D117">
        <v>16.15</v>
      </c>
      <c r="E117">
        <f t="shared" si="1"/>
        <v>113.04999999999998</v>
      </c>
    </row>
    <row r="118" spans="1:5" ht="15">
      <c r="A118" s="5" t="s">
        <v>102</v>
      </c>
      <c r="B118" t="s">
        <v>99</v>
      </c>
      <c r="C118">
        <v>4</v>
      </c>
      <c r="D118">
        <v>16.15</v>
      </c>
      <c r="E118">
        <f t="shared" si="1"/>
        <v>64.6</v>
      </c>
    </row>
    <row r="119" spans="1:5" ht="15">
      <c r="A119" s="5" t="s">
        <v>75</v>
      </c>
      <c r="B119" t="s">
        <v>99</v>
      </c>
      <c r="C119">
        <v>4</v>
      </c>
      <c r="D119">
        <v>16.15</v>
      </c>
      <c r="E119">
        <f t="shared" si="1"/>
        <v>64.6</v>
      </c>
    </row>
    <row r="120" spans="1:5" ht="15">
      <c r="A120" s="5" t="s">
        <v>103</v>
      </c>
      <c r="B120" t="s">
        <v>99</v>
      </c>
      <c r="C120">
        <v>6</v>
      </c>
      <c r="D120">
        <v>16.15</v>
      </c>
      <c r="E120">
        <f t="shared" si="1"/>
        <v>96.89999999999999</v>
      </c>
    </row>
    <row r="121" spans="1:5" ht="15">
      <c r="A121" s="5" t="s">
        <v>39</v>
      </c>
      <c r="B121" t="s">
        <v>99</v>
      </c>
      <c r="C121">
        <v>16</v>
      </c>
      <c r="D121">
        <v>16.15</v>
      </c>
      <c r="E121">
        <f t="shared" si="1"/>
        <v>258.4</v>
      </c>
    </row>
    <row r="122" spans="1:5" ht="15">
      <c r="A122" s="5" t="s">
        <v>48</v>
      </c>
      <c r="B122" t="s">
        <v>104</v>
      </c>
      <c r="C122">
        <v>7</v>
      </c>
      <c r="D122">
        <v>20.9</v>
      </c>
      <c r="E122">
        <f t="shared" si="1"/>
        <v>146.29999999999998</v>
      </c>
    </row>
    <row r="123" spans="1:5" ht="15">
      <c r="A123" s="5" t="s">
        <v>105</v>
      </c>
      <c r="B123" t="s">
        <v>104</v>
      </c>
      <c r="C123">
        <v>25</v>
      </c>
      <c r="D123">
        <v>20.9</v>
      </c>
      <c r="E123">
        <f t="shared" si="1"/>
        <v>522.5</v>
      </c>
    </row>
    <row r="124" spans="1:5" ht="15">
      <c r="A124" s="5" t="s">
        <v>106</v>
      </c>
      <c r="B124" t="s">
        <v>104</v>
      </c>
      <c r="C124">
        <v>7</v>
      </c>
      <c r="D124">
        <v>20.9</v>
      </c>
      <c r="E124">
        <f t="shared" si="1"/>
        <v>146.29999999999998</v>
      </c>
    </row>
    <row r="125" spans="1:5" ht="15">
      <c r="A125" s="9" t="s">
        <v>107</v>
      </c>
      <c r="B125" t="s">
        <v>104</v>
      </c>
      <c r="C125">
        <v>11</v>
      </c>
      <c r="D125">
        <v>20.9</v>
      </c>
      <c r="E125">
        <f t="shared" si="1"/>
        <v>229.89999999999998</v>
      </c>
    </row>
    <row r="126" spans="1:5" ht="15">
      <c r="A126" s="5" t="s">
        <v>108</v>
      </c>
      <c r="B126" t="s">
        <v>104</v>
      </c>
      <c r="C126">
        <v>6</v>
      </c>
      <c r="D126">
        <v>20.9</v>
      </c>
      <c r="E126">
        <f t="shared" si="1"/>
        <v>125.39999999999999</v>
      </c>
    </row>
    <row r="127" spans="1:5" ht="15">
      <c r="A127" s="5" t="s">
        <v>39</v>
      </c>
      <c r="B127" t="s">
        <v>104</v>
      </c>
      <c r="C127">
        <v>39</v>
      </c>
      <c r="D127">
        <v>20.9</v>
      </c>
      <c r="E127">
        <f t="shared" si="1"/>
        <v>815.0999999999999</v>
      </c>
    </row>
    <row r="128" spans="1:5" ht="15">
      <c r="A128" s="7" t="s">
        <v>15</v>
      </c>
      <c r="B128" t="s">
        <v>104</v>
      </c>
      <c r="C128">
        <v>5</v>
      </c>
      <c r="D128">
        <v>20.9</v>
      </c>
      <c r="E128">
        <f t="shared" si="1"/>
        <v>104.5</v>
      </c>
    </row>
    <row r="129" spans="1:5" ht="15">
      <c r="A129" s="5" t="s">
        <v>110</v>
      </c>
      <c r="B129" t="s">
        <v>109</v>
      </c>
      <c r="C129">
        <v>11</v>
      </c>
      <c r="D129">
        <v>12.35</v>
      </c>
      <c r="E129">
        <f t="shared" si="1"/>
        <v>135.85</v>
      </c>
    </row>
    <row r="130" spans="1:5" ht="15">
      <c r="A130" s="9" t="s">
        <v>107</v>
      </c>
      <c r="B130" t="s">
        <v>109</v>
      </c>
      <c r="C130">
        <v>13</v>
      </c>
      <c r="D130">
        <v>12.35</v>
      </c>
      <c r="E130">
        <f t="shared" si="1"/>
        <v>160.54999999999998</v>
      </c>
    </row>
    <row r="131" spans="1:5" ht="15">
      <c r="A131" s="5" t="s">
        <v>111</v>
      </c>
      <c r="B131" t="s">
        <v>109</v>
      </c>
      <c r="C131">
        <v>4</v>
      </c>
      <c r="D131">
        <v>12.35</v>
      </c>
      <c r="E131">
        <f aca="true" t="shared" si="2" ref="E131:E141">D131*C131</f>
        <v>49.4</v>
      </c>
    </row>
    <row r="132" spans="1:5" ht="15">
      <c r="A132" s="5" t="s">
        <v>112</v>
      </c>
      <c r="B132" t="s">
        <v>109</v>
      </c>
      <c r="C132">
        <v>8</v>
      </c>
      <c r="D132">
        <v>12.35</v>
      </c>
      <c r="E132">
        <f t="shared" si="2"/>
        <v>98.8</v>
      </c>
    </row>
    <row r="133" spans="1:5" ht="15">
      <c r="A133" s="5" t="s">
        <v>49</v>
      </c>
      <c r="B133" t="s">
        <v>109</v>
      </c>
      <c r="C133">
        <v>9</v>
      </c>
      <c r="D133">
        <v>12.35</v>
      </c>
      <c r="E133">
        <f t="shared" si="2"/>
        <v>111.14999999999999</v>
      </c>
    </row>
    <row r="134" spans="1:5" ht="15">
      <c r="A134" s="6" t="s">
        <v>113</v>
      </c>
      <c r="B134" t="s">
        <v>109</v>
      </c>
      <c r="C134">
        <v>3</v>
      </c>
      <c r="D134">
        <v>12.35</v>
      </c>
      <c r="E134">
        <f t="shared" si="2"/>
        <v>37.05</v>
      </c>
    </row>
    <row r="135" spans="1:5" ht="15">
      <c r="A135" s="7" t="s">
        <v>15</v>
      </c>
      <c r="B135" t="s">
        <v>109</v>
      </c>
      <c r="C135">
        <v>2</v>
      </c>
      <c r="D135">
        <v>12.35</v>
      </c>
      <c r="E135">
        <f t="shared" si="2"/>
        <v>24.7</v>
      </c>
    </row>
    <row r="136" spans="1:5" ht="15">
      <c r="A136" s="5" t="s">
        <v>115</v>
      </c>
      <c r="B136" t="s">
        <v>114</v>
      </c>
      <c r="C136">
        <v>15</v>
      </c>
      <c r="D136">
        <v>17.1</v>
      </c>
      <c r="E136">
        <f t="shared" si="2"/>
        <v>256.5</v>
      </c>
    </row>
    <row r="137" spans="1:5" ht="15">
      <c r="A137" s="5" t="s">
        <v>82</v>
      </c>
      <c r="B137" t="s">
        <v>114</v>
      </c>
      <c r="C137">
        <v>7</v>
      </c>
      <c r="D137">
        <v>17.1</v>
      </c>
      <c r="E137">
        <f t="shared" si="2"/>
        <v>119.70000000000002</v>
      </c>
    </row>
    <row r="138" spans="1:5" ht="15">
      <c r="A138" s="5" t="s">
        <v>116</v>
      </c>
      <c r="B138" t="s">
        <v>114</v>
      </c>
      <c r="C138">
        <v>5</v>
      </c>
      <c r="D138">
        <v>17.1</v>
      </c>
      <c r="E138">
        <f t="shared" si="2"/>
        <v>85.5</v>
      </c>
    </row>
    <row r="139" spans="1:5" ht="15">
      <c r="A139" s="5" t="s">
        <v>94</v>
      </c>
      <c r="B139" t="s">
        <v>114</v>
      </c>
      <c r="C139">
        <v>3</v>
      </c>
      <c r="D139">
        <v>17.1</v>
      </c>
      <c r="E139">
        <f t="shared" si="2"/>
        <v>51.300000000000004</v>
      </c>
    </row>
    <row r="140" spans="1:5" ht="15">
      <c r="A140" s="8">
        <v>9316762</v>
      </c>
      <c r="B140" t="s">
        <v>114</v>
      </c>
      <c r="C140">
        <v>9</v>
      </c>
      <c r="D140">
        <v>17.1</v>
      </c>
      <c r="E140">
        <f t="shared" si="2"/>
        <v>153.9</v>
      </c>
    </row>
    <row r="141" spans="1:5" ht="15">
      <c r="A141" s="7" t="s">
        <v>72</v>
      </c>
      <c r="B141" t="s">
        <v>114</v>
      </c>
      <c r="C141">
        <v>11</v>
      </c>
      <c r="D141">
        <v>17.1</v>
      </c>
      <c r="E141">
        <f t="shared" si="2"/>
        <v>188.10000000000002</v>
      </c>
    </row>
  </sheetData>
  <sheetProtection/>
  <hyperlinks>
    <hyperlink ref="A125" r:id="rId1" display="elic@v "/>
    <hyperlink ref="A130" r:id="rId2" display="elic@v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51">
      <selection activeCell="E2" sqref="E2:E169"/>
    </sheetView>
  </sheetViews>
  <sheetFormatPr defaultColWidth="9.140625" defaultRowHeight="15"/>
  <cols>
    <col min="1" max="1" width="26.421875" style="0" customWidth="1"/>
    <col min="2" max="2" width="58.00390625" style="0" customWidth="1"/>
  </cols>
  <sheetData>
    <row r="1" spans="1:10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3" t="s">
        <v>81</v>
      </c>
      <c r="B2" s="10" t="s">
        <v>79</v>
      </c>
      <c r="C2" s="10">
        <v>9</v>
      </c>
      <c r="D2" s="10">
        <v>45</v>
      </c>
      <c r="E2" s="11">
        <f aca="true" t="shared" si="0" ref="E2:E9">D2*C2</f>
        <v>405</v>
      </c>
      <c r="F2" s="11">
        <f aca="true" t="shared" si="1" ref="F2:F9">E2*1.15</f>
        <v>465.74999999999994</v>
      </c>
      <c r="G2" s="23">
        <f>F2</f>
        <v>465.74999999999994</v>
      </c>
      <c r="H2" s="12">
        <v>466</v>
      </c>
      <c r="I2" s="12">
        <v>22</v>
      </c>
      <c r="J2" s="23">
        <f>H2-G2-I2</f>
        <v>-21.749999999999943</v>
      </c>
    </row>
    <row r="3" spans="1:10" ht="15">
      <c r="A3" s="13" t="s">
        <v>120</v>
      </c>
      <c r="B3" s="10" t="s">
        <v>79</v>
      </c>
      <c r="C3" s="10">
        <v>6</v>
      </c>
      <c r="D3" s="10">
        <v>45</v>
      </c>
      <c r="E3" s="11">
        <f t="shared" si="0"/>
        <v>270</v>
      </c>
      <c r="F3" s="11">
        <f t="shared" si="1"/>
        <v>310.5</v>
      </c>
      <c r="G3" s="23">
        <f>F3</f>
        <v>310.5</v>
      </c>
      <c r="H3" s="12">
        <v>311</v>
      </c>
      <c r="I3" s="12">
        <v>14.7</v>
      </c>
      <c r="J3" s="23">
        <f>H3-G3-I3</f>
        <v>-14.2</v>
      </c>
    </row>
    <row r="4" spans="1:10" ht="15">
      <c r="A4" s="13" t="s">
        <v>84</v>
      </c>
      <c r="B4" s="10" t="s">
        <v>79</v>
      </c>
      <c r="C4" s="10">
        <v>9</v>
      </c>
      <c r="D4" s="10">
        <v>45</v>
      </c>
      <c r="E4" s="11">
        <f t="shared" si="0"/>
        <v>405</v>
      </c>
      <c r="F4" s="11">
        <f t="shared" si="1"/>
        <v>465.74999999999994</v>
      </c>
      <c r="G4" s="23" t="e">
        <f>F1+F2+F3+F4</f>
        <v>#VALUE!</v>
      </c>
      <c r="H4" s="12">
        <v>3199</v>
      </c>
      <c r="I4" s="12">
        <v>70.55</v>
      </c>
      <c r="J4" s="23" t="e">
        <f>H4-G4-I4</f>
        <v>#VALUE!</v>
      </c>
    </row>
    <row r="5" spans="1:10" ht="15">
      <c r="A5" s="13" t="s">
        <v>82</v>
      </c>
      <c r="B5" s="10" t="s">
        <v>79</v>
      </c>
      <c r="C5" s="10">
        <v>10</v>
      </c>
      <c r="D5" s="10">
        <v>45</v>
      </c>
      <c r="E5" s="11">
        <f t="shared" si="0"/>
        <v>450</v>
      </c>
      <c r="F5" s="11">
        <f t="shared" si="1"/>
        <v>517.5</v>
      </c>
      <c r="G5" s="12"/>
      <c r="H5" s="12"/>
      <c r="I5" s="12"/>
      <c r="J5" s="23"/>
    </row>
    <row r="6" spans="1:10" ht="15">
      <c r="A6" s="13" t="s">
        <v>32</v>
      </c>
      <c r="B6" s="10" t="s">
        <v>79</v>
      </c>
      <c r="C6" s="10">
        <v>7.3</v>
      </c>
      <c r="D6" s="10">
        <v>45</v>
      </c>
      <c r="E6" s="11">
        <f t="shared" si="0"/>
        <v>328.5</v>
      </c>
      <c r="F6" s="11">
        <f t="shared" si="1"/>
        <v>377.775</v>
      </c>
      <c r="G6" s="23">
        <f>F4+F5+F6</f>
        <v>1361.025</v>
      </c>
      <c r="H6" s="12">
        <v>2350</v>
      </c>
      <c r="I6" s="12">
        <v>57</v>
      </c>
      <c r="J6" s="23">
        <f>H6-G6-I6</f>
        <v>931.9749999999999</v>
      </c>
    </row>
    <row r="7" spans="1:10" ht="15">
      <c r="A7" s="13" t="s">
        <v>83</v>
      </c>
      <c r="B7" s="10" t="s">
        <v>79</v>
      </c>
      <c r="C7" s="10">
        <v>6</v>
      </c>
      <c r="D7" s="10">
        <v>45</v>
      </c>
      <c r="E7" s="11">
        <f t="shared" si="0"/>
        <v>270</v>
      </c>
      <c r="F7" s="11">
        <f t="shared" si="1"/>
        <v>310.5</v>
      </c>
      <c r="G7" s="12"/>
      <c r="H7" s="12"/>
      <c r="I7" s="12"/>
      <c r="J7" s="23"/>
    </row>
    <row r="8" spans="1:10" ht="15">
      <c r="A8" s="13" t="s">
        <v>80</v>
      </c>
      <c r="B8" s="10" t="s">
        <v>79</v>
      </c>
      <c r="C8" s="10">
        <v>11</v>
      </c>
      <c r="D8" s="10">
        <v>45</v>
      </c>
      <c r="E8" s="11">
        <f t="shared" si="0"/>
        <v>495</v>
      </c>
      <c r="F8" s="11">
        <f t="shared" si="1"/>
        <v>569.25</v>
      </c>
      <c r="G8" s="23">
        <f>F7+F8</f>
        <v>879.75</v>
      </c>
      <c r="H8" s="12">
        <v>725</v>
      </c>
      <c r="I8" s="12">
        <v>32.5</v>
      </c>
      <c r="J8" s="23">
        <f>H8-G8-I8</f>
        <v>-187.25</v>
      </c>
    </row>
    <row r="9" spans="1:10" ht="15">
      <c r="A9" s="13" t="s">
        <v>48</v>
      </c>
      <c r="B9" s="10" t="s">
        <v>79</v>
      </c>
      <c r="C9" s="10">
        <v>7</v>
      </c>
      <c r="D9" s="10">
        <v>45</v>
      </c>
      <c r="E9" s="11">
        <f t="shared" si="0"/>
        <v>315</v>
      </c>
      <c r="F9" s="11">
        <f t="shared" si="1"/>
        <v>362.25</v>
      </c>
      <c r="G9" s="12"/>
      <c r="H9" s="12"/>
      <c r="I9" s="12"/>
      <c r="J9" s="23"/>
    </row>
    <row r="10" spans="1:10" ht="15">
      <c r="A10" s="13"/>
      <c r="B10" s="10"/>
      <c r="C10" s="10">
        <f>SUM(C2:C9)</f>
        <v>65.3</v>
      </c>
      <c r="D10" s="10"/>
      <c r="E10" s="11"/>
      <c r="F10" s="11"/>
      <c r="G10" s="12"/>
      <c r="H10" s="12"/>
      <c r="I10" s="12"/>
      <c r="J10" s="23"/>
    </row>
    <row r="11" spans="1:10" ht="15">
      <c r="A11" s="27">
        <v>9316762</v>
      </c>
      <c r="B11" s="10" t="s">
        <v>68</v>
      </c>
      <c r="C11" s="10">
        <v>5</v>
      </c>
      <c r="D11" s="10">
        <v>105</v>
      </c>
      <c r="E11" s="11">
        <f aca="true" t="shared" si="2" ref="E11:E19">D11*C11</f>
        <v>525</v>
      </c>
      <c r="F11" s="11">
        <f aca="true" t="shared" si="3" ref="F11:F19">E11*1.15</f>
        <v>603.75</v>
      </c>
      <c r="G11" s="12"/>
      <c r="H11" s="12"/>
      <c r="I11" s="12"/>
      <c r="J11" s="10"/>
    </row>
    <row r="12" spans="1:10" ht="15">
      <c r="A12" s="13" t="s">
        <v>71</v>
      </c>
      <c r="B12" s="10" t="s">
        <v>68</v>
      </c>
      <c r="C12" s="10">
        <v>4</v>
      </c>
      <c r="D12" s="10">
        <v>105</v>
      </c>
      <c r="E12" s="11">
        <f t="shared" si="2"/>
        <v>420</v>
      </c>
      <c r="F12" s="11">
        <f t="shared" si="3"/>
        <v>482.99999999999994</v>
      </c>
      <c r="G12" s="23">
        <f>F12</f>
        <v>482.99999999999994</v>
      </c>
      <c r="H12" s="12">
        <v>483</v>
      </c>
      <c r="I12" s="12">
        <v>9.8</v>
      </c>
      <c r="J12" s="23">
        <f>H12-G12-I12</f>
        <v>-9.799999999999944</v>
      </c>
    </row>
    <row r="13" spans="1:10" ht="15">
      <c r="A13" s="13" t="s">
        <v>69</v>
      </c>
      <c r="B13" s="10" t="s">
        <v>68</v>
      </c>
      <c r="C13" s="10">
        <v>5</v>
      </c>
      <c r="D13" s="10">
        <v>105</v>
      </c>
      <c r="E13" s="11">
        <f t="shared" si="2"/>
        <v>525</v>
      </c>
      <c r="F13" s="11">
        <f t="shared" si="3"/>
        <v>603.75</v>
      </c>
      <c r="G13" s="23">
        <f>F12+F13</f>
        <v>1086.75</v>
      </c>
      <c r="H13" s="12">
        <v>800</v>
      </c>
      <c r="I13" s="12">
        <v>20</v>
      </c>
      <c r="J13" s="23">
        <f>H13-G13-I13</f>
        <v>-306.75</v>
      </c>
    </row>
    <row r="14" spans="1:10" ht="15">
      <c r="A14" s="13" t="s">
        <v>121</v>
      </c>
      <c r="B14" s="10" t="s">
        <v>68</v>
      </c>
      <c r="C14" s="10">
        <v>0.8</v>
      </c>
      <c r="D14" s="10">
        <v>105</v>
      </c>
      <c r="E14" s="11">
        <f t="shared" si="2"/>
        <v>84</v>
      </c>
      <c r="F14" s="11">
        <f t="shared" si="3"/>
        <v>96.6</v>
      </c>
      <c r="G14" s="12"/>
      <c r="H14" s="12"/>
      <c r="I14" s="12"/>
      <c r="J14" s="23"/>
    </row>
    <row r="15" spans="1:10" ht="15">
      <c r="A15" s="13" t="s">
        <v>73</v>
      </c>
      <c r="B15" s="10" t="s">
        <v>68</v>
      </c>
      <c r="C15" s="10">
        <v>7</v>
      </c>
      <c r="D15" s="10">
        <v>105</v>
      </c>
      <c r="E15" s="11">
        <f t="shared" si="2"/>
        <v>735</v>
      </c>
      <c r="F15" s="11">
        <f t="shared" si="3"/>
        <v>845.2499999999999</v>
      </c>
      <c r="G15" s="12"/>
      <c r="H15" s="12"/>
      <c r="I15" s="12"/>
      <c r="J15" s="23"/>
    </row>
    <row r="16" spans="1:10" ht="15">
      <c r="A16" s="13" t="s">
        <v>32</v>
      </c>
      <c r="B16" s="10" t="s">
        <v>68</v>
      </c>
      <c r="C16" s="10">
        <v>11</v>
      </c>
      <c r="D16" s="10">
        <v>105</v>
      </c>
      <c r="E16" s="11">
        <f t="shared" si="2"/>
        <v>1155</v>
      </c>
      <c r="F16" s="11">
        <f t="shared" si="3"/>
        <v>1328.25</v>
      </c>
      <c r="G16" s="23"/>
      <c r="H16" s="12"/>
      <c r="I16" s="12"/>
      <c r="J16" s="23"/>
    </row>
    <row r="17" spans="1:10" ht="15">
      <c r="A17" s="13" t="s">
        <v>124</v>
      </c>
      <c r="B17" s="10" t="s">
        <v>68</v>
      </c>
      <c r="C17" s="10">
        <v>3</v>
      </c>
      <c r="D17" s="10">
        <v>105</v>
      </c>
      <c r="E17" s="11">
        <f t="shared" si="2"/>
        <v>315</v>
      </c>
      <c r="F17" s="11">
        <f t="shared" si="3"/>
        <v>362.25</v>
      </c>
      <c r="G17" s="23">
        <f>F16+F17</f>
        <v>1690.5</v>
      </c>
      <c r="H17" s="12">
        <v>415</v>
      </c>
      <c r="I17" s="12">
        <v>9.4</v>
      </c>
      <c r="J17" s="23">
        <f>H17-G17-I17</f>
        <v>-1284.9</v>
      </c>
    </row>
    <row r="18" spans="1:10" ht="15">
      <c r="A18" s="13" t="s">
        <v>70</v>
      </c>
      <c r="B18" s="10" t="s">
        <v>68</v>
      </c>
      <c r="C18" s="10">
        <v>6</v>
      </c>
      <c r="D18" s="10">
        <v>105</v>
      </c>
      <c r="E18" s="11">
        <f t="shared" si="2"/>
        <v>630</v>
      </c>
      <c r="F18" s="11">
        <f t="shared" si="3"/>
        <v>724.5</v>
      </c>
      <c r="G18" s="23">
        <f>F18</f>
        <v>724.5</v>
      </c>
      <c r="H18" s="12">
        <v>740</v>
      </c>
      <c r="I18" s="12">
        <v>14.7</v>
      </c>
      <c r="J18" s="23">
        <f>H18-G18-I18</f>
        <v>0.8000000000000007</v>
      </c>
    </row>
    <row r="19" spans="1:10" ht="15">
      <c r="A19" s="13" t="s">
        <v>128</v>
      </c>
      <c r="B19" s="10" t="s">
        <v>68</v>
      </c>
      <c r="C19" s="10">
        <v>6.7</v>
      </c>
      <c r="D19" s="10">
        <v>105</v>
      </c>
      <c r="E19" s="11">
        <f t="shared" si="2"/>
        <v>703.5</v>
      </c>
      <c r="F19" s="11">
        <f t="shared" si="3"/>
        <v>809.025</v>
      </c>
      <c r="G19" s="23">
        <v>809</v>
      </c>
      <c r="H19" s="12">
        <v>809</v>
      </c>
      <c r="I19" s="12">
        <v>16.4</v>
      </c>
      <c r="J19" s="23">
        <f>H19-G19-I19</f>
        <v>-16.4</v>
      </c>
    </row>
    <row r="20" spans="1:10" ht="15">
      <c r="A20" s="13"/>
      <c r="B20" s="10"/>
      <c r="C20" s="10">
        <f>SUM(C11:C19)</f>
        <v>48.5</v>
      </c>
      <c r="D20" s="10"/>
      <c r="E20" s="11"/>
      <c r="F20" s="11"/>
      <c r="G20" s="23"/>
      <c r="H20" s="12"/>
      <c r="I20" s="12"/>
      <c r="J20" s="23"/>
    </row>
    <row r="21" spans="1:10" ht="15">
      <c r="A21" s="13" t="s">
        <v>93</v>
      </c>
      <c r="B21" s="10" t="s">
        <v>50</v>
      </c>
      <c r="C21" s="10">
        <v>6</v>
      </c>
      <c r="D21" s="10">
        <v>175</v>
      </c>
      <c r="E21" s="11">
        <f>D21*C21</f>
        <v>1050</v>
      </c>
      <c r="F21" s="11">
        <f>E21*1.15</f>
        <v>1207.5</v>
      </c>
      <c r="G21" s="12"/>
      <c r="H21" s="12"/>
      <c r="I21" s="12"/>
      <c r="J21" s="23"/>
    </row>
    <row r="22" spans="1:10" ht="15">
      <c r="A22" s="13" t="s">
        <v>121</v>
      </c>
      <c r="B22" s="10" t="s">
        <v>50</v>
      </c>
      <c r="C22" s="10">
        <v>1.7</v>
      </c>
      <c r="D22" s="10">
        <v>175</v>
      </c>
      <c r="E22" s="11">
        <f>D22*C22</f>
        <v>297.5</v>
      </c>
      <c r="F22" s="11">
        <f>E22*1.15</f>
        <v>342.125</v>
      </c>
      <c r="G22" s="12"/>
      <c r="H22" s="12"/>
      <c r="I22" s="12"/>
      <c r="J22" s="23"/>
    </row>
    <row r="23" spans="1:10" ht="15">
      <c r="A23" s="13" t="s">
        <v>52</v>
      </c>
      <c r="B23" s="10" t="s">
        <v>50</v>
      </c>
      <c r="C23" s="10">
        <v>7</v>
      </c>
      <c r="D23" s="10">
        <v>175</v>
      </c>
      <c r="E23" s="11">
        <f>D23*C23</f>
        <v>1225</v>
      </c>
      <c r="F23" s="11">
        <f>E23*1.15</f>
        <v>1408.75</v>
      </c>
      <c r="G23" s="23">
        <f>F23</f>
        <v>1408.75</v>
      </c>
      <c r="H23" s="12">
        <v>1409</v>
      </c>
      <c r="I23" s="12">
        <v>17.1</v>
      </c>
      <c r="J23" s="23">
        <f>H23-G23-I23</f>
        <v>-16.85</v>
      </c>
    </row>
    <row r="24" spans="1:10" ht="15">
      <c r="A24" s="13" t="s">
        <v>51</v>
      </c>
      <c r="B24" s="10" t="s">
        <v>50</v>
      </c>
      <c r="C24" s="10">
        <v>12</v>
      </c>
      <c r="D24" s="10">
        <v>175</v>
      </c>
      <c r="E24" s="11">
        <f>D24*C24</f>
        <v>2100</v>
      </c>
      <c r="F24" s="11">
        <f>E24*1.15</f>
        <v>2415</v>
      </c>
      <c r="G24" s="23">
        <f>F24</f>
        <v>2415</v>
      </c>
      <c r="H24" s="12">
        <v>2415</v>
      </c>
      <c r="I24" s="12">
        <v>29.4</v>
      </c>
      <c r="J24" s="23">
        <f>H24-G24-I24</f>
        <v>-29.4</v>
      </c>
    </row>
    <row r="25" spans="1:10" ht="15">
      <c r="A25" s="31" t="s">
        <v>15</v>
      </c>
      <c r="B25" s="10" t="s">
        <v>50</v>
      </c>
      <c r="C25" s="10">
        <v>11</v>
      </c>
      <c r="D25" s="10">
        <v>175</v>
      </c>
      <c r="E25" s="11">
        <f>D25*C25</f>
        <v>1925</v>
      </c>
      <c r="F25" s="11">
        <f>E25*1.15</f>
        <v>2213.75</v>
      </c>
      <c r="G25" s="23"/>
      <c r="H25" s="12"/>
      <c r="I25" s="12"/>
      <c r="J25" s="10"/>
    </row>
    <row r="26" spans="1:10" ht="15">
      <c r="A26" s="31"/>
      <c r="B26" s="10"/>
      <c r="C26" s="10">
        <f>SUM(C21:C25)</f>
        <v>37.7</v>
      </c>
      <c r="D26" s="10"/>
      <c r="E26" s="11"/>
      <c r="F26" s="11"/>
      <c r="G26" s="23"/>
      <c r="H26" s="12"/>
      <c r="I26" s="12"/>
      <c r="J26" s="10"/>
    </row>
    <row r="27" spans="1:10" ht="15">
      <c r="A27" s="13" t="s">
        <v>26</v>
      </c>
      <c r="B27" s="10" t="s">
        <v>85</v>
      </c>
      <c r="C27" s="10">
        <v>9</v>
      </c>
      <c r="D27" s="10">
        <v>100</v>
      </c>
      <c r="E27" s="11">
        <f aca="true" t="shared" si="4" ref="E27:E32">D27*C27</f>
        <v>900</v>
      </c>
      <c r="F27" s="11">
        <f aca="true" t="shared" si="5" ref="F27:F32">E27*1.15</f>
        <v>1035</v>
      </c>
      <c r="G27" s="23"/>
      <c r="H27" s="12"/>
      <c r="I27" s="12"/>
      <c r="J27" s="23"/>
    </row>
    <row r="28" spans="1:10" ht="15">
      <c r="A28" s="13" t="s">
        <v>119</v>
      </c>
      <c r="B28" s="10" t="s">
        <v>85</v>
      </c>
      <c r="C28" s="10">
        <v>4</v>
      </c>
      <c r="D28" s="10">
        <v>100</v>
      </c>
      <c r="E28" s="11">
        <f t="shared" si="4"/>
        <v>400</v>
      </c>
      <c r="F28" s="11">
        <f t="shared" si="5"/>
        <v>459.99999999999994</v>
      </c>
      <c r="G28" s="23">
        <f>F27+F28</f>
        <v>1495</v>
      </c>
      <c r="H28" s="12">
        <v>1150</v>
      </c>
      <c r="I28" s="12">
        <v>22</v>
      </c>
      <c r="J28" s="23">
        <f>H28-G28-I28</f>
        <v>-367</v>
      </c>
    </row>
    <row r="29" spans="1:10" ht="15">
      <c r="A29" s="13" t="s">
        <v>121</v>
      </c>
      <c r="B29" s="10" t="s">
        <v>85</v>
      </c>
      <c r="C29" s="10">
        <v>1</v>
      </c>
      <c r="D29" s="10">
        <v>100</v>
      </c>
      <c r="E29" s="11">
        <f t="shared" si="4"/>
        <v>100</v>
      </c>
      <c r="F29" s="11">
        <f t="shared" si="5"/>
        <v>114.99999999999999</v>
      </c>
      <c r="G29" s="23"/>
      <c r="H29" s="12"/>
      <c r="I29" s="12"/>
      <c r="J29" s="23"/>
    </row>
    <row r="30" spans="1:10" ht="15">
      <c r="A30" s="13" t="s">
        <v>40</v>
      </c>
      <c r="B30" s="10" t="s">
        <v>85</v>
      </c>
      <c r="C30" s="10">
        <v>5</v>
      </c>
      <c r="D30" s="10">
        <v>100</v>
      </c>
      <c r="E30" s="11">
        <f t="shared" si="4"/>
        <v>500</v>
      </c>
      <c r="F30" s="11">
        <f t="shared" si="5"/>
        <v>575</v>
      </c>
      <c r="G30" s="23"/>
      <c r="H30" s="12"/>
      <c r="I30" s="12"/>
      <c r="J30" s="23"/>
    </row>
    <row r="31" spans="1:10" ht="15">
      <c r="A31" s="13" t="s">
        <v>18</v>
      </c>
      <c r="B31" s="10" t="s">
        <v>85</v>
      </c>
      <c r="C31" s="10">
        <v>5</v>
      </c>
      <c r="D31" s="10">
        <v>100</v>
      </c>
      <c r="E31" s="11">
        <f t="shared" si="4"/>
        <v>500</v>
      </c>
      <c r="F31" s="11">
        <f t="shared" si="5"/>
        <v>575</v>
      </c>
      <c r="G31" s="23"/>
      <c r="H31" s="12"/>
      <c r="I31" s="12"/>
      <c r="J31" s="23"/>
    </row>
    <row r="32" spans="1:10" ht="15">
      <c r="A32" s="13" t="s">
        <v>125</v>
      </c>
      <c r="B32" s="10" t="s">
        <v>85</v>
      </c>
      <c r="C32" s="10">
        <v>6</v>
      </c>
      <c r="D32" s="10">
        <v>100</v>
      </c>
      <c r="E32" s="11">
        <f t="shared" si="4"/>
        <v>600</v>
      </c>
      <c r="F32" s="11">
        <f t="shared" si="5"/>
        <v>690</v>
      </c>
      <c r="G32" s="23">
        <f>F32</f>
        <v>690</v>
      </c>
      <c r="H32" s="12">
        <v>709</v>
      </c>
      <c r="I32" s="12">
        <v>14.7</v>
      </c>
      <c r="J32" s="23">
        <f>H32-G32-I32</f>
        <v>4.300000000000001</v>
      </c>
    </row>
    <row r="33" spans="1:10" ht="15">
      <c r="A33" s="13"/>
      <c r="B33" s="10"/>
      <c r="C33" s="10">
        <f>SUM(C27:C32)</f>
        <v>30</v>
      </c>
      <c r="D33" s="10"/>
      <c r="E33" s="11"/>
      <c r="F33" s="11"/>
      <c r="G33" s="23"/>
      <c r="H33" s="12"/>
      <c r="I33" s="12"/>
      <c r="J33" s="23"/>
    </row>
    <row r="34" spans="1:10" ht="15">
      <c r="A34" s="13" t="s">
        <v>78</v>
      </c>
      <c r="B34" s="10" t="s">
        <v>76</v>
      </c>
      <c r="C34" s="10">
        <v>8</v>
      </c>
      <c r="D34" s="10">
        <v>40</v>
      </c>
      <c r="E34" s="11">
        <f aca="true" t="shared" si="6" ref="E34:E39">D34*C34</f>
        <v>320</v>
      </c>
      <c r="F34" s="11">
        <f aca="true" t="shared" si="7" ref="F34:F39">E34*1.15</f>
        <v>368</v>
      </c>
      <c r="G34" s="23">
        <f>F31+F32+F34</f>
        <v>1633</v>
      </c>
      <c r="H34" s="13">
        <v>2300</v>
      </c>
      <c r="I34" s="12">
        <v>53.9</v>
      </c>
      <c r="J34" s="23">
        <f>H34-G34-I34</f>
        <v>613.1</v>
      </c>
    </row>
    <row r="35" spans="1:10" ht="15">
      <c r="A35" s="13" t="s">
        <v>73</v>
      </c>
      <c r="B35" s="10" t="s">
        <v>76</v>
      </c>
      <c r="C35" s="10">
        <v>10</v>
      </c>
      <c r="D35" s="10">
        <v>40</v>
      </c>
      <c r="E35" s="11">
        <f t="shared" si="6"/>
        <v>400</v>
      </c>
      <c r="F35" s="11">
        <f t="shared" si="7"/>
        <v>459.99999999999994</v>
      </c>
      <c r="G35" s="23">
        <f>F34+F35</f>
        <v>828</v>
      </c>
      <c r="H35" s="12">
        <v>1360</v>
      </c>
      <c r="I35" s="12">
        <v>41.7</v>
      </c>
      <c r="J35" s="23">
        <f>H35-G35-I35</f>
        <v>490.3</v>
      </c>
    </row>
    <row r="36" spans="1:10" ht="15">
      <c r="A36" s="13" t="s">
        <v>77</v>
      </c>
      <c r="B36" s="10" t="s">
        <v>76</v>
      </c>
      <c r="C36" s="10">
        <v>5</v>
      </c>
      <c r="D36" s="10">
        <v>40</v>
      </c>
      <c r="E36" s="11">
        <f t="shared" si="6"/>
        <v>200</v>
      </c>
      <c r="F36" s="11">
        <f t="shared" si="7"/>
        <v>229.99999999999997</v>
      </c>
      <c r="G36" s="23">
        <f>F35+F36</f>
        <v>689.9999999999999</v>
      </c>
      <c r="H36" s="12">
        <v>502</v>
      </c>
      <c r="I36" s="12">
        <v>23.3</v>
      </c>
      <c r="J36" s="23">
        <f>H36-G36-I36</f>
        <v>-211.2999999999999</v>
      </c>
    </row>
    <row r="37" spans="1:10" ht="15">
      <c r="A37" s="13" t="s">
        <v>25</v>
      </c>
      <c r="B37" s="10" t="s">
        <v>76</v>
      </c>
      <c r="C37" s="10">
        <v>6</v>
      </c>
      <c r="D37" s="10">
        <v>40</v>
      </c>
      <c r="E37" s="11">
        <f t="shared" si="6"/>
        <v>240</v>
      </c>
      <c r="F37" s="11">
        <f t="shared" si="7"/>
        <v>276</v>
      </c>
      <c r="G37" s="12"/>
      <c r="H37" s="12"/>
      <c r="I37" s="12"/>
      <c r="J37" s="23"/>
    </row>
    <row r="38" spans="1:10" ht="15">
      <c r="A38" s="13" t="s">
        <v>37</v>
      </c>
      <c r="B38" s="10" t="s">
        <v>76</v>
      </c>
      <c r="C38" s="10">
        <v>6</v>
      </c>
      <c r="D38" s="10">
        <v>40</v>
      </c>
      <c r="E38" s="11">
        <f t="shared" si="6"/>
        <v>240</v>
      </c>
      <c r="F38" s="11">
        <f t="shared" si="7"/>
        <v>276</v>
      </c>
      <c r="G38" s="23"/>
      <c r="H38" s="12"/>
      <c r="I38" s="12"/>
      <c r="J38" s="23"/>
    </row>
    <row r="39" spans="1:10" ht="15">
      <c r="A39" s="31" t="s">
        <v>15</v>
      </c>
      <c r="B39" s="10" t="s">
        <v>76</v>
      </c>
      <c r="C39" s="10">
        <v>0.1</v>
      </c>
      <c r="D39" s="10">
        <v>40</v>
      </c>
      <c r="E39" s="11">
        <f t="shared" si="6"/>
        <v>4</v>
      </c>
      <c r="F39" s="11">
        <f t="shared" si="7"/>
        <v>4.6</v>
      </c>
      <c r="G39" s="23"/>
      <c r="H39" s="12"/>
      <c r="I39" s="12"/>
      <c r="J39" s="10"/>
    </row>
    <row r="40" spans="1:10" ht="15">
      <c r="A40" s="31"/>
      <c r="B40" s="10"/>
      <c r="C40" s="10">
        <f>SUM(C34:C39)</f>
        <v>35.1</v>
      </c>
      <c r="D40" s="10"/>
      <c r="E40" s="11"/>
      <c r="F40" s="11"/>
      <c r="G40" s="23"/>
      <c r="H40" s="12"/>
      <c r="I40" s="12"/>
      <c r="J40" s="10"/>
    </row>
    <row r="41" spans="1:10" ht="15">
      <c r="A41" s="13" t="s">
        <v>61</v>
      </c>
      <c r="B41" s="10" t="s">
        <v>56</v>
      </c>
      <c r="C41" s="10">
        <v>14.2</v>
      </c>
      <c r="D41" s="10">
        <v>115</v>
      </c>
      <c r="E41" s="11">
        <f>D41*C41</f>
        <v>1633</v>
      </c>
      <c r="F41" s="11">
        <f>E41*1.15</f>
        <v>1877.9499999999998</v>
      </c>
      <c r="G41" s="23">
        <f>F39+F41</f>
        <v>1882.5499999999997</v>
      </c>
      <c r="H41" s="12">
        <v>2620</v>
      </c>
      <c r="I41" s="12">
        <v>50.7</v>
      </c>
      <c r="J41" s="23">
        <f>H41-G41-I41</f>
        <v>686.7500000000002</v>
      </c>
    </row>
    <row r="42" spans="1:10" ht="15">
      <c r="A42" s="13" t="s">
        <v>58</v>
      </c>
      <c r="B42" s="10" t="s">
        <v>56</v>
      </c>
      <c r="C42" s="10">
        <v>6</v>
      </c>
      <c r="D42" s="10">
        <v>115</v>
      </c>
      <c r="E42" s="11">
        <f>D42*C42</f>
        <v>690</v>
      </c>
      <c r="F42" s="11">
        <f>E42*1.15</f>
        <v>793.4999999999999</v>
      </c>
      <c r="G42" s="23">
        <f>F42</f>
        <v>793.4999999999999</v>
      </c>
      <c r="H42" s="12">
        <v>794</v>
      </c>
      <c r="I42" s="12">
        <v>14.7</v>
      </c>
      <c r="J42" s="23">
        <f>H42-G42-I42</f>
        <v>-14.199999999999886</v>
      </c>
    </row>
    <row r="43" spans="1:10" ht="15">
      <c r="A43" s="13" t="s">
        <v>57</v>
      </c>
      <c r="B43" s="10" t="s">
        <v>56</v>
      </c>
      <c r="C43" s="10">
        <v>18</v>
      </c>
      <c r="D43" s="10">
        <v>115</v>
      </c>
      <c r="E43" s="11">
        <f>D43*C43</f>
        <v>2070</v>
      </c>
      <c r="F43" s="11">
        <f>E43*1.15</f>
        <v>2380.5</v>
      </c>
      <c r="G43" s="12"/>
      <c r="H43" s="12"/>
      <c r="I43" s="12"/>
      <c r="J43" s="23"/>
    </row>
    <row r="44" spans="1:10" ht="15">
      <c r="A44" s="13"/>
      <c r="B44" s="10"/>
      <c r="C44" s="10">
        <f>SUM(C41:C43)</f>
        <v>38.2</v>
      </c>
      <c r="D44" s="10"/>
      <c r="E44" s="11"/>
      <c r="F44" s="11"/>
      <c r="G44" s="12"/>
      <c r="H44" s="12"/>
      <c r="I44" s="12"/>
      <c r="J44" s="23"/>
    </row>
    <row r="45" spans="1:10" ht="15">
      <c r="A45" s="13" t="s">
        <v>60</v>
      </c>
      <c r="B45" s="10" t="s">
        <v>59</v>
      </c>
      <c r="C45" s="10">
        <v>30.5</v>
      </c>
      <c r="D45" s="10">
        <v>125</v>
      </c>
      <c r="E45" s="11">
        <f aca="true" t="shared" si="8" ref="E45:E53">D45*C45</f>
        <v>3812.5</v>
      </c>
      <c r="F45" s="11">
        <f aca="true" t="shared" si="9" ref="F45:F53">E45*1.15</f>
        <v>4384.375</v>
      </c>
      <c r="G45" s="12"/>
      <c r="H45" s="12"/>
      <c r="I45" s="12"/>
      <c r="J45" s="23"/>
    </row>
    <row r="46" spans="1:10" ht="15">
      <c r="A46" s="13" t="s">
        <v>26</v>
      </c>
      <c r="B46" s="14" t="s">
        <v>64</v>
      </c>
      <c r="C46" s="14">
        <v>5</v>
      </c>
      <c r="D46" s="14">
        <v>125</v>
      </c>
      <c r="E46" s="11">
        <f t="shared" si="8"/>
        <v>625</v>
      </c>
      <c r="F46" s="11">
        <f t="shared" si="9"/>
        <v>718.75</v>
      </c>
      <c r="G46" s="23">
        <f>F38+F39+F41+F42+F43+F45+F46</f>
        <v>10435.675</v>
      </c>
      <c r="H46" s="12">
        <v>4070</v>
      </c>
      <c r="I46" s="12">
        <v>86.6</v>
      </c>
      <c r="J46" s="23">
        <f>H46-G46-I46</f>
        <v>-6452.275</v>
      </c>
    </row>
    <row r="47" spans="1:10" ht="15">
      <c r="A47" s="13" t="s">
        <v>61</v>
      </c>
      <c r="B47" s="10" t="s">
        <v>64</v>
      </c>
      <c r="C47" s="10">
        <v>6.5</v>
      </c>
      <c r="D47" s="10">
        <v>125</v>
      </c>
      <c r="E47" s="11">
        <f t="shared" si="8"/>
        <v>812.5</v>
      </c>
      <c r="F47" s="11">
        <f t="shared" si="9"/>
        <v>934.3749999999999</v>
      </c>
      <c r="G47" s="23"/>
      <c r="H47" s="12"/>
      <c r="I47" s="12"/>
      <c r="J47" s="23"/>
    </row>
    <row r="48" spans="1:10" ht="15">
      <c r="A48" s="13" t="s">
        <v>91</v>
      </c>
      <c r="B48" s="14" t="s">
        <v>64</v>
      </c>
      <c r="C48" s="14">
        <v>5</v>
      </c>
      <c r="D48" s="14">
        <v>125</v>
      </c>
      <c r="E48" s="11">
        <f t="shared" si="8"/>
        <v>625</v>
      </c>
      <c r="F48" s="11">
        <f t="shared" si="9"/>
        <v>718.75</v>
      </c>
      <c r="G48" s="23">
        <f>F47+F48</f>
        <v>1653.125</v>
      </c>
      <c r="H48" s="12">
        <v>902</v>
      </c>
      <c r="I48" s="12">
        <v>19.3</v>
      </c>
      <c r="J48" s="23">
        <f>H48-G48-I48</f>
        <v>-770.425</v>
      </c>
    </row>
    <row r="49" spans="1:10" ht="15">
      <c r="A49" s="13" t="s">
        <v>129</v>
      </c>
      <c r="B49" s="14" t="s">
        <v>64</v>
      </c>
      <c r="C49" s="14">
        <v>7</v>
      </c>
      <c r="D49" s="14">
        <v>125</v>
      </c>
      <c r="E49" s="11">
        <f t="shared" si="8"/>
        <v>875</v>
      </c>
      <c r="F49" s="11">
        <f t="shared" si="9"/>
        <v>1006.2499999999999</v>
      </c>
      <c r="G49" s="23">
        <v>1006</v>
      </c>
      <c r="H49" s="12">
        <v>1006</v>
      </c>
      <c r="I49" s="12">
        <v>17.2</v>
      </c>
      <c r="J49" s="23">
        <f>H49-G49-I49</f>
        <v>-17.2</v>
      </c>
    </row>
    <row r="50" spans="1:10" ht="15">
      <c r="A50" s="12" t="s">
        <v>130</v>
      </c>
      <c r="B50" s="14" t="s">
        <v>64</v>
      </c>
      <c r="C50" s="14">
        <v>5</v>
      </c>
      <c r="D50" s="14">
        <v>125</v>
      </c>
      <c r="E50" s="11">
        <f t="shared" si="8"/>
        <v>625</v>
      </c>
      <c r="F50" s="11">
        <f t="shared" si="9"/>
        <v>718.75</v>
      </c>
      <c r="G50" s="23">
        <v>719</v>
      </c>
      <c r="H50" s="12">
        <v>719</v>
      </c>
      <c r="I50" s="12">
        <v>12.3</v>
      </c>
      <c r="J50" s="23">
        <f>H50-G50-I50</f>
        <v>-12.3</v>
      </c>
    </row>
    <row r="51" spans="1:10" ht="15">
      <c r="A51" s="31" t="s">
        <v>15</v>
      </c>
      <c r="B51" s="14" t="s">
        <v>64</v>
      </c>
      <c r="C51" s="14">
        <v>3.8</v>
      </c>
      <c r="D51" s="14">
        <v>125</v>
      </c>
      <c r="E51" s="11">
        <f t="shared" si="8"/>
        <v>475</v>
      </c>
      <c r="F51" s="11">
        <f t="shared" si="9"/>
        <v>546.25</v>
      </c>
      <c r="G51" s="23"/>
      <c r="H51" s="12"/>
      <c r="I51" s="12"/>
      <c r="J51" s="10"/>
    </row>
    <row r="52" spans="1:10" ht="15">
      <c r="A52" s="13" t="s">
        <v>62</v>
      </c>
      <c r="B52" s="14" t="s">
        <v>65</v>
      </c>
      <c r="C52" s="14">
        <v>4</v>
      </c>
      <c r="D52" s="14">
        <v>125</v>
      </c>
      <c r="E52" s="11">
        <f t="shared" si="8"/>
        <v>500</v>
      </c>
      <c r="F52" s="11">
        <f t="shared" si="9"/>
        <v>575</v>
      </c>
      <c r="G52" s="23">
        <f>F52</f>
        <v>575</v>
      </c>
      <c r="H52" s="12">
        <v>575</v>
      </c>
      <c r="I52" s="12">
        <v>9.8</v>
      </c>
      <c r="J52" s="23">
        <f>H52-G52-I52</f>
        <v>-9.8</v>
      </c>
    </row>
    <row r="53" spans="1:10" ht="15">
      <c r="A53" s="13" t="s">
        <v>63</v>
      </c>
      <c r="B53" s="14" t="s">
        <v>66</v>
      </c>
      <c r="C53" s="14">
        <v>6</v>
      </c>
      <c r="D53" s="14">
        <v>125</v>
      </c>
      <c r="E53" s="11">
        <f t="shared" si="8"/>
        <v>750</v>
      </c>
      <c r="F53" s="11">
        <f t="shared" si="9"/>
        <v>862.4999999999999</v>
      </c>
      <c r="G53" s="23">
        <f>F53</f>
        <v>862.4999999999999</v>
      </c>
      <c r="H53" s="12">
        <v>870</v>
      </c>
      <c r="I53" s="12">
        <v>14.7</v>
      </c>
      <c r="J53" s="23">
        <f>H53-G53-I53</f>
        <v>-7.199999999999886</v>
      </c>
    </row>
    <row r="54" spans="1:10" ht="15">
      <c r="A54" s="13"/>
      <c r="B54" s="14"/>
      <c r="C54" s="14">
        <f>SUM(C45:C53)</f>
        <v>72.8</v>
      </c>
      <c r="D54" s="14"/>
      <c r="E54" s="11"/>
      <c r="F54" s="11"/>
      <c r="G54" s="23"/>
      <c r="H54" s="12"/>
      <c r="I54" s="12"/>
      <c r="J54" s="23"/>
    </row>
    <row r="55" spans="1:10" ht="15">
      <c r="A55" s="13" t="s">
        <v>13</v>
      </c>
      <c r="B55" s="10" t="s">
        <v>53</v>
      </c>
      <c r="C55" s="10">
        <v>6</v>
      </c>
      <c r="D55" s="10">
        <v>160</v>
      </c>
      <c r="E55" s="11">
        <f>D55*C55</f>
        <v>960</v>
      </c>
      <c r="F55" s="11">
        <f>E55*1.15</f>
        <v>1104</v>
      </c>
      <c r="G55" s="12"/>
      <c r="H55" s="12"/>
      <c r="I55" s="12"/>
      <c r="J55" s="23"/>
    </row>
    <row r="56" spans="1:10" ht="15">
      <c r="A56" s="13" t="s">
        <v>54</v>
      </c>
      <c r="B56" s="10" t="s">
        <v>53</v>
      </c>
      <c r="C56" s="10">
        <v>14.3</v>
      </c>
      <c r="D56" s="10">
        <v>160</v>
      </c>
      <c r="E56" s="11">
        <f>D56*C56</f>
        <v>2288</v>
      </c>
      <c r="F56" s="11">
        <f>E56*1.15</f>
        <v>2631.2</v>
      </c>
      <c r="G56" s="12"/>
      <c r="H56" s="12"/>
      <c r="I56" s="12"/>
      <c r="J56" s="23"/>
    </row>
    <row r="57" spans="1:10" ht="15">
      <c r="A57" s="13" t="s">
        <v>55</v>
      </c>
      <c r="B57" s="10" t="s">
        <v>53</v>
      </c>
      <c r="C57" s="10">
        <v>7</v>
      </c>
      <c r="D57" s="10">
        <v>160</v>
      </c>
      <c r="E57" s="11">
        <f>D57*C57</f>
        <v>1120</v>
      </c>
      <c r="F57" s="11">
        <f>E57*1.15</f>
        <v>1288</v>
      </c>
      <c r="G57" s="12"/>
      <c r="H57" s="12"/>
      <c r="I57" s="12"/>
      <c r="J57" s="23"/>
    </row>
    <row r="58" spans="1:10" ht="15">
      <c r="A58" s="13"/>
      <c r="B58" s="10"/>
      <c r="C58" s="10">
        <f>SUM(C55:C57)</f>
        <v>27.3</v>
      </c>
      <c r="D58" s="10"/>
      <c r="E58" s="11"/>
      <c r="F58" s="11"/>
      <c r="G58" s="12"/>
      <c r="H58" s="12"/>
      <c r="I58" s="12"/>
      <c r="J58" s="23"/>
    </row>
    <row r="59" spans="1:10" ht="15">
      <c r="A59" s="13" t="s">
        <v>121</v>
      </c>
      <c r="B59" s="10" t="s">
        <v>74</v>
      </c>
      <c r="C59" s="10">
        <v>1</v>
      </c>
      <c r="D59" s="10">
        <v>120</v>
      </c>
      <c r="E59" s="11">
        <f>D59*C59</f>
        <v>120</v>
      </c>
      <c r="F59" s="11">
        <f>E59*1.15</f>
        <v>138</v>
      </c>
      <c r="G59" s="23">
        <f>F50+F51+F52+F53+F55+F56+F57+F59</f>
        <v>7863.7</v>
      </c>
      <c r="H59" s="12">
        <v>861</v>
      </c>
      <c r="I59" s="12">
        <v>20.8</v>
      </c>
      <c r="J59" s="23">
        <f>H59-G59-I59</f>
        <v>-7023.5</v>
      </c>
    </row>
    <row r="60" spans="1:10" ht="15">
      <c r="A60" s="13" t="s">
        <v>54</v>
      </c>
      <c r="B60" s="10" t="s">
        <v>74</v>
      </c>
      <c r="C60" s="10">
        <v>16</v>
      </c>
      <c r="D60" s="10">
        <v>120</v>
      </c>
      <c r="E60" s="11">
        <f>D60*C60</f>
        <v>1920</v>
      </c>
      <c r="F60" s="11">
        <f>E60*1.15</f>
        <v>2208</v>
      </c>
      <c r="G60" s="23">
        <f>F59+F60</f>
        <v>2346</v>
      </c>
      <c r="H60" s="12">
        <v>4420</v>
      </c>
      <c r="I60" s="12">
        <v>74.2</v>
      </c>
      <c r="J60" s="23">
        <f>H60-G60-I60</f>
        <v>1999.8</v>
      </c>
    </row>
    <row r="61" spans="1:10" ht="15">
      <c r="A61" s="13" t="s">
        <v>75</v>
      </c>
      <c r="B61" s="10" t="s">
        <v>74</v>
      </c>
      <c r="C61" s="10">
        <v>5</v>
      </c>
      <c r="D61" s="10">
        <v>120</v>
      </c>
      <c r="E61" s="11">
        <f>D61*C61</f>
        <v>600</v>
      </c>
      <c r="F61" s="11">
        <f>E61*1.15</f>
        <v>690</v>
      </c>
      <c r="G61" s="12"/>
      <c r="H61" s="12"/>
      <c r="I61" s="12"/>
      <c r="J61" s="23"/>
    </row>
    <row r="62" spans="1:10" ht="15">
      <c r="A62" s="13" t="s">
        <v>18</v>
      </c>
      <c r="B62" s="10" t="s">
        <v>74</v>
      </c>
      <c r="C62" s="10">
        <v>9</v>
      </c>
      <c r="D62" s="10">
        <v>120</v>
      </c>
      <c r="E62" s="11">
        <f>D62*C62</f>
        <v>1080</v>
      </c>
      <c r="F62" s="11">
        <f>E62*1.15</f>
        <v>1242</v>
      </c>
      <c r="G62" s="23"/>
      <c r="H62" s="12"/>
      <c r="I62" s="12"/>
      <c r="J62" s="23"/>
    </row>
    <row r="63" spans="1:10" ht="15">
      <c r="A63" s="13" t="s">
        <v>126</v>
      </c>
      <c r="B63" s="10" t="s">
        <v>74</v>
      </c>
      <c r="C63" s="10">
        <v>4</v>
      </c>
      <c r="D63" s="10">
        <v>120</v>
      </c>
      <c r="E63" s="11">
        <f>D63*C63</f>
        <v>480</v>
      </c>
      <c r="F63" s="11">
        <f>E63*1.15</f>
        <v>552</v>
      </c>
      <c r="G63" s="23">
        <f>F63</f>
        <v>552</v>
      </c>
      <c r="H63" s="12">
        <v>552</v>
      </c>
      <c r="I63" s="12">
        <v>9.8</v>
      </c>
      <c r="J63" s="23">
        <f>H63-G63-I63</f>
        <v>-9.8</v>
      </c>
    </row>
    <row r="64" spans="1:10" ht="15">
      <c r="A64" s="13"/>
      <c r="B64" s="10"/>
      <c r="C64" s="10">
        <f>SUM(C59:C63)</f>
        <v>35</v>
      </c>
      <c r="D64" s="10"/>
      <c r="E64" s="11"/>
      <c r="F64" s="11"/>
      <c r="G64" s="23"/>
      <c r="H64" s="12"/>
      <c r="I64" s="12"/>
      <c r="J64" s="23"/>
    </row>
    <row r="65" spans="1:10" ht="15">
      <c r="A65" s="13" t="s">
        <v>89</v>
      </c>
      <c r="B65" s="10" t="s">
        <v>86</v>
      </c>
      <c r="C65" s="10">
        <v>4</v>
      </c>
      <c r="D65" s="10">
        <v>11.4</v>
      </c>
      <c r="E65" s="11">
        <f aca="true" t="shared" si="10" ref="E65:E108">D65*C65</f>
        <v>45.6</v>
      </c>
      <c r="F65" s="11">
        <f aca="true" t="shared" si="11" ref="F65:F108">E65*1.15</f>
        <v>52.44</v>
      </c>
      <c r="G65" s="23">
        <f>F65</f>
        <v>52.44</v>
      </c>
      <c r="H65" s="12">
        <v>60</v>
      </c>
      <c r="I65" s="12">
        <v>2</v>
      </c>
      <c r="J65" s="23">
        <f>H65-G65-I65</f>
        <v>5.560000000000002</v>
      </c>
    </row>
    <row r="66" spans="1:10" ht="15">
      <c r="A66" s="13" t="s">
        <v>92</v>
      </c>
      <c r="B66" s="10" t="s">
        <v>86</v>
      </c>
      <c r="C66" s="10">
        <v>8</v>
      </c>
      <c r="D66" s="10">
        <v>11.4</v>
      </c>
      <c r="E66" s="11">
        <f t="shared" si="10"/>
        <v>91.2</v>
      </c>
      <c r="F66" s="11">
        <f t="shared" si="11"/>
        <v>104.88</v>
      </c>
      <c r="G66" s="23">
        <f>F66</f>
        <v>104.88</v>
      </c>
      <c r="H66" s="12">
        <v>105</v>
      </c>
      <c r="I66" s="12">
        <v>4</v>
      </c>
      <c r="J66" s="23">
        <f>H66-G66-I66</f>
        <v>-3.8799999999999955</v>
      </c>
    </row>
    <row r="67" spans="1:10" ht="15">
      <c r="A67" s="13" t="s">
        <v>93</v>
      </c>
      <c r="B67" s="10" t="s">
        <v>86</v>
      </c>
      <c r="C67" s="10">
        <v>6</v>
      </c>
      <c r="D67" s="10">
        <v>11.4</v>
      </c>
      <c r="E67" s="11">
        <f t="shared" si="10"/>
        <v>68.4</v>
      </c>
      <c r="F67" s="11">
        <f t="shared" si="11"/>
        <v>78.66</v>
      </c>
      <c r="G67" s="23">
        <f>F66+F67</f>
        <v>183.54</v>
      </c>
      <c r="H67" s="12">
        <v>1286</v>
      </c>
      <c r="I67" s="12">
        <v>17.7</v>
      </c>
      <c r="J67" s="23">
        <f>H67-G67-I67</f>
        <v>1084.76</v>
      </c>
    </row>
    <row r="68" spans="1:10" ht="15">
      <c r="A68" s="13" t="s">
        <v>97</v>
      </c>
      <c r="B68" s="10" t="s">
        <v>86</v>
      </c>
      <c r="C68" s="10">
        <v>27</v>
      </c>
      <c r="D68" s="10">
        <v>11.4</v>
      </c>
      <c r="E68" s="11">
        <f t="shared" si="10"/>
        <v>307.8</v>
      </c>
      <c r="F68" s="11">
        <f t="shared" si="11"/>
        <v>353.96999999999997</v>
      </c>
      <c r="G68" s="23">
        <f>F68</f>
        <v>353.96999999999997</v>
      </c>
      <c r="H68" s="12">
        <v>355</v>
      </c>
      <c r="I68" s="12">
        <v>13.5</v>
      </c>
      <c r="J68" s="23">
        <f>H68-G68-I68</f>
        <v>-12.46999999999997</v>
      </c>
    </row>
    <row r="69" spans="1:10" ht="15">
      <c r="A69" s="13" t="s">
        <v>82</v>
      </c>
      <c r="B69" s="10" t="s">
        <v>86</v>
      </c>
      <c r="C69" s="10">
        <v>9</v>
      </c>
      <c r="D69" s="10">
        <v>11.4</v>
      </c>
      <c r="E69" s="11">
        <f t="shared" si="10"/>
        <v>102.60000000000001</v>
      </c>
      <c r="F69" s="11">
        <f t="shared" si="11"/>
        <v>117.99</v>
      </c>
      <c r="G69" s="12"/>
      <c r="H69" s="12"/>
      <c r="I69" s="12"/>
      <c r="J69" s="23"/>
    </row>
    <row r="70" spans="1:10" ht="15">
      <c r="A70" s="13" t="s">
        <v>87</v>
      </c>
      <c r="B70" s="10" t="s">
        <v>86</v>
      </c>
      <c r="C70" s="10">
        <v>6</v>
      </c>
      <c r="D70" s="10">
        <v>11.4</v>
      </c>
      <c r="E70" s="11">
        <f t="shared" si="10"/>
        <v>68.4</v>
      </c>
      <c r="F70" s="11">
        <f t="shared" si="11"/>
        <v>78.66</v>
      </c>
      <c r="G70" s="23">
        <f>F70</f>
        <v>78.66</v>
      </c>
      <c r="H70" s="12">
        <v>100</v>
      </c>
      <c r="I70" s="12">
        <v>3</v>
      </c>
      <c r="J70" s="23">
        <f>H70-G70-I70</f>
        <v>18.340000000000003</v>
      </c>
    </row>
    <row r="71" spans="1:10" ht="15">
      <c r="A71" s="13" t="s">
        <v>95</v>
      </c>
      <c r="B71" s="10" t="s">
        <v>86</v>
      </c>
      <c r="C71" s="10">
        <v>10</v>
      </c>
      <c r="D71" s="10">
        <v>11.4</v>
      </c>
      <c r="E71" s="11">
        <f t="shared" si="10"/>
        <v>114</v>
      </c>
      <c r="F71" s="11">
        <f t="shared" si="11"/>
        <v>131.1</v>
      </c>
      <c r="G71" s="23">
        <f>F69+F70+F71</f>
        <v>327.75</v>
      </c>
      <c r="H71" s="12">
        <v>1511</v>
      </c>
      <c r="I71" s="12">
        <v>29.5</v>
      </c>
      <c r="J71" s="23">
        <f>H71-G71-I71</f>
        <v>1153.75</v>
      </c>
    </row>
    <row r="72" spans="1:10" ht="15">
      <c r="A72" s="13" t="s">
        <v>96</v>
      </c>
      <c r="B72" s="10" t="s">
        <v>86</v>
      </c>
      <c r="C72" s="10">
        <v>4</v>
      </c>
      <c r="D72" s="10">
        <v>11.4</v>
      </c>
      <c r="E72" s="11">
        <f t="shared" si="10"/>
        <v>45.6</v>
      </c>
      <c r="F72" s="11">
        <f t="shared" si="11"/>
        <v>52.44</v>
      </c>
      <c r="G72" s="23"/>
      <c r="H72" s="12"/>
      <c r="I72" s="12"/>
      <c r="J72" s="23"/>
    </row>
    <row r="73" spans="1:10" ht="15">
      <c r="A73" s="13" t="s">
        <v>98</v>
      </c>
      <c r="B73" s="10" t="s">
        <v>86</v>
      </c>
      <c r="C73" s="10">
        <v>7</v>
      </c>
      <c r="D73" s="10">
        <v>11.4</v>
      </c>
      <c r="E73" s="11">
        <f t="shared" si="10"/>
        <v>79.8</v>
      </c>
      <c r="F73" s="11">
        <f t="shared" si="11"/>
        <v>91.77</v>
      </c>
      <c r="G73" s="23">
        <f>F70+F71+F72+F73</f>
        <v>353.96999999999997</v>
      </c>
      <c r="H73" s="12">
        <v>1350</v>
      </c>
      <c r="I73" s="12">
        <v>36.4</v>
      </c>
      <c r="J73" s="23">
        <f>H73-G73-I73</f>
        <v>959.63</v>
      </c>
    </row>
    <row r="74" spans="1:10" ht="15">
      <c r="A74" s="13" t="s">
        <v>30</v>
      </c>
      <c r="B74" s="10" t="s">
        <v>86</v>
      </c>
      <c r="C74" s="10">
        <v>6</v>
      </c>
      <c r="D74" s="10">
        <v>11.4</v>
      </c>
      <c r="E74" s="11">
        <f t="shared" si="10"/>
        <v>68.4</v>
      </c>
      <c r="F74" s="11">
        <f t="shared" si="11"/>
        <v>78.66</v>
      </c>
      <c r="G74" s="12"/>
      <c r="H74" s="12"/>
      <c r="I74" s="12"/>
      <c r="J74" s="23"/>
    </row>
    <row r="75" spans="1:10" ht="15">
      <c r="A75" s="13" t="s">
        <v>25</v>
      </c>
      <c r="B75" s="10" t="s">
        <v>86</v>
      </c>
      <c r="C75" s="10">
        <v>12</v>
      </c>
      <c r="D75" s="10">
        <v>11.4</v>
      </c>
      <c r="E75" s="11">
        <f t="shared" si="10"/>
        <v>136.8</v>
      </c>
      <c r="F75" s="11">
        <f t="shared" si="11"/>
        <v>157.32</v>
      </c>
      <c r="G75" s="23">
        <f>F73+F74+F75</f>
        <v>327.75</v>
      </c>
      <c r="H75" s="12">
        <v>1158</v>
      </c>
      <c r="I75" s="12">
        <v>50.1</v>
      </c>
      <c r="J75" s="23">
        <f>H75-G75-I75</f>
        <v>780.15</v>
      </c>
    </row>
    <row r="76" spans="1:10" ht="15">
      <c r="A76" s="13" t="s">
        <v>90</v>
      </c>
      <c r="B76" s="10" t="s">
        <v>86</v>
      </c>
      <c r="C76" s="10">
        <v>20</v>
      </c>
      <c r="D76" s="10">
        <v>11.4</v>
      </c>
      <c r="E76" s="11">
        <f t="shared" si="10"/>
        <v>228</v>
      </c>
      <c r="F76" s="11">
        <f t="shared" si="11"/>
        <v>262.2</v>
      </c>
      <c r="G76" s="23">
        <f>F76</f>
        <v>262.2</v>
      </c>
      <c r="H76" s="12">
        <v>269</v>
      </c>
      <c r="I76" s="12">
        <v>10</v>
      </c>
      <c r="J76" s="23">
        <v>-123</v>
      </c>
    </row>
    <row r="77" spans="1:10" ht="15">
      <c r="A77" s="13" t="s">
        <v>88</v>
      </c>
      <c r="B77" s="10" t="s">
        <v>86</v>
      </c>
      <c r="C77" s="10">
        <v>5</v>
      </c>
      <c r="D77" s="10">
        <v>11.4</v>
      </c>
      <c r="E77" s="11">
        <f t="shared" si="10"/>
        <v>57</v>
      </c>
      <c r="F77" s="11">
        <f t="shared" si="11"/>
        <v>65.55</v>
      </c>
      <c r="G77" s="23">
        <f>F75+F76+F77</f>
        <v>485.07</v>
      </c>
      <c r="H77" s="12">
        <v>830</v>
      </c>
      <c r="I77" s="12">
        <v>16.8</v>
      </c>
      <c r="J77" s="23">
        <f>H77-G77-I77</f>
        <v>328.13</v>
      </c>
    </row>
    <row r="78" spans="1:10" ht="15">
      <c r="A78" s="13" t="s">
        <v>94</v>
      </c>
      <c r="B78" s="10" t="s">
        <v>86</v>
      </c>
      <c r="C78" s="10">
        <v>12</v>
      </c>
      <c r="D78" s="10">
        <v>11.4</v>
      </c>
      <c r="E78" s="11">
        <f t="shared" si="10"/>
        <v>136.8</v>
      </c>
      <c r="F78" s="11">
        <f t="shared" si="11"/>
        <v>157.32</v>
      </c>
      <c r="G78" s="12"/>
      <c r="H78" s="12"/>
      <c r="I78" s="12"/>
      <c r="J78" s="23"/>
    </row>
    <row r="79" spans="1:10" ht="15">
      <c r="A79" s="13" t="s">
        <v>91</v>
      </c>
      <c r="B79" s="10" t="s">
        <v>86</v>
      </c>
      <c r="C79" s="10">
        <v>14</v>
      </c>
      <c r="D79" s="10">
        <v>11.4</v>
      </c>
      <c r="E79" s="11">
        <f t="shared" si="10"/>
        <v>159.6</v>
      </c>
      <c r="F79" s="11">
        <f t="shared" si="11"/>
        <v>183.54</v>
      </c>
      <c r="G79" s="23"/>
      <c r="H79" s="12"/>
      <c r="I79" s="12"/>
      <c r="J79" s="23"/>
    </row>
    <row r="80" spans="1:10" ht="15">
      <c r="A80" s="13" t="s">
        <v>39</v>
      </c>
      <c r="B80" s="10" t="s">
        <v>99</v>
      </c>
      <c r="C80" s="10">
        <v>10</v>
      </c>
      <c r="D80" s="10">
        <v>16.15</v>
      </c>
      <c r="E80" s="11">
        <f t="shared" si="10"/>
        <v>161.5</v>
      </c>
      <c r="F80" s="11">
        <f t="shared" si="11"/>
        <v>185.725</v>
      </c>
      <c r="G80" s="12"/>
      <c r="H80" s="12"/>
      <c r="I80" s="12"/>
      <c r="J80" s="23"/>
    </row>
    <row r="81" spans="1:10" ht="15">
      <c r="A81" s="13" t="s">
        <v>102</v>
      </c>
      <c r="B81" s="10" t="s">
        <v>99</v>
      </c>
      <c r="C81" s="10">
        <v>4</v>
      </c>
      <c r="D81" s="10">
        <v>16.15</v>
      </c>
      <c r="E81" s="11">
        <f t="shared" si="10"/>
        <v>64.6</v>
      </c>
      <c r="F81" s="11">
        <f t="shared" si="11"/>
        <v>74.28999999999999</v>
      </c>
      <c r="G81" s="23">
        <f>F81</f>
        <v>74.28999999999999</v>
      </c>
      <c r="H81" s="12">
        <v>74</v>
      </c>
      <c r="I81" s="12">
        <v>2</v>
      </c>
      <c r="J81" s="23">
        <f>H81-G81-I81</f>
        <v>-2.289999999999992</v>
      </c>
    </row>
    <row r="82" spans="1:10" ht="15">
      <c r="A82" s="13" t="s">
        <v>103</v>
      </c>
      <c r="B82" s="10" t="s">
        <v>99</v>
      </c>
      <c r="C82" s="10">
        <v>6</v>
      </c>
      <c r="D82" s="10">
        <v>16.15</v>
      </c>
      <c r="E82" s="11">
        <f t="shared" si="10"/>
        <v>96.89999999999999</v>
      </c>
      <c r="F82" s="11">
        <f t="shared" si="11"/>
        <v>111.43499999999999</v>
      </c>
      <c r="G82" s="23">
        <f>F82</f>
        <v>111.43499999999999</v>
      </c>
      <c r="H82" s="12">
        <v>111</v>
      </c>
      <c r="I82" s="12">
        <v>3</v>
      </c>
      <c r="J82" s="23">
        <f>H82-G82-I82</f>
        <v>-3.434999999999988</v>
      </c>
    </row>
    <row r="83" spans="1:10" ht="15">
      <c r="A83" s="13" t="s">
        <v>30</v>
      </c>
      <c r="B83" s="10" t="s">
        <v>99</v>
      </c>
      <c r="C83" s="10">
        <v>6</v>
      </c>
      <c r="D83" s="10">
        <v>16.15</v>
      </c>
      <c r="E83" s="11">
        <f t="shared" si="10"/>
        <v>96.89999999999999</v>
      </c>
      <c r="F83" s="11">
        <f t="shared" si="11"/>
        <v>111.43499999999999</v>
      </c>
      <c r="G83" s="12"/>
      <c r="H83" s="12"/>
      <c r="I83" s="12"/>
      <c r="J83" s="23"/>
    </row>
    <row r="84" spans="1:10" ht="15">
      <c r="A84" s="13" t="s">
        <v>75</v>
      </c>
      <c r="B84" s="10" t="s">
        <v>99</v>
      </c>
      <c r="C84" s="10">
        <v>4</v>
      </c>
      <c r="D84" s="10">
        <v>16.15</v>
      </c>
      <c r="E84" s="11">
        <f t="shared" si="10"/>
        <v>64.6</v>
      </c>
      <c r="F84" s="11">
        <f t="shared" si="11"/>
        <v>74.28999999999999</v>
      </c>
      <c r="G84" s="12"/>
      <c r="H84" s="12"/>
      <c r="I84" s="12"/>
      <c r="J84" s="23"/>
    </row>
    <row r="85" spans="1:10" ht="15">
      <c r="A85" s="13" t="s">
        <v>100</v>
      </c>
      <c r="B85" s="10" t="s">
        <v>99</v>
      </c>
      <c r="C85" s="10">
        <v>13</v>
      </c>
      <c r="D85" s="10">
        <v>16.15</v>
      </c>
      <c r="E85" s="11">
        <f t="shared" si="10"/>
        <v>209.95</v>
      </c>
      <c r="F85" s="11">
        <f t="shared" si="11"/>
        <v>241.44249999999997</v>
      </c>
      <c r="G85" s="23">
        <f>F85</f>
        <v>241.44249999999997</v>
      </c>
      <c r="H85" s="12">
        <v>220</v>
      </c>
      <c r="I85" s="12">
        <v>6.5</v>
      </c>
      <c r="J85" s="23">
        <f>H85-G85-I85</f>
        <v>-27.942499999999967</v>
      </c>
    </row>
    <row r="86" spans="1:10" ht="15">
      <c r="A86" s="13" t="s">
        <v>101</v>
      </c>
      <c r="B86" s="10" t="s">
        <v>99</v>
      </c>
      <c r="C86" s="10">
        <v>7</v>
      </c>
      <c r="D86" s="10">
        <v>16.15</v>
      </c>
      <c r="E86" s="11">
        <f t="shared" si="10"/>
        <v>113.04999999999998</v>
      </c>
      <c r="F86" s="11">
        <f t="shared" si="11"/>
        <v>130.00749999999996</v>
      </c>
      <c r="G86" s="23">
        <f>F85+F86</f>
        <v>371.44999999999993</v>
      </c>
      <c r="H86" s="12">
        <v>2504</v>
      </c>
      <c r="I86" s="12">
        <v>47.6</v>
      </c>
      <c r="J86" s="23">
        <f>H86-G86-I86</f>
        <v>2084.9500000000003</v>
      </c>
    </row>
    <row r="87" spans="1:10" ht="15">
      <c r="A87" s="31" t="s">
        <v>15</v>
      </c>
      <c r="B87" s="10" t="s">
        <v>99</v>
      </c>
      <c r="C87" s="10">
        <v>0</v>
      </c>
      <c r="D87" s="10">
        <v>16.15</v>
      </c>
      <c r="E87" s="11">
        <f t="shared" si="10"/>
        <v>0</v>
      </c>
      <c r="F87" s="11">
        <f t="shared" si="11"/>
        <v>0</v>
      </c>
      <c r="G87" s="23"/>
      <c r="H87" s="12"/>
      <c r="I87" s="12"/>
      <c r="J87" s="10"/>
    </row>
    <row r="88" spans="1:10" ht="15">
      <c r="A88" s="13" t="s">
        <v>112</v>
      </c>
      <c r="B88" s="10" t="s">
        <v>109</v>
      </c>
      <c r="C88" s="10">
        <v>8</v>
      </c>
      <c r="D88" s="10">
        <v>12.35</v>
      </c>
      <c r="E88" s="11">
        <f t="shared" si="10"/>
        <v>98.8</v>
      </c>
      <c r="F88" s="11">
        <f t="shared" si="11"/>
        <v>113.61999999999999</v>
      </c>
      <c r="G88" s="23">
        <f>F88</f>
        <v>113.61999999999999</v>
      </c>
      <c r="H88" s="12">
        <v>120</v>
      </c>
      <c r="I88" s="12">
        <v>4</v>
      </c>
      <c r="J88" s="23">
        <f>H88-G88-I88</f>
        <v>2.3800000000000097</v>
      </c>
    </row>
    <row r="89" spans="1:10" ht="15">
      <c r="A89" s="13" t="s">
        <v>26</v>
      </c>
      <c r="B89" s="10" t="s">
        <v>109</v>
      </c>
      <c r="C89" s="10">
        <v>15</v>
      </c>
      <c r="D89" s="10">
        <v>12.35</v>
      </c>
      <c r="E89" s="11">
        <f t="shared" si="10"/>
        <v>185.25</v>
      </c>
      <c r="F89" s="11">
        <f t="shared" si="11"/>
        <v>213.0375</v>
      </c>
      <c r="G89" s="23"/>
      <c r="H89" s="12"/>
      <c r="I89" s="12"/>
      <c r="J89" s="23"/>
    </row>
    <row r="90" spans="1:10" ht="15">
      <c r="A90" s="13" t="s">
        <v>49</v>
      </c>
      <c r="B90" s="10" t="s">
        <v>109</v>
      </c>
      <c r="C90" s="10">
        <v>9</v>
      </c>
      <c r="D90" s="10">
        <v>12.35</v>
      </c>
      <c r="E90" s="11">
        <f t="shared" si="10"/>
        <v>111.14999999999999</v>
      </c>
      <c r="F90" s="11">
        <f t="shared" si="11"/>
        <v>127.82249999999998</v>
      </c>
      <c r="G90" s="12"/>
      <c r="H90" s="12"/>
      <c r="I90" s="12"/>
      <c r="J90" s="23"/>
    </row>
    <row r="91" spans="1:10" ht="15">
      <c r="A91" s="13" t="s">
        <v>110</v>
      </c>
      <c r="B91" s="10" t="s">
        <v>109</v>
      </c>
      <c r="C91" s="10">
        <v>11</v>
      </c>
      <c r="D91" s="10">
        <v>12.35</v>
      </c>
      <c r="E91" s="11">
        <f t="shared" si="10"/>
        <v>135.85</v>
      </c>
      <c r="F91" s="11">
        <f t="shared" si="11"/>
        <v>156.2275</v>
      </c>
      <c r="G91" s="12"/>
      <c r="H91" s="12"/>
      <c r="I91" s="12"/>
      <c r="J91" s="23"/>
    </row>
    <row r="92" spans="1:10" ht="15">
      <c r="A92" s="13" t="s">
        <v>113</v>
      </c>
      <c r="B92" s="10" t="s">
        <v>109</v>
      </c>
      <c r="C92" s="10">
        <v>3</v>
      </c>
      <c r="D92" s="10">
        <v>12.35</v>
      </c>
      <c r="E92" s="11">
        <f t="shared" si="10"/>
        <v>37.05</v>
      </c>
      <c r="F92" s="11">
        <f t="shared" si="11"/>
        <v>42.607499999999995</v>
      </c>
      <c r="G92" s="12"/>
      <c r="H92" s="12"/>
      <c r="I92" s="12"/>
      <c r="J92" s="23"/>
    </row>
    <row r="93" spans="1:10" ht="15">
      <c r="A93" s="13" t="s">
        <v>111</v>
      </c>
      <c r="B93" s="10" t="s">
        <v>109</v>
      </c>
      <c r="C93" s="10">
        <v>4</v>
      </c>
      <c r="D93" s="10">
        <v>12.35</v>
      </c>
      <c r="E93" s="11">
        <f t="shared" si="10"/>
        <v>49.4</v>
      </c>
      <c r="F93" s="11">
        <f t="shared" si="11"/>
        <v>56.809999999999995</v>
      </c>
      <c r="G93" s="12"/>
      <c r="H93" s="12"/>
      <c r="I93" s="12"/>
      <c r="J93" s="23"/>
    </row>
    <row r="94" spans="1:10" ht="15">
      <c r="A94" s="27">
        <v>9316762</v>
      </c>
      <c r="B94" s="10" t="s">
        <v>114</v>
      </c>
      <c r="C94" s="10">
        <v>8</v>
      </c>
      <c r="D94" s="10">
        <v>17.1</v>
      </c>
      <c r="E94" s="11">
        <f t="shared" si="10"/>
        <v>136.8</v>
      </c>
      <c r="F94" s="11">
        <f t="shared" si="11"/>
        <v>157.32</v>
      </c>
      <c r="G94" s="23">
        <f>F92+F93+F94</f>
        <v>256.73749999999995</v>
      </c>
      <c r="H94" s="12">
        <v>1865</v>
      </c>
      <c r="I94" s="12">
        <v>35.9</v>
      </c>
      <c r="J94" s="23">
        <f>H94-G94-I94</f>
        <v>1572.3625</v>
      </c>
    </row>
    <row r="95" spans="1:10" ht="15">
      <c r="A95" s="13" t="s">
        <v>115</v>
      </c>
      <c r="B95" s="10" t="s">
        <v>114</v>
      </c>
      <c r="C95" s="10">
        <v>15</v>
      </c>
      <c r="D95" s="10">
        <v>17.1</v>
      </c>
      <c r="E95" s="11">
        <f t="shared" si="10"/>
        <v>256.5</v>
      </c>
      <c r="F95" s="11">
        <f t="shared" si="11"/>
        <v>294.97499999999997</v>
      </c>
      <c r="G95" s="23">
        <f>F95</f>
        <v>294.97499999999997</v>
      </c>
      <c r="H95" s="12">
        <v>300</v>
      </c>
      <c r="I95" s="12">
        <v>7.5</v>
      </c>
      <c r="J95" s="23">
        <f>H95-G95-I95</f>
        <v>-2.474999999999966</v>
      </c>
    </row>
    <row r="96" spans="1:10" ht="15">
      <c r="A96" s="13" t="s">
        <v>26</v>
      </c>
      <c r="B96" s="10" t="s">
        <v>114</v>
      </c>
      <c r="C96" s="10">
        <v>5</v>
      </c>
      <c r="D96" s="10">
        <v>17.1</v>
      </c>
      <c r="E96" s="11">
        <f t="shared" si="10"/>
        <v>85.5</v>
      </c>
      <c r="F96" s="11">
        <f t="shared" si="11"/>
        <v>98.32499999999999</v>
      </c>
      <c r="G96" s="23"/>
      <c r="H96" s="12"/>
      <c r="I96" s="12"/>
      <c r="J96" s="23"/>
    </row>
    <row r="97" spans="1:10" ht="15">
      <c r="A97" s="13" t="s">
        <v>82</v>
      </c>
      <c r="B97" s="10" t="s">
        <v>114</v>
      </c>
      <c r="C97" s="10">
        <v>7</v>
      </c>
      <c r="D97" s="10">
        <v>17.1</v>
      </c>
      <c r="E97" s="11">
        <f t="shared" si="10"/>
        <v>119.70000000000002</v>
      </c>
      <c r="F97" s="11">
        <f t="shared" si="11"/>
        <v>137.655</v>
      </c>
      <c r="G97" s="23">
        <f>F93+F94+F95+F96+F97</f>
        <v>745.0849999999999</v>
      </c>
      <c r="H97" s="12">
        <v>2500</v>
      </c>
      <c r="I97" s="12">
        <v>17.6</v>
      </c>
      <c r="J97" s="23">
        <f>H97-G97-I97</f>
        <v>1737.315</v>
      </c>
    </row>
    <row r="98" spans="1:10" ht="15">
      <c r="A98" s="13" t="s">
        <v>40</v>
      </c>
      <c r="B98" s="10" t="s">
        <v>114</v>
      </c>
      <c r="C98" s="10">
        <v>4</v>
      </c>
      <c r="D98" s="10">
        <v>17.1</v>
      </c>
      <c r="E98" s="11">
        <f t="shared" si="10"/>
        <v>68.4</v>
      </c>
      <c r="F98" s="11">
        <f t="shared" si="11"/>
        <v>78.66</v>
      </c>
      <c r="G98" s="23">
        <f>F96+F97+F98</f>
        <v>314.64</v>
      </c>
      <c r="H98" s="12">
        <v>1455</v>
      </c>
      <c r="I98" s="12">
        <v>24</v>
      </c>
      <c r="J98" s="23">
        <f>H98-G98-I98</f>
        <v>1116.3600000000001</v>
      </c>
    </row>
    <row r="99" spans="1:10" ht="15">
      <c r="A99" s="13" t="s">
        <v>116</v>
      </c>
      <c r="B99" s="10" t="s">
        <v>114</v>
      </c>
      <c r="C99" s="10">
        <v>5</v>
      </c>
      <c r="D99" s="10">
        <v>17.1</v>
      </c>
      <c r="E99" s="11">
        <f t="shared" si="10"/>
        <v>85.5</v>
      </c>
      <c r="F99" s="11">
        <f t="shared" si="11"/>
        <v>98.32499999999999</v>
      </c>
      <c r="G99" s="23">
        <f>F96+F97+F98+F99</f>
        <v>412.965</v>
      </c>
      <c r="H99" s="12">
        <v>867</v>
      </c>
      <c r="I99" s="12">
        <v>20.3</v>
      </c>
      <c r="J99" s="23">
        <f>H99-G99-I99</f>
        <v>433.735</v>
      </c>
    </row>
    <row r="100" spans="1:10" ht="15">
      <c r="A100" s="13" t="s">
        <v>94</v>
      </c>
      <c r="B100" s="10" t="s">
        <v>114</v>
      </c>
      <c r="C100" s="10">
        <v>3</v>
      </c>
      <c r="D100" s="10">
        <v>17.1</v>
      </c>
      <c r="E100" s="11">
        <f t="shared" si="10"/>
        <v>51.300000000000004</v>
      </c>
      <c r="F100" s="11">
        <f t="shared" si="11"/>
        <v>58.995</v>
      </c>
      <c r="G100" s="23">
        <f>F98+F99+F100</f>
        <v>235.98</v>
      </c>
      <c r="H100" s="12">
        <v>1504</v>
      </c>
      <c r="I100" s="12">
        <v>24.7</v>
      </c>
      <c r="J100" s="23">
        <f>H100-G100-I100</f>
        <v>1243.32</v>
      </c>
    </row>
    <row r="101" spans="1:10" ht="15">
      <c r="A101" s="13" t="s">
        <v>127</v>
      </c>
      <c r="B101" s="10" t="s">
        <v>114</v>
      </c>
      <c r="C101" s="10">
        <v>3</v>
      </c>
      <c r="D101" s="10">
        <v>17.1</v>
      </c>
      <c r="E101" s="11">
        <f t="shared" si="10"/>
        <v>51.300000000000004</v>
      </c>
      <c r="F101" s="11">
        <f t="shared" si="11"/>
        <v>58.995</v>
      </c>
      <c r="G101" s="23">
        <f>F100+F101</f>
        <v>117.99</v>
      </c>
      <c r="H101" s="12">
        <v>550</v>
      </c>
      <c r="I101" s="12">
        <v>8.9</v>
      </c>
      <c r="J101" s="23">
        <f>H101-G101-I101</f>
        <v>423.11</v>
      </c>
    </row>
    <row r="102" spans="1:10" ht="15">
      <c r="A102" s="13" t="s">
        <v>26</v>
      </c>
      <c r="B102" s="10" t="s">
        <v>104</v>
      </c>
      <c r="C102" s="10">
        <v>11</v>
      </c>
      <c r="D102" s="10">
        <v>20.9</v>
      </c>
      <c r="E102" s="11">
        <f t="shared" si="10"/>
        <v>229.89999999999998</v>
      </c>
      <c r="F102" s="11">
        <f t="shared" si="11"/>
        <v>264.38499999999993</v>
      </c>
      <c r="G102" s="12"/>
      <c r="H102" s="12"/>
      <c r="I102" s="12"/>
      <c r="J102" s="23"/>
    </row>
    <row r="103" spans="1:10" ht="15">
      <c r="A103" s="13" t="s">
        <v>39</v>
      </c>
      <c r="B103" s="10" t="s">
        <v>104</v>
      </c>
      <c r="C103" s="10">
        <v>39</v>
      </c>
      <c r="D103" s="10">
        <v>20.9</v>
      </c>
      <c r="E103" s="11">
        <f t="shared" si="10"/>
        <v>815.0999999999999</v>
      </c>
      <c r="F103" s="11">
        <f t="shared" si="11"/>
        <v>937.3649999999998</v>
      </c>
      <c r="G103" s="12"/>
      <c r="H103" s="12"/>
      <c r="I103" s="12"/>
      <c r="J103" s="23"/>
    </row>
    <row r="104" spans="1:10" ht="15">
      <c r="A104" s="13" t="s">
        <v>108</v>
      </c>
      <c r="B104" s="10" t="s">
        <v>104</v>
      </c>
      <c r="C104" s="10">
        <v>6</v>
      </c>
      <c r="D104" s="10">
        <v>20.9</v>
      </c>
      <c r="E104" s="11">
        <f t="shared" si="10"/>
        <v>125.39999999999999</v>
      </c>
      <c r="F104" s="11">
        <f t="shared" si="11"/>
        <v>144.20999999999998</v>
      </c>
      <c r="G104" s="23">
        <f>F103+F104</f>
        <v>1081.5749999999998</v>
      </c>
      <c r="H104" s="12">
        <v>972</v>
      </c>
      <c r="I104" s="12">
        <v>17.7</v>
      </c>
      <c r="J104" s="23">
        <f>H104-G104-I104</f>
        <v>-127.27499999999982</v>
      </c>
    </row>
    <row r="105" spans="1:10" ht="15">
      <c r="A105" s="13" t="s">
        <v>105</v>
      </c>
      <c r="B105" s="10" t="s">
        <v>104</v>
      </c>
      <c r="C105" s="10">
        <v>25</v>
      </c>
      <c r="D105" s="10">
        <v>20.9</v>
      </c>
      <c r="E105" s="11">
        <f t="shared" si="10"/>
        <v>522.5</v>
      </c>
      <c r="F105" s="11">
        <f t="shared" si="11"/>
        <v>600.875</v>
      </c>
      <c r="G105" s="23">
        <f>F104+F105</f>
        <v>745.085</v>
      </c>
      <c r="H105" s="12">
        <v>912</v>
      </c>
      <c r="I105" s="12">
        <v>27</v>
      </c>
      <c r="J105" s="23">
        <f>H105-G105-I105</f>
        <v>139.91499999999996</v>
      </c>
    </row>
    <row r="106" spans="1:10" ht="15">
      <c r="A106" s="13" t="s">
        <v>48</v>
      </c>
      <c r="B106" s="10" t="s">
        <v>104</v>
      </c>
      <c r="C106" s="10">
        <v>7</v>
      </c>
      <c r="D106" s="10">
        <v>20.9</v>
      </c>
      <c r="E106" s="11">
        <f t="shared" si="10"/>
        <v>146.29999999999998</v>
      </c>
      <c r="F106" s="11">
        <f t="shared" si="11"/>
        <v>168.24499999999998</v>
      </c>
      <c r="G106" s="12"/>
      <c r="H106" s="12"/>
      <c r="I106" s="12"/>
      <c r="J106" s="23"/>
    </row>
    <row r="107" spans="1:10" ht="15">
      <c r="A107" s="13" t="s">
        <v>18</v>
      </c>
      <c r="B107" s="10" t="s">
        <v>104</v>
      </c>
      <c r="C107" s="10">
        <v>5</v>
      </c>
      <c r="D107" s="10">
        <v>20.9</v>
      </c>
      <c r="E107" s="11">
        <f t="shared" si="10"/>
        <v>104.5</v>
      </c>
      <c r="F107" s="11">
        <f t="shared" si="11"/>
        <v>120.175</v>
      </c>
      <c r="G107" s="23">
        <f>F104+F105+F106+F107</f>
        <v>1033.505</v>
      </c>
      <c r="H107" s="12">
        <v>2310</v>
      </c>
      <c r="I107" s="12">
        <v>51.5</v>
      </c>
      <c r="J107" s="23">
        <f>H107-G107-I107</f>
        <v>1224.995</v>
      </c>
    </row>
    <row r="108" spans="1:10" ht="15">
      <c r="A108" s="13" t="s">
        <v>106</v>
      </c>
      <c r="B108" s="10" t="s">
        <v>104</v>
      </c>
      <c r="C108" s="10">
        <v>7</v>
      </c>
      <c r="D108" s="10">
        <v>20.9</v>
      </c>
      <c r="E108" s="11">
        <f t="shared" si="10"/>
        <v>146.29999999999998</v>
      </c>
      <c r="F108" s="11">
        <f t="shared" si="11"/>
        <v>168.24499999999998</v>
      </c>
      <c r="G108" s="23">
        <f>F107+F108</f>
        <v>288.41999999999996</v>
      </c>
      <c r="H108" s="12">
        <v>260</v>
      </c>
      <c r="I108" s="12">
        <v>5.5</v>
      </c>
      <c r="J108" s="23">
        <f>H108-G108-I108</f>
        <v>-33.91999999999996</v>
      </c>
    </row>
    <row r="109" spans="1:10" ht="15">
      <c r="A109" s="13"/>
      <c r="B109" s="10"/>
      <c r="C109" s="10">
        <f>SUM(C65:C108)</f>
        <v>400</v>
      </c>
      <c r="D109" s="10"/>
      <c r="E109" s="11"/>
      <c r="F109" s="11"/>
      <c r="G109" s="23"/>
      <c r="H109" s="12"/>
      <c r="I109" s="12"/>
      <c r="J109" s="23"/>
    </row>
    <row r="110" spans="1:10" ht="15">
      <c r="A110" s="13" t="s">
        <v>122</v>
      </c>
      <c r="B110" s="10" t="s">
        <v>45</v>
      </c>
      <c r="C110" s="10">
        <v>8</v>
      </c>
      <c r="D110" s="10">
        <v>180</v>
      </c>
      <c r="E110" s="11">
        <f>D110*C110</f>
        <v>1440</v>
      </c>
      <c r="F110" s="11">
        <f>E110*1.15</f>
        <v>1655.9999999999998</v>
      </c>
      <c r="G110" s="23">
        <f>F110</f>
        <v>1655.9999999999998</v>
      </c>
      <c r="H110" s="12">
        <v>1658</v>
      </c>
      <c r="I110" s="12">
        <v>17.15</v>
      </c>
      <c r="J110" s="23">
        <f>H110-G110-I110</f>
        <v>-15.149999999999771</v>
      </c>
    </row>
    <row r="111" spans="1:10" ht="15">
      <c r="A111" s="13" t="s">
        <v>117</v>
      </c>
      <c r="B111" s="10" t="s">
        <v>45</v>
      </c>
      <c r="C111" s="10">
        <v>12</v>
      </c>
      <c r="D111" s="10">
        <v>180</v>
      </c>
      <c r="E111" s="11">
        <f>D111*C111</f>
        <v>2160</v>
      </c>
      <c r="F111" s="11">
        <f>E111*1.15</f>
        <v>2484</v>
      </c>
      <c r="G111" s="23">
        <f>F111</f>
        <v>2484</v>
      </c>
      <c r="H111" s="12">
        <v>2484</v>
      </c>
      <c r="I111" s="12">
        <v>29.4</v>
      </c>
      <c r="J111" s="23">
        <f>H111-G111-I111</f>
        <v>-29.4</v>
      </c>
    </row>
    <row r="112" spans="1:10" ht="15">
      <c r="A112" s="13" t="s">
        <v>37</v>
      </c>
      <c r="B112" s="10" t="s">
        <v>45</v>
      </c>
      <c r="C112" s="10">
        <v>10</v>
      </c>
      <c r="D112" s="10">
        <v>180</v>
      </c>
      <c r="E112" s="11">
        <f>D112*C112</f>
        <v>1800</v>
      </c>
      <c r="F112" s="11">
        <f>E112*1.15</f>
        <v>2070</v>
      </c>
      <c r="G112" s="12"/>
      <c r="H112" s="12"/>
      <c r="I112" s="12"/>
      <c r="J112" s="23"/>
    </row>
    <row r="113" spans="1:10" ht="15">
      <c r="A113" s="13"/>
      <c r="B113" s="10"/>
      <c r="C113" s="10"/>
      <c r="D113" s="10"/>
      <c r="E113" s="11"/>
      <c r="F113" s="11"/>
      <c r="G113" s="12"/>
      <c r="H113" s="12"/>
      <c r="I113" s="12"/>
      <c r="J113" s="23"/>
    </row>
    <row r="114" spans="1:10" ht="15">
      <c r="A114" s="31" t="s">
        <v>69</v>
      </c>
      <c r="B114" s="34" t="s">
        <v>41</v>
      </c>
      <c r="C114" s="34"/>
      <c r="D114" s="34">
        <v>52.5</v>
      </c>
      <c r="E114" s="35">
        <f>D114*C114</f>
        <v>0</v>
      </c>
      <c r="F114" s="35">
        <f>E114*1.15</f>
        <v>0</v>
      </c>
      <c r="G114" s="31"/>
      <c r="H114" s="31"/>
      <c r="I114" s="31"/>
      <c r="J114" s="36"/>
    </row>
    <row r="115" spans="1:10" ht="15">
      <c r="A115" s="31" t="s">
        <v>42</v>
      </c>
      <c r="B115" s="34" t="s">
        <v>41</v>
      </c>
      <c r="C115" s="34"/>
      <c r="D115" s="34">
        <v>52.5</v>
      </c>
      <c r="E115" s="35">
        <f>D115*C115</f>
        <v>0</v>
      </c>
      <c r="F115" s="35">
        <f>E115*1.15</f>
        <v>0</v>
      </c>
      <c r="G115" s="36">
        <f>F115</f>
        <v>0</v>
      </c>
      <c r="H115" s="31">
        <v>302</v>
      </c>
      <c r="I115" s="31">
        <v>12.74</v>
      </c>
      <c r="J115" s="36">
        <f>H115-G115-I115</f>
        <v>289.26</v>
      </c>
    </row>
    <row r="116" spans="1:10" ht="15">
      <c r="A116" s="31" t="s">
        <v>44</v>
      </c>
      <c r="B116" s="34" t="s">
        <v>41</v>
      </c>
      <c r="C116" s="34"/>
      <c r="D116" s="34">
        <v>52.5</v>
      </c>
      <c r="E116" s="35">
        <f>D116*C116</f>
        <v>0</v>
      </c>
      <c r="F116" s="35">
        <f>E116*1.15</f>
        <v>0</v>
      </c>
      <c r="G116" s="36">
        <f>F116</f>
        <v>0</v>
      </c>
      <c r="H116" s="31">
        <v>424</v>
      </c>
      <c r="I116" s="31"/>
      <c r="J116" s="36">
        <f>H116-G116-I116</f>
        <v>424</v>
      </c>
    </row>
    <row r="117" spans="1:10" ht="15">
      <c r="A117" s="31" t="s">
        <v>121</v>
      </c>
      <c r="B117" s="34" t="s">
        <v>41</v>
      </c>
      <c r="C117" s="34"/>
      <c r="D117" s="34">
        <v>52.5</v>
      </c>
      <c r="E117" s="35">
        <f>D117*C117</f>
        <v>0</v>
      </c>
      <c r="F117" s="35">
        <f>E117*1.15</f>
        <v>0</v>
      </c>
      <c r="G117" s="31"/>
      <c r="H117" s="31"/>
      <c r="I117" s="31"/>
      <c r="J117" s="36"/>
    </row>
    <row r="118" spans="1:10" ht="15">
      <c r="A118" s="31" t="s">
        <v>43</v>
      </c>
      <c r="B118" s="34" t="s">
        <v>41</v>
      </c>
      <c r="C118" s="34"/>
      <c r="D118" s="34">
        <v>52.5</v>
      </c>
      <c r="E118" s="35">
        <f>D118*C118</f>
        <v>0</v>
      </c>
      <c r="F118" s="35">
        <f>E118*1.15</f>
        <v>0</v>
      </c>
      <c r="G118" s="36">
        <f>F118</f>
        <v>0</v>
      </c>
      <c r="H118" s="31">
        <v>362</v>
      </c>
      <c r="I118" s="31">
        <v>15.2</v>
      </c>
      <c r="J118" s="36">
        <f>H118-G118-I118</f>
        <v>346.8</v>
      </c>
    </row>
    <row r="119" spans="1:10" ht="15">
      <c r="A119" s="13"/>
      <c r="B119" s="10"/>
      <c r="C119" s="10">
        <f>SUM(C114:C118)</f>
        <v>0</v>
      </c>
      <c r="D119" s="10"/>
      <c r="E119" s="11"/>
      <c r="F119" s="11"/>
      <c r="G119" s="23"/>
      <c r="H119" s="12"/>
      <c r="I119" s="12"/>
      <c r="J119" s="23"/>
    </row>
    <row r="120" spans="1:10" ht="15">
      <c r="A120" s="13" t="s">
        <v>38</v>
      </c>
      <c r="B120" s="10" t="s">
        <v>35</v>
      </c>
      <c r="C120" s="10">
        <v>5</v>
      </c>
      <c r="D120" s="10">
        <v>140</v>
      </c>
      <c r="E120" s="11">
        <f aca="true" t="shared" si="12" ref="E120:E125">D120*C120</f>
        <v>700</v>
      </c>
      <c r="F120" s="11">
        <f aca="true" t="shared" si="13" ref="F120:F125">E120*1.15</f>
        <v>804.9999999999999</v>
      </c>
      <c r="G120" s="23">
        <f>F120</f>
        <v>804.9999999999999</v>
      </c>
      <c r="H120" s="12">
        <v>805</v>
      </c>
      <c r="I120" s="12">
        <v>12.3</v>
      </c>
      <c r="J120" s="23">
        <f>H120-G120-I120</f>
        <v>-12.299999999999887</v>
      </c>
    </row>
    <row r="121" spans="1:10" ht="15">
      <c r="A121" s="13" t="s">
        <v>39</v>
      </c>
      <c r="B121" s="10" t="s">
        <v>35</v>
      </c>
      <c r="C121" s="10">
        <v>10</v>
      </c>
      <c r="D121" s="10">
        <v>140</v>
      </c>
      <c r="E121" s="11">
        <f t="shared" si="12"/>
        <v>1400</v>
      </c>
      <c r="F121" s="11">
        <f t="shared" si="13"/>
        <v>1609.9999999999998</v>
      </c>
      <c r="G121" s="12"/>
      <c r="H121" s="12"/>
      <c r="I121" s="12"/>
      <c r="J121" s="23"/>
    </row>
    <row r="122" spans="1:10" ht="15">
      <c r="A122" s="13" t="s">
        <v>40</v>
      </c>
      <c r="B122" s="10" t="s">
        <v>35</v>
      </c>
      <c r="C122" s="10">
        <v>4</v>
      </c>
      <c r="D122" s="10">
        <v>140</v>
      </c>
      <c r="E122" s="11">
        <f t="shared" si="12"/>
        <v>560</v>
      </c>
      <c r="F122" s="11">
        <f t="shared" si="13"/>
        <v>644</v>
      </c>
      <c r="G122" s="23"/>
      <c r="H122" s="12"/>
      <c r="I122" s="12"/>
      <c r="J122" s="23"/>
    </row>
    <row r="123" spans="1:10" ht="15">
      <c r="A123" s="13" t="s">
        <v>36</v>
      </c>
      <c r="B123" s="10" t="s">
        <v>35</v>
      </c>
      <c r="C123" s="10">
        <v>10</v>
      </c>
      <c r="D123" s="10">
        <v>140</v>
      </c>
      <c r="E123" s="11">
        <f t="shared" si="12"/>
        <v>1400</v>
      </c>
      <c r="F123" s="11">
        <f t="shared" si="13"/>
        <v>1609.9999999999998</v>
      </c>
      <c r="G123" s="23">
        <f>F123</f>
        <v>1609.9999999999998</v>
      </c>
      <c r="H123" s="12">
        <v>1610</v>
      </c>
      <c r="I123" s="12">
        <v>24.5</v>
      </c>
      <c r="J123" s="23">
        <f>H123-G123-I123</f>
        <v>-24.499999999999773</v>
      </c>
    </row>
    <row r="124" spans="1:10" ht="15">
      <c r="A124" s="13" t="s">
        <v>37</v>
      </c>
      <c r="B124" s="10" t="s">
        <v>35</v>
      </c>
      <c r="C124" s="10">
        <v>3</v>
      </c>
      <c r="D124" s="10">
        <v>140</v>
      </c>
      <c r="E124" s="11">
        <f t="shared" si="12"/>
        <v>420</v>
      </c>
      <c r="F124" s="11">
        <f t="shared" si="13"/>
        <v>482.99999999999994</v>
      </c>
      <c r="G124" s="12"/>
      <c r="H124" s="12"/>
      <c r="I124" s="12"/>
      <c r="J124" s="23"/>
    </row>
    <row r="125" spans="1:10" ht="15">
      <c r="A125" s="13" t="s">
        <v>127</v>
      </c>
      <c r="B125" s="10" t="s">
        <v>35</v>
      </c>
      <c r="C125" s="10">
        <v>3</v>
      </c>
      <c r="D125" s="10">
        <v>140</v>
      </c>
      <c r="E125" s="11">
        <f t="shared" si="12"/>
        <v>420</v>
      </c>
      <c r="F125" s="11">
        <f t="shared" si="13"/>
        <v>482.99999999999994</v>
      </c>
      <c r="G125" s="23"/>
      <c r="H125" s="12"/>
      <c r="I125" s="12"/>
      <c r="J125" s="23"/>
    </row>
    <row r="126" spans="1:10" ht="15">
      <c r="A126" s="13"/>
      <c r="B126" s="10"/>
      <c r="C126" s="10">
        <f>SUM(C120:C125)</f>
        <v>35</v>
      </c>
      <c r="D126" s="10"/>
      <c r="E126" s="11"/>
      <c r="F126" s="11"/>
      <c r="G126" s="23"/>
      <c r="H126" s="12"/>
      <c r="I126" s="12"/>
      <c r="J126" s="23"/>
    </row>
    <row r="127" spans="1:10" ht="15">
      <c r="A127" s="13" t="s">
        <v>26</v>
      </c>
      <c r="B127" s="10" t="s">
        <v>21</v>
      </c>
      <c r="C127" s="10">
        <v>5</v>
      </c>
      <c r="D127" s="10">
        <v>52.5</v>
      </c>
      <c r="E127" s="11">
        <f aca="true" t="shared" si="14" ref="E127:E132">D127*C127</f>
        <v>262.5</v>
      </c>
      <c r="F127" s="11">
        <f aca="true" t="shared" si="15" ref="F127:F132">E127*1.15</f>
        <v>301.875</v>
      </c>
      <c r="G127" s="12"/>
      <c r="H127" s="12"/>
      <c r="I127" s="12"/>
      <c r="J127" s="23"/>
    </row>
    <row r="128" spans="1:10" ht="15">
      <c r="A128" s="13" t="s">
        <v>121</v>
      </c>
      <c r="B128" s="10" t="s">
        <v>21</v>
      </c>
      <c r="C128" s="10">
        <v>0.2</v>
      </c>
      <c r="D128" s="10">
        <v>52.5</v>
      </c>
      <c r="E128" s="11">
        <f t="shared" si="14"/>
        <v>10.5</v>
      </c>
      <c r="F128" s="11">
        <f t="shared" si="15"/>
        <v>12.075</v>
      </c>
      <c r="G128" s="12"/>
      <c r="H128" s="12"/>
      <c r="I128" s="12"/>
      <c r="J128" s="23"/>
    </row>
    <row r="129" spans="1:10" ht="15">
      <c r="A129" s="13" t="s">
        <v>23</v>
      </c>
      <c r="B129" s="10" t="s">
        <v>21</v>
      </c>
      <c r="C129" s="10">
        <v>6</v>
      </c>
      <c r="D129" s="10">
        <v>52.5</v>
      </c>
      <c r="E129" s="11">
        <f t="shared" si="14"/>
        <v>315</v>
      </c>
      <c r="F129" s="11">
        <f t="shared" si="15"/>
        <v>362.25</v>
      </c>
      <c r="G129" s="23">
        <f>F129</f>
        <v>362.25</v>
      </c>
      <c r="H129" s="12">
        <v>370</v>
      </c>
      <c r="I129" s="12">
        <v>14.7</v>
      </c>
      <c r="J129" s="23">
        <f>H129-G129-I129</f>
        <v>-6.949999999999999</v>
      </c>
    </row>
    <row r="130" spans="1:10" ht="15">
      <c r="A130" s="13" t="s">
        <v>22</v>
      </c>
      <c r="B130" s="10" t="s">
        <v>21</v>
      </c>
      <c r="C130" s="10">
        <v>5</v>
      </c>
      <c r="D130" s="10">
        <v>52.5</v>
      </c>
      <c r="E130" s="11">
        <f t="shared" si="14"/>
        <v>262.5</v>
      </c>
      <c r="F130" s="11">
        <f t="shared" si="15"/>
        <v>301.875</v>
      </c>
      <c r="G130" s="23">
        <f>F127+F128+F129+F130</f>
        <v>978.075</v>
      </c>
      <c r="H130" s="12">
        <v>2700</v>
      </c>
      <c r="I130" s="12">
        <v>63.7</v>
      </c>
      <c r="J130" s="23">
        <f>H130-G130-I130</f>
        <v>1658.225</v>
      </c>
    </row>
    <row r="131" spans="1:10" ht="15">
      <c r="A131" s="13" t="s">
        <v>25</v>
      </c>
      <c r="B131" s="10" t="s">
        <v>21</v>
      </c>
      <c r="C131" s="10">
        <v>12</v>
      </c>
      <c r="D131" s="10">
        <v>52.5</v>
      </c>
      <c r="E131" s="11">
        <f t="shared" si="14"/>
        <v>630</v>
      </c>
      <c r="F131" s="11">
        <f t="shared" si="15"/>
        <v>724.5</v>
      </c>
      <c r="G131" s="12"/>
      <c r="H131" s="12"/>
      <c r="I131" s="12"/>
      <c r="J131" s="23"/>
    </row>
    <row r="132" spans="1:10" ht="15">
      <c r="A132" s="13" t="s">
        <v>24</v>
      </c>
      <c r="B132" s="10" t="s">
        <v>21</v>
      </c>
      <c r="C132" s="10">
        <v>6</v>
      </c>
      <c r="D132" s="10">
        <v>52.5</v>
      </c>
      <c r="E132" s="11">
        <f t="shared" si="14"/>
        <v>315</v>
      </c>
      <c r="F132" s="11">
        <f t="shared" si="15"/>
        <v>362.25</v>
      </c>
      <c r="G132" s="23">
        <f>F132</f>
        <v>362.25</v>
      </c>
      <c r="H132" s="12">
        <v>390</v>
      </c>
      <c r="I132" s="12">
        <v>14.7</v>
      </c>
      <c r="J132" s="23">
        <f>H132-G132-I132</f>
        <v>13.05</v>
      </c>
    </row>
    <row r="133" spans="1:10" ht="15">
      <c r="A133" s="13"/>
      <c r="B133" s="10"/>
      <c r="C133" s="10">
        <f>SUM(C127:C132)</f>
        <v>34.2</v>
      </c>
      <c r="D133" s="10"/>
      <c r="E133" s="11"/>
      <c r="F133" s="11"/>
      <c r="G133" s="23"/>
      <c r="H133" s="12"/>
      <c r="I133" s="12"/>
      <c r="J133" s="23"/>
    </row>
    <row r="134" spans="1:10" ht="15">
      <c r="A134" s="13" t="s">
        <v>20</v>
      </c>
      <c r="B134" s="10" t="s">
        <v>16</v>
      </c>
      <c r="C134" s="10">
        <v>8</v>
      </c>
      <c r="D134" s="10">
        <v>52.5</v>
      </c>
      <c r="E134" s="11">
        <f>D134*C134</f>
        <v>420</v>
      </c>
      <c r="F134" s="11">
        <f>E134*1.15</f>
        <v>482.99999999999994</v>
      </c>
      <c r="G134" s="23">
        <f>F134</f>
        <v>482.99999999999994</v>
      </c>
      <c r="H134" s="12">
        <v>483</v>
      </c>
      <c r="I134" s="12">
        <v>19.6</v>
      </c>
      <c r="J134" s="23">
        <f>H134-G134-I134</f>
        <v>-19.599999999999945</v>
      </c>
    </row>
    <row r="135" spans="1:10" ht="15">
      <c r="A135" s="13" t="s">
        <v>17</v>
      </c>
      <c r="B135" s="10" t="s">
        <v>16</v>
      </c>
      <c r="C135" s="10">
        <v>3</v>
      </c>
      <c r="D135" s="10">
        <v>52.5</v>
      </c>
      <c r="E135" s="11">
        <f>D135*C135</f>
        <v>157.5</v>
      </c>
      <c r="F135" s="11">
        <f>E135*1.15</f>
        <v>181.125</v>
      </c>
      <c r="G135" s="23">
        <f>F135</f>
        <v>181.125</v>
      </c>
      <c r="H135" s="12">
        <v>195</v>
      </c>
      <c r="I135" s="12">
        <v>7.35</v>
      </c>
      <c r="J135" s="23">
        <f>H135-G135-I135</f>
        <v>6.525</v>
      </c>
    </row>
    <row r="136" spans="1:10" ht="15">
      <c r="A136" s="13" t="s">
        <v>118</v>
      </c>
      <c r="B136" s="10" t="s">
        <v>16</v>
      </c>
      <c r="C136" s="10">
        <v>4.5</v>
      </c>
      <c r="D136" s="10">
        <v>52.5</v>
      </c>
      <c r="E136" s="11">
        <f>D136*C136</f>
        <v>236.25</v>
      </c>
      <c r="F136" s="11">
        <f>E136*1.15</f>
        <v>271.6875</v>
      </c>
      <c r="G136" s="12"/>
      <c r="H136" s="12"/>
      <c r="I136" s="12"/>
      <c r="J136" s="23"/>
    </row>
    <row r="137" spans="1:10" ht="15">
      <c r="A137" s="13" t="s">
        <v>18</v>
      </c>
      <c r="B137" s="10" t="s">
        <v>16</v>
      </c>
      <c r="C137" s="10">
        <v>6</v>
      </c>
      <c r="D137" s="10">
        <v>52.5</v>
      </c>
      <c r="E137" s="11">
        <f>D137*C137</f>
        <v>315</v>
      </c>
      <c r="F137" s="11">
        <f>E137*1.15</f>
        <v>362.25</v>
      </c>
      <c r="G137" s="12"/>
      <c r="H137" s="12"/>
      <c r="I137" s="12"/>
      <c r="J137" s="23"/>
    </row>
    <row r="138" spans="1:10" ht="15">
      <c r="A138" s="13" t="s">
        <v>19</v>
      </c>
      <c r="B138" s="10" t="s">
        <v>16</v>
      </c>
      <c r="C138" s="10">
        <v>10</v>
      </c>
      <c r="D138" s="10">
        <v>52.5</v>
      </c>
      <c r="E138" s="11">
        <f>D138*C138</f>
        <v>525</v>
      </c>
      <c r="F138" s="11">
        <f>E138*1.15</f>
        <v>603.75</v>
      </c>
      <c r="G138" s="23">
        <f>F138</f>
        <v>603.75</v>
      </c>
      <c r="H138" s="12">
        <v>604</v>
      </c>
      <c r="I138" s="12">
        <v>24.5</v>
      </c>
      <c r="J138" s="23">
        <f>H138-G138-I138</f>
        <v>-24.25</v>
      </c>
    </row>
    <row r="139" spans="1:10" ht="15">
      <c r="A139" s="13"/>
      <c r="B139" s="10"/>
      <c r="C139" s="10">
        <f>SUM(C134:C138)</f>
        <v>31.5</v>
      </c>
      <c r="D139" s="10"/>
      <c r="E139" s="11"/>
      <c r="F139" s="11"/>
      <c r="G139" s="23"/>
      <c r="H139" s="12"/>
      <c r="I139" s="12"/>
      <c r="J139" s="23"/>
    </row>
    <row r="140" spans="1:10" ht="15">
      <c r="A140" s="13" t="s">
        <v>12</v>
      </c>
      <c r="B140" s="10" t="s">
        <v>10</v>
      </c>
      <c r="C140" s="10">
        <v>8</v>
      </c>
      <c r="D140" s="10">
        <v>52.5</v>
      </c>
      <c r="E140" s="11">
        <f>D140*C140</f>
        <v>420</v>
      </c>
      <c r="F140" s="11">
        <f>E140*1.15</f>
        <v>482.99999999999994</v>
      </c>
      <c r="G140" s="23">
        <f>F140</f>
        <v>482.99999999999994</v>
      </c>
      <c r="H140" s="12">
        <v>490</v>
      </c>
      <c r="I140" s="12">
        <v>19.6</v>
      </c>
      <c r="J140" s="23">
        <f>H140-G140-I140</f>
        <v>-12.599999999999945</v>
      </c>
    </row>
    <row r="141" spans="1:10" ht="15">
      <c r="A141" s="13" t="s">
        <v>121</v>
      </c>
      <c r="B141" s="10" t="s">
        <v>10</v>
      </c>
      <c r="C141" s="10">
        <v>1.2</v>
      </c>
      <c r="D141" s="10">
        <v>52.5</v>
      </c>
      <c r="E141" s="11">
        <f>D141*C141</f>
        <v>63</v>
      </c>
      <c r="F141" s="11">
        <f>E141*1.15</f>
        <v>72.44999999999999</v>
      </c>
      <c r="G141" s="12"/>
      <c r="H141" s="12"/>
      <c r="I141" s="12"/>
      <c r="J141" s="23"/>
    </row>
    <row r="142" spans="1:10" ht="15">
      <c r="A142" s="13" t="s">
        <v>13</v>
      </c>
      <c r="B142" s="10" t="s">
        <v>10</v>
      </c>
      <c r="C142" s="10">
        <v>10</v>
      </c>
      <c r="D142" s="10">
        <v>52.5</v>
      </c>
      <c r="E142" s="11">
        <f>D142*C142</f>
        <v>525</v>
      </c>
      <c r="F142" s="11">
        <f>E142*1.15</f>
        <v>603.75</v>
      </c>
      <c r="G142" s="12"/>
      <c r="H142" s="12"/>
      <c r="I142" s="12"/>
      <c r="J142" s="23"/>
    </row>
    <row r="143" spans="1:10" ht="15">
      <c r="A143" s="13" t="s">
        <v>14</v>
      </c>
      <c r="B143" s="10" t="s">
        <v>10</v>
      </c>
      <c r="C143" s="10">
        <v>5</v>
      </c>
      <c r="D143" s="10">
        <v>52.5</v>
      </c>
      <c r="E143" s="11">
        <f>D143*C143</f>
        <v>262.5</v>
      </c>
      <c r="F143" s="11">
        <f>E143*1.15</f>
        <v>301.875</v>
      </c>
      <c r="G143" s="23">
        <f>F143</f>
        <v>301.875</v>
      </c>
      <c r="H143" s="12">
        <v>302</v>
      </c>
      <c r="I143" s="12">
        <v>12.3</v>
      </c>
      <c r="J143" s="23">
        <f>H143-G143-I143</f>
        <v>-12.175</v>
      </c>
    </row>
    <row r="144" spans="1:10" ht="15">
      <c r="A144" s="31" t="s">
        <v>15</v>
      </c>
      <c r="B144" s="10" t="s">
        <v>10</v>
      </c>
      <c r="C144" s="10">
        <v>6</v>
      </c>
      <c r="D144" s="10">
        <v>52.5</v>
      </c>
      <c r="E144" s="11">
        <f>D144*C144</f>
        <v>315</v>
      </c>
      <c r="F144" s="11">
        <f>E144*1.15</f>
        <v>362.25</v>
      </c>
      <c r="G144" s="23"/>
      <c r="H144" s="12"/>
      <c r="I144" s="12"/>
      <c r="J144" s="10"/>
    </row>
    <row r="145" spans="1:10" ht="15">
      <c r="A145" s="31"/>
      <c r="B145" s="10"/>
      <c r="C145" s="10">
        <f>SUM(C140:C144)</f>
        <v>30.2</v>
      </c>
      <c r="D145" s="10"/>
      <c r="E145" s="11"/>
      <c r="F145" s="11"/>
      <c r="G145" s="23"/>
      <c r="H145" s="12"/>
      <c r="I145" s="12"/>
      <c r="J145" s="10"/>
    </row>
    <row r="146" spans="1:10" ht="15">
      <c r="A146" s="13" t="s">
        <v>26</v>
      </c>
      <c r="B146" s="10" t="s">
        <v>46</v>
      </c>
      <c r="C146" s="10">
        <v>10</v>
      </c>
      <c r="D146" s="10">
        <v>125</v>
      </c>
      <c r="E146" s="11">
        <f>D146*C146</f>
        <v>1250</v>
      </c>
      <c r="F146" s="11">
        <f>E146*1.15</f>
        <v>1437.5</v>
      </c>
      <c r="G146" s="12"/>
      <c r="H146" s="12"/>
      <c r="I146" s="12"/>
      <c r="J146" s="23"/>
    </row>
    <row r="147" spans="1:10" ht="15">
      <c r="A147" s="13" t="s">
        <v>49</v>
      </c>
      <c r="B147" s="10" t="s">
        <v>46</v>
      </c>
      <c r="C147" s="10">
        <v>12</v>
      </c>
      <c r="D147" s="10">
        <v>125</v>
      </c>
      <c r="E147" s="11">
        <f>D147*C147</f>
        <v>1500</v>
      </c>
      <c r="F147" s="11">
        <f>E147*1.15</f>
        <v>1724.9999999999998</v>
      </c>
      <c r="G147" s="12"/>
      <c r="H147" s="12"/>
      <c r="I147" s="12"/>
      <c r="J147" s="23"/>
    </row>
    <row r="148" spans="1:10" ht="15">
      <c r="A148" s="13" t="s">
        <v>47</v>
      </c>
      <c r="B148" s="10" t="s">
        <v>46</v>
      </c>
      <c r="C148" s="10">
        <v>8</v>
      </c>
      <c r="D148" s="10">
        <v>125</v>
      </c>
      <c r="E148" s="11">
        <f>D148*C148</f>
        <v>1000</v>
      </c>
      <c r="F148" s="11">
        <f>E148*1.15</f>
        <v>1150</v>
      </c>
      <c r="G148" s="23">
        <f>F148</f>
        <v>1150</v>
      </c>
      <c r="H148" s="12">
        <v>1150</v>
      </c>
      <c r="I148" s="12">
        <v>19.6</v>
      </c>
      <c r="J148" s="23">
        <f>H148-G148-I148</f>
        <v>-19.6</v>
      </c>
    </row>
    <row r="149" spans="1:10" ht="15">
      <c r="A149" s="13" t="s">
        <v>48</v>
      </c>
      <c r="B149" s="10" t="s">
        <v>46</v>
      </c>
      <c r="C149" s="10">
        <v>5</v>
      </c>
      <c r="D149" s="10">
        <v>125</v>
      </c>
      <c r="E149" s="11">
        <f>D149*C149</f>
        <v>625</v>
      </c>
      <c r="F149" s="11">
        <f>E149*1.15</f>
        <v>718.75</v>
      </c>
      <c r="G149" s="12"/>
      <c r="H149" s="12"/>
      <c r="I149" s="12"/>
      <c r="J149" s="23"/>
    </row>
    <row r="150" spans="1:10" ht="15">
      <c r="A150" s="13"/>
      <c r="B150" s="10"/>
      <c r="C150" s="10">
        <f>SUM(C146:C149)</f>
        <v>35</v>
      </c>
      <c r="D150" s="10"/>
      <c r="E150" s="11"/>
      <c r="F150" s="11"/>
      <c r="G150" s="12"/>
      <c r="H150" s="12"/>
      <c r="I150" s="12"/>
      <c r="J150" s="23"/>
    </row>
    <row r="151" spans="1:10" ht="15">
      <c r="A151" s="13" t="s">
        <v>29</v>
      </c>
      <c r="B151" s="10" t="s">
        <v>33</v>
      </c>
      <c r="C151" s="10">
        <v>7</v>
      </c>
      <c r="D151" s="10">
        <v>120</v>
      </c>
      <c r="E151" s="11">
        <f aca="true" t="shared" si="16" ref="E151:E157">D151*C151</f>
        <v>840</v>
      </c>
      <c r="F151" s="11">
        <f aca="true" t="shared" si="17" ref="F151:F157">E151*1.15</f>
        <v>965.9999999999999</v>
      </c>
      <c r="G151" s="12"/>
      <c r="H151" s="12"/>
      <c r="I151" s="12"/>
      <c r="J151" s="23"/>
    </row>
    <row r="152" spans="1:10" ht="15">
      <c r="A152" s="13" t="s">
        <v>119</v>
      </c>
      <c r="B152" s="10" t="s">
        <v>33</v>
      </c>
      <c r="C152" s="10">
        <v>5</v>
      </c>
      <c r="D152" s="10">
        <v>120</v>
      </c>
      <c r="E152" s="11">
        <f t="shared" si="16"/>
        <v>600</v>
      </c>
      <c r="F152" s="11">
        <f t="shared" si="17"/>
        <v>690</v>
      </c>
      <c r="G152" s="23"/>
      <c r="H152" s="12"/>
      <c r="I152" s="12"/>
      <c r="J152" s="23"/>
    </row>
    <row r="153" spans="1:10" ht="15">
      <c r="A153" s="13" t="s">
        <v>34</v>
      </c>
      <c r="B153" s="10" t="s">
        <v>33</v>
      </c>
      <c r="C153" s="10">
        <v>7</v>
      </c>
      <c r="D153" s="10">
        <v>120</v>
      </c>
      <c r="E153" s="11">
        <f t="shared" si="16"/>
        <v>840</v>
      </c>
      <c r="F153" s="11">
        <f t="shared" si="17"/>
        <v>965.9999999999999</v>
      </c>
      <c r="G153" s="23">
        <f>F153</f>
        <v>965.9999999999999</v>
      </c>
      <c r="H153" s="12">
        <v>966</v>
      </c>
      <c r="I153" s="12">
        <v>17.1</v>
      </c>
      <c r="J153" s="23">
        <f>H153-G153-I153</f>
        <v>-17.099999999999888</v>
      </c>
    </row>
    <row r="154" spans="1:10" ht="15">
      <c r="A154" s="13" t="s">
        <v>121</v>
      </c>
      <c r="B154" s="10" t="s">
        <v>33</v>
      </c>
      <c r="C154" s="10">
        <v>1</v>
      </c>
      <c r="D154" s="10">
        <v>120</v>
      </c>
      <c r="E154" s="11">
        <f t="shared" si="16"/>
        <v>120</v>
      </c>
      <c r="F154" s="11">
        <f t="shared" si="17"/>
        <v>138</v>
      </c>
      <c r="G154" s="12"/>
      <c r="H154" s="12"/>
      <c r="I154" s="12"/>
      <c r="J154" s="23"/>
    </row>
    <row r="155" spans="1:10" ht="15">
      <c r="A155" s="13" t="s">
        <v>108</v>
      </c>
      <c r="B155" s="10" t="s">
        <v>33</v>
      </c>
      <c r="C155" s="10">
        <v>6</v>
      </c>
      <c r="D155" s="10">
        <v>120</v>
      </c>
      <c r="E155" s="11">
        <f t="shared" si="16"/>
        <v>720</v>
      </c>
      <c r="F155" s="11">
        <f t="shared" si="17"/>
        <v>827.9999999999999</v>
      </c>
      <c r="G155" s="12"/>
      <c r="H155" s="12"/>
      <c r="I155" s="12"/>
      <c r="J155" s="23"/>
    </row>
    <row r="156" spans="1:10" ht="15">
      <c r="A156" s="13" t="s">
        <v>28</v>
      </c>
      <c r="B156" s="10" t="s">
        <v>33</v>
      </c>
      <c r="C156" s="10">
        <v>5</v>
      </c>
      <c r="D156" s="10">
        <v>120</v>
      </c>
      <c r="E156" s="11">
        <f t="shared" si="16"/>
        <v>600</v>
      </c>
      <c r="F156" s="11">
        <f t="shared" si="17"/>
        <v>690</v>
      </c>
      <c r="G156" s="12"/>
      <c r="H156" s="12"/>
      <c r="I156" s="12"/>
      <c r="J156" s="23"/>
    </row>
    <row r="157" spans="1:10" ht="15">
      <c r="A157" s="13" t="s">
        <v>37</v>
      </c>
      <c r="B157" s="10" t="s">
        <v>33</v>
      </c>
      <c r="C157" s="10">
        <v>3</v>
      </c>
      <c r="D157" s="10">
        <v>120</v>
      </c>
      <c r="E157" s="11">
        <f t="shared" si="16"/>
        <v>360</v>
      </c>
      <c r="F157" s="11">
        <f t="shared" si="17"/>
        <v>413.99999999999994</v>
      </c>
      <c r="G157" s="23">
        <f>F154+F155+F156+F157</f>
        <v>2070</v>
      </c>
      <c r="H157" s="12">
        <v>3243</v>
      </c>
      <c r="I157" s="12">
        <v>53.9</v>
      </c>
      <c r="J157" s="23">
        <f>H157-G157-I157</f>
        <v>1119.1</v>
      </c>
    </row>
    <row r="158" spans="1:10" ht="15">
      <c r="A158" s="13"/>
      <c r="B158" s="10"/>
      <c r="C158" s="10">
        <f>SUM(C151:C157)</f>
        <v>34</v>
      </c>
      <c r="D158" s="10"/>
      <c r="E158" s="11"/>
      <c r="F158" s="11"/>
      <c r="G158" s="23"/>
      <c r="H158" s="12"/>
      <c r="I158" s="12"/>
      <c r="J158" s="23"/>
    </row>
    <row r="159" spans="1:10" ht="15">
      <c r="A159" s="27">
        <v>9316762</v>
      </c>
      <c r="B159" s="10" t="s">
        <v>27</v>
      </c>
      <c r="C159" s="10">
        <v>8</v>
      </c>
      <c r="D159" s="10">
        <v>120</v>
      </c>
      <c r="E159" s="11">
        <f aca="true" t="shared" si="18" ref="E159:E165">D159*C159</f>
        <v>960</v>
      </c>
      <c r="F159" s="11">
        <f aca="true" t="shared" si="19" ref="F159:F165">E159*1.15</f>
        <v>1104</v>
      </c>
      <c r="G159" s="12"/>
      <c r="H159" s="12"/>
      <c r="I159" s="12"/>
      <c r="J159" s="10"/>
    </row>
    <row r="160" spans="1:10" ht="15">
      <c r="A160" s="13" t="s">
        <v>29</v>
      </c>
      <c r="B160" s="10" t="s">
        <v>27</v>
      </c>
      <c r="C160" s="10">
        <v>7</v>
      </c>
      <c r="D160" s="10">
        <v>120</v>
      </c>
      <c r="E160" s="11">
        <f t="shared" si="18"/>
        <v>840</v>
      </c>
      <c r="F160" s="11">
        <f t="shared" si="19"/>
        <v>965.9999999999999</v>
      </c>
      <c r="G160" s="12"/>
      <c r="H160" s="12"/>
      <c r="I160" s="12"/>
      <c r="J160" s="23"/>
    </row>
    <row r="161" spans="1:10" ht="15">
      <c r="A161" s="13" t="s">
        <v>32</v>
      </c>
      <c r="B161" s="10" t="s">
        <v>27</v>
      </c>
      <c r="C161" s="10">
        <v>5</v>
      </c>
      <c r="D161" s="10">
        <v>120</v>
      </c>
      <c r="E161" s="11">
        <f t="shared" si="18"/>
        <v>600</v>
      </c>
      <c r="F161" s="11">
        <f t="shared" si="19"/>
        <v>690</v>
      </c>
      <c r="G161" s="12"/>
      <c r="H161" s="12"/>
      <c r="I161" s="12"/>
      <c r="J161" s="23"/>
    </row>
    <row r="162" spans="1:10" ht="15">
      <c r="A162" s="13" t="s">
        <v>28</v>
      </c>
      <c r="B162" s="10" t="s">
        <v>27</v>
      </c>
      <c r="C162" s="10">
        <v>5</v>
      </c>
      <c r="D162" s="10">
        <v>120</v>
      </c>
      <c r="E162" s="11">
        <f t="shared" si="18"/>
        <v>600</v>
      </c>
      <c r="F162" s="11">
        <f t="shared" si="19"/>
        <v>690</v>
      </c>
      <c r="G162" s="12"/>
      <c r="H162" s="12"/>
      <c r="I162" s="32"/>
      <c r="J162" s="33"/>
    </row>
    <row r="163" spans="1:10" ht="15">
      <c r="A163" s="13" t="s">
        <v>30</v>
      </c>
      <c r="B163" s="10" t="s">
        <v>27</v>
      </c>
      <c r="C163" s="10">
        <v>5</v>
      </c>
      <c r="D163" s="10">
        <v>120</v>
      </c>
      <c r="E163" s="11">
        <f t="shared" si="18"/>
        <v>600</v>
      </c>
      <c r="F163" s="11">
        <f t="shared" si="19"/>
        <v>690</v>
      </c>
      <c r="G163" s="12"/>
      <c r="H163" s="12"/>
      <c r="I163" s="12"/>
      <c r="J163" s="23"/>
    </row>
    <row r="164" spans="1:10" ht="15">
      <c r="A164" s="13" t="s">
        <v>13</v>
      </c>
      <c r="B164" s="10" t="s">
        <v>27</v>
      </c>
      <c r="C164" s="10">
        <v>5</v>
      </c>
      <c r="D164" s="10">
        <v>120</v>
      </c>
      <c r="E164" s="11">
        <f t="shared" si="18"/>
        <v>600</v>
      </c>
      <c r="F164" s="11">
        <f t="shared" si="19"/>
        <v>690</v>
      </c>
      <c r="G164" s="12"/>
      <c r="H164" s="12"/>
      <c r="I164" s="12"/>
      <c r="J164" s="23"/>
    </row>
    <row r="165" spans="1:10" ht="15">
      <c r="A165" s="13" t="s">
        <v>31</v>
      </c>
      <c r="B165" s="10" t="s">
        <v>27</v>
      </c>
      <c r="C165" s="10">
        <v>3</v>
      </c>
      <c r="D165" s="10">
        <v>120</v>
      </c>
      <c r="E165" s="11">
        <f t="shared" si="18"/>
        <v>360</v>
      </c>
      <c r="F165" s="11">
        <f t="shared" si="19"/>
        <v>413.99999999999994</v>
      </c>
      <c r="G165" s="23">
        <f>F164+F165</f>
        <v>1104</v>
      </c>
      <c r="H165" s="12">
        <v>500</v>
      </c>
      <c r="I165" s="12">
        <v>8.9</v>
      </c>
      <c r="J165" s="23">
        <f>H165-G165-I165</f>
        <v>-612.9</v>
      </c>
    </row>
    <row r="166" spans="1:10" ht="15">
      <c r="A166" s="13"/>
      <c r="B166" s="10"/>
      <c r="C166" s="10">
        <f>SUM(C159:C165)</f>
        <v>38</v>
      </c>
      <c r="D166" s="10"/>
      <c r="E166" s="11"/>
      <c r="F166" s="11"/>
      <c r="G166" s="23"/>
      <c r="H166" s="12"/>
      <c r="I166" s="12"/>
      <c r="J166" s="23"/>
    </row>
    <row r="167" spans="1:10" ht="15">
      <c r="A167" s="13" t="s">
        <v>60</v>
      </c>
      <c r="B167" s="10" t="s">
        <v>67</v>
      </c>
      <c r="C167" s="10">
        <v>21</v>
      </c>
      <c r="D167" s="10">
        <v>130</v>
      </c>
      <c r="E167" s="11">
        <f>D167*C167</f>
        <v>2730</v>
      </c>
      <c r="F167" s="11">
        <f>E167*1.15</f>
        <v>3139.4999999999995</v>
      </c>
      <c r="G167" s="23">
        <f>F165+F167</f>
        <v>3553.4999999999995</v>
      </c>
      <c r="H167" s="12">
        <v>7310</v>
      </c>
      <c r="I167" s="12">
        <v>126</v>
      </c>
      <c r="J167" s="23">
        <f>H167-G167-I167</f>
        <v>3630.5000000000005</v>
      </c>
    </row>
    <row r="168" spans="1:10" ht="15">
      <c r="A168" s="31" t="s">
        <v>15</v>
      </c>
      <c r="B168" s="10" t="s">
        <v>67</v>
      </c>
      <c r="C168" s="10">
        <v>10</v>
      </c>
      <c r="D168" s="10">
        <v>130</v>
      </c>
      <c r="E168" s="11">
        <f>D168*C168</f>
        <v>1300</v>
      </c>
      <c r="F168" s="11">
        <f>E168*1.15</f>
        <v>1494.9999999999998</v>
      </c>
      <c r="G168" s="23"/>
      <c r="H168" s="12"/>
      <c r="I168" s="12"/>
      <c r="J168" s="10"/>
    </row>
    <row r="169" spans="5:6" ht="15">
      <c r="E169" s="29">
        <f>SUM(E2:E168)</f>
        <v>79553.25000000003</v>
      </c>
      <c r="F169" s="37">
        <f>E169*1.15</f>
        <v>91486.23750000003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2011-09-29T20:37:47Z</dcterms:created>
  <dcterms:modified xsi:type="dcterms:W3CDTF">2011-10-12T19:35:10Z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