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5025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<sst xmlns="http://schemas.openxmlformats.org/spreadsheetml/2006/main" count="473" uniqueCount="146">
  <si>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</si>
  <si>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</si>
  <si>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</si>
  <si>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</si>
  <si>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</si>
  <si>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</si>
  <si>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</si>
  <si>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</si>
  <si>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</si>
  <si>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</si>
  <si>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ТАФТА_280 TA001W 280 цв. 63</t>
  </si>
  <si>
    <t>Ткань портьерная ТАФТА "ФАНТАЗИЯ" DT104 280 Цвет 2</t>
  </si>
  <si>
    <t>Креп-сатин S 150 Цвет № 8</t>
  </si>
  <si>
    <t>Ткань портьерная "АМУР" JB0550 280 Цвет №21</t>
  </si>
  <si>
    <t xml:space="preserve">Ткань портьерная ТАФТА "ШАНТОН" 3119 300 Цвет №7203 </t>
  </si>
  <si>
    <t>Ткань портьерная Блэкаут арт. PR4 150 цвет 2</t>
  </si>
  <si>
    <t>Ткань портьерная "БЛЭКАУТ" BLT026 280 Цвет №7</t>
  </si>
  <si>
    <t>Ткань портьерная "БЛЭКАУТ" BLT026 280 Цвет №13</t>
  </si>
  <si>
    <t xml:space="preserve">Ткань портьерная "БЛЭКАУТ" BLT026 280 Цвет №9 </t>
  </si>
  <si>
    <t>Органза с печатным рисунком 280 FP217 Цвет №1</t>
  </si>
  <si>
    <t xml:space="preserve">Органза однотонная LF 300 Цвет №115 </t>
  </si>
  <si>
    <t>Органза однотонная LF 300 Цвет №1</t>
  </si>
  <si>
    <t xml:space="preserve">Органза Фантазия арт. SAJ1208 цвет 1 </t>
  </si>
  <si>
    <t>Органза "ФАНТАЗИЯ" OJ22312 280 Цвет №4</t>
  </si>
  <si>
    <t>Органза с печатным рисунком EY143 цвет 34-3</t>
  </si>
  <si>
    <t>ТЮЛЬ_ОРГАНЗА_ПЕЧ L157 Цвет 1</t>
  </si>
  <si>
    <t>Тюль вуаль с печатным рисунком 5188</t>
  </si>
  <si>
    <t>Вуаль 2009 300 Цвет №1</t>
  </si>
  <si>
    <t>Тесьма шторная TF5-200</t>
  </si>
  <si>
    <t>Тесьма шторная TZ3-250</t>
  </si>
  <si>
    <t>Маруся 2011</t>
  </si>
  <si>
    <t xml:space="preserve">ШТОРЫ_КРУЖЕВ_ЦВ_ВЕНЕЦИЯ 841 </t>
  </si>
  <si>
    <t xml:space="preserve">Iraray </t>
  </si>
  <si>
    <t xml:space="preserve">julia_luna </t>
  </si>
  <si>
    <t>Света Морковка</t>
  </si>
  <si>
    <t xml:space="preserve">Missislovely </t>
  </si>
  <si>
    <t xml:space="preserve">Albina92 </t>
  </si>
  <si>
    <t xml:space="preserve">полинезия </t>
  </si>
  <si>
    <t xml:space="preserve">katy-k </t>
  </si>
  <si>
    <t>СВОБОДНО</t>
  </si>
  <si>
    <t xml:space="preserve">Irina_Gr </t>
  </si>
  <si>
    <t>Vitalia</t>
  </si>
  <si>
    <t xml:space="preserve">касета </t>
  </si>
  <si>
    <t xml:space="preserve">zoloto.tat </t>
  </si>
  <si>
    <t>mamazara</t>
  </si>
  <si>
    <t xml:space="preserve">Марина@Мария </t>
  </si>
  <si>
    <t>trie</t>
  </si>
  <si>
    <t>falenka22</t>
  </si>
  <si>
    <t xml:space="preserve">Мамулинка </t>
  </si>
  <si>
    <t xml:space="preserve">Макси-4 </t>
  </si>
  <si>
    <t xml:space="preserve">falenka22 </t>
  </si>
  <si>
    <t>nastiy</t>
  </si>
  <si>
    <t>Янис</t>
  </si>
  <si>
    <t xml:space="preserve">Маруся 2011 </t>
  </si>
  <si>
    <t xml:space="preserve">Mavra </t>
  </si>
  <si>
    <t xml:space="preserve">Nad_Pos_N </t>
  </si>
  <si>
    <t xml:space="preserve">Yana2481 </t>
  </si>
  <si>
    <t xml:space="preserve">Fleurissant </t>
  </si>
  <si>
    <t xml:space="preserve">tchainik </t>
  </si>
  <si>
    <t xml:space="preserve">Mixiss </t>
  </si>
  <si>
    <t>Anutaula</t>
  </si>
  <si>
    <t>тыща</t>
  </si>
  <si>
    <t>Томас</t>
  </si>
  <si>
    <t xml:space="preserve">Mixiss  </t>
  </si>
  <si>
    <t xml:space="preserve">_alena_2003 </t>
  </si>
  <si>
    <t>RUS75</t>
  </si>
  <si>
    <t xml:space="preserve">ViktoriaVC </t>
  </si>
  <si>
    <t>Alexa19</t>
  </si>
  <si>
    <t>Анаис</t>
  </si>
  <si>
    <t>tatyanka73</t>
  </si>
  <si>
    <t>Helen7</t>
  </si>
  <si>
    <t xml:space="preserve">anna-nsk </t>
  </si>
  <si>
    <t xml:space="preserve">Ирамама </t>
  </si>
  <si>
    <t>тать-яна</t>
  </si>
  <si>
    <t xml:space="preserve">матус вика </t>
  </si>
  <si>
    <t>@almira@</t>
  </si>
  <si>
    <t xml:space="preserve">delza </t>
  </si>
  <si>
    <t>Светлана 2011</t>
  </si>
  <si>
    <t xml:space="preserve">mamazara </t>
  </si>
  <si>
    <t>shtuchka77</t>
  </si>
  <si>
    <t xml:space="preserve">Barievna </t>
  </si>
  <si>
    <t xml:space="preserve">fej </t>
  </si>
  <si>
    <t xml:space="preserve">suslik55 </t>
  </si>
  <si>
    <t>Романэ</t>
  </si>
  <si>
    <t xml:space="preserve">Иришка-77 </t>
  </si>
  <si>
    <t xml:space="preserve">Gl@Murka </t>
  </si>
  <si>
    <t>Irina_Gr</t>
  </si>
  <si>
    <t xml:space="preserve">Nastenk@ </t>
  </si>
  <si>
    <t xml:space="preserve">Еля </t>
  </si>
  <si>
    <t xml:space="preserve">Vitalia </t>
  </si>
  <si>
    <t xml:space="preserve">Лелька*** </t>
  </si>
  <si>
    <t xml:space="preserve">Kacherigka </t>
  </si>
  <si>
    <t xml:space="preserve">Я&amp;Я </t>
  </si>
  <si>
    <t xml:space="preserve">Svetik54 </t>
  </si>
  <si>
    <t xml:space="preserve">olga772 </t>
  </si>
  <si>
    <t xml:space="preserve">Ищук </t>
  </si>
  <si>
    <t xml:space="preserve">Николашка </t>
  </si>
  <si>
    <t>Nastenk@</t>
  </si>
  <si>
    <t>Missislovely</t>
  </si>
  <si>
    <t xml:space="preserve">ксюняШЕЧКА </t>
  </si>
  <si>
    <t xml:space="preserve">Мэдж </t>
  </si>
  <si>
    <t xml:space="preserve">Lenhik </t>
  </si>
  <si>
    <t xml:space="preserve">емелька </t>
  </si>
  <si>
    <t>Erica</t>
  </si>
  <si>
    <t xml:space="preserve">Maniashka </t>
  </si>
  <si>
    <t xml:space="preserve">Романэ </t>
  </si>
  <si>
    <t xml:space="preserve">sibira4ka </t>
  </si>
  <si>
    <t xml:space="preserve">tatyanka73 </t>
  </si>
  <si>
    <t>Малинка2810</t>
  </si>
  <si>
    <t xml:space="preserve">annamar13 </t>
  </si>
  <si>
    <t>Аист на крыше</t>
  </si>
  <si>
    <t xml:space="preserve">Svelimast </t>
  </si>
  <si>
    <t>Любанская</t>
  </si>
  <si>
    <t xml:space="preserve">маша и я </t>
  </si>
  <si>
    <t xml:space="preserve">*olga83* </t>
  </si>
  <si>
    <t xml:space="preserve">MARTISHKA1959 </t>
  </si>
  <si>
    <t xml:space="preserve">swetlana.guselnikova </t>
  </si>
  <si>
    <t xml:space="preserve">Marina_1980 </t>
  </si>
  <si>
    <t xml:space="preserve">Янис </t>
  </si>
  <si>
    <t>Maniashka</t>
  </si>
  <si>
    <t xml:space="preserve">Mariyka_s </t>
  </si>
  <si>
    <t xml:space="preserve">Любанская </t>
  </si>
  <si>
    <t xml:space="preserve">Маруся 2011  </t>
  </si>
  <si>
    <t xml:space="preserve">Sindi </t>
  </si>
  <si>
    <t>Еля</t>
  </si>
  <si>
    <t>Fleurissant</t>
  </si>
  <si>
    <t xml:space="preserve">Sveta_S </t>
  </si>
  <si>
    <t>6м тес опл</t>
  </si>
  <si>
    <t>Sobia</t>
  </si>
  <si>
    <t>n@stushk@</t>
  </si>
  <si>
    <t xml:space="preserve">ЮЛЯШКА84 </t>
  </si>
  <si>
    <t>swetlana.guselnikova</t>
  </si>
  <si>
    <t>BeeMaia</t>
  </si>
  <si>
    <t>4,5 Z1</t>
  </si>
  <si>
    <t>Лада83</t>
  </si>
  <si>
    <t>3,5 Тф5</t>
  </si>
  <si>
    <t>тесьма</t>
  </si>
  <si>
    <t>готовые</t>
  </si>
  <si>
    <t>метраж</t>
  </si>
  <si>
    <t>ОРГ: Юлианк@</t>
  </si>
  <si>
    <t>Анна1985</t>
  </si>
  <si>
    <t>ОСТАТКИ!!!</t>
  </si>
  <si>
    <t>1656 пиявка</t>
  </si>
  <si>
    <t>Z1 1,99 и 1,2</t>
  </si>
  <si>
    <t>6,5 пристр</t>
  </si>
  <si>
    <t>zaharovna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</si>
</sst>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26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42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3" borderId="10" xfId="42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0" xfId="42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2" fillId="34" borderId="10" xfId="42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1" fontId="36" fillId="34" borderId="10" xfId="0" applyNumberFormat="1" applyFont="1" applyFill="1" applyBorder="1" applyAlignment="1">
      <alignment/>
    </xf>
    <xf numFmtId="1" fontId="36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Gl@Murka" TargetMode="External" /><Relationship Id="rId3" Type="http://schemas.openxmlformats.org/officeDocument/2006/relationships/hyperlink" Target="mailto:Nastenk@" TargetMode="External" /><Relationship Id="rId4" Type="http://schemas.openxmlformats.org/officeDocument/2006/relationships/hyperlink" Target="mailto:Nastenk@" TargetMode="External" /><Relationship Id="rId5" Type="http://schemas.openxmlformats.org/officeDocument/2006/relationships/hyperlink" Target="mailto:Nastenk@" TargetMode="External" /><Relationship Id="rId6" Type="http://schemas.openxmlformats.org/officeDocument/2006/relationships/hyperlink" Target="mailto:n@stushk@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5;&#1072;@&#1052;&#1072;&#1088;&#1080;&#1103;" TargetMode="External" /><Relationship Id="rId2" Type="http://schemas.openxmlformats.org/officeDocument/2006/relationships/hyperlink" Target="mailto:Nastenk@" TargetMode="External" /><Relationship Id="rId3" Type="http://schemas.openxmlformats.org/officeDocument/2006/relationships/hyperlink" Target="mailto:Gl@Murka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A1" sqref="A1"/>
    </sheetView>
  </sheetViews>
  <sheetFormatPr defaultColWidth="9.140625" defaultRowHeight="15"/>
  <cols>
    <col min="1" max="1" width="22.140625" style="0" customWidth="1"/>
    <col min="2" max="2" width="47.00390625" style="0" customWidth="1"/>
    <col min="4" max="4" width="0" style="0" hidden="1" customWidth="1"/>
    <col min="5" max="5" width="11.140625" style="0" customWidth="1"/>
    <col min="6" max="6" width="0" style="0" hidden="1" customWidth="1"/>
    <col min="8" max="8" width="12.8515625" style="0" customWidth="1"/>
    <col min="12" max="12" width="16.57421875" style="0" customWidth="1"/>
    <col min="14" max="14" width="12.140625" style="0" customWidth="1"/>
  </cols>
  <sheetData>
    <row r="1" spans="1:12" ht="15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19"/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</row>
    <row r="2" spans="1:12" ht="15">
      <c r="A2" s="7" t="s">
        <v>114</v>
      </c>
      <c r="B2" s="8" t="s">
        <v>27</v>
      </c>
      <c r="C2" s="8">
        <v>12</v>
      </c>
      <c r="D2" s="8"/>
      <c r="E2" s="8">
        <v>47.5</v>
      </c>
      <c r="F2" s="8"/>
      <c r="G2" s="8">
        <f>E2*C2</f>
        <v>570</v>
      </c>
      <c r="H2" s="9">
        <f>G2*1.15</f>
        <v>655.5</v>
      </c>
      <c r="I2" s="10">
        <f>H2</f>
        <v>655.5</v>
      </c>
      <c r="J2" s="11">
        <v>656</v>
      </c>
      <c r="K2" s="11">
        <f>C2*3.4</f>
        <v>40.8</v>
      </c>
      <c r="L2" s="10">
        <f>J2-I2-K2</f>
        <v>-40.3</v>
      </c>
    </row>
    <row r="3" spans="1:12" ht="15">
      <c r="A3" s="12" t="s">
        <v>75</v>
      </c>
      <c r="B3" s="13" t="s">
        <v>19</v>
      </c>
      <c r="C3" s="13">
        <v>11</v>
      </c>
      <c r="D3" s="13"/>
      <c r="E3" s="13">
        <v>140</v>
      </c>
      <c r="F3" s="13"/>
      <c r="G3" s="13">
        <f aca="true" t="shared" si="0" ref="G3:G70">E3*C3</f>
        <v>1540</v>
      </c>
      <c r="H3" s="14">
        <f aca="true" t="shared" si="1" ref="H3:H70">G3*1.15</f>
        <v>1770.9999999999998</v>
      </c>
      <c r="I3" s="16"/>
      <c r="J3" s="16"/>
      <c r="K3" s="16">
        <f aca="true" t="shared" si="2" ref="K3:K68">C3*3.4</f>
        <v>37.4</v>
      </c>
      <c r="L3" s="16"/>
    </row>
    <row r="4" spans="1:12" ht="15">
      <c r="A4" s="12" t="s">
        <v>75</v>
      </c>
      <c r="B4" s="13" t="s">
        <v>22</v>
      </c>
      <c r="C4" s="13">
        <v>7</v>
      </c>
      <c r="D4" s="13"/>
      <c r="E4" s="13">
        <v>150</v>
      </c>
      <c r="F4" s="13"/>
      <c r="G4" s="13">
        <f t="shared" si="0"/>
        <v>1050</v>
      </c>
      <c r="H4" s="14">
        <f t="shared" si="1"/>
        <v>1207.5</v>
      </c>
      <c r="I4" s="15">
        <f>H3+H4</f>
        <v>2978.5</v>
      </c>
      <c r="J4" s="16">
        <v>2979</v>
      </c>
      <c r="K4" s="16">
        <f t="shared" si="2"/>
        <v>23.8</v>
      </c>
      <c r="L4" s="15">
        <f>J4-I4-K4-K3</f>
        <v>-60.7</v>
      </c>
    </row>
    <row r="5" spans="1:12" ht="15">
      <c r="A5" s="7" t="s">
        <v>64</v>
      </c>
      <c r="B5" s="8" t="s">
        <v>17</v>
      </c>
      <c r="C5" s="8">
        <v>6</v>
      </c>
      <c r="D5" s="8"/>
      <c r="E5" s="8">
        <v>200</v>
      </c>
      <c r="F5" s="8"/>
      <c r="G5" s="8">
        <f t="shared" si="0"/>
        <v>1200</v>
      </c>
      <c r="H5" s="9">
        <f t="shared" si="1"/>
        <v>1380</v>
      </c>
      <c r="I5" s="10"/>
      <c r="J5" s="11"/>
      <c r="K5" s="11">
        <f>C5*3.4</f>
        <v>20.4</v>
      </c>
      <c r="L5" s="11"/>
    </row>
    <row r="6" spans="1:12" ht="15">
      <c r="A6" s="7" t="s">
        <v>64</v>
      </c>
      <c r="B6" s="8" t="s">
        <v>16</v>
      </c>
      <c r="C6" s="8">
        <v>6</v>
      </c>
      <c r="D6" s="8"/>
      <c r="E6" s="8">
        <v>200</v>
      </c>
      <c r="F6" s="8"/>
      <c r="G6" s="8">
        <f>E6*C6</f>
        <v>1200</v>
      </c>
      <c r="H6" s="9">
        <f>G6*1.15</f>
        <v>1380</v>
      </c>
      <c r="I6" s="10">
        <f>H5+H6</f>
        <v>2760</v>
      </c>
      <c r="J6" s="11">
        <v>1380</v>
      </c>
      <c r="K6" s="11">
        <f>C6*3.4</f>
        <v>20.4</v>
      </c>
      <c r="L6" s="10">
        <f>J6-I6-K6-K5</f>
        <v>-1420.8000000000002</v>
      </c>
    </row>
    <row r="7" spans="1:12" ht="15">
      <c r="A7" s="12" t="s">
        <v>36</v>
      </c>
      <c r="B7" s="13" t="s">
        <v>10</v>
      </c>
      <c r="C7" s="13">
        <v>4</v>
      </c>
      <c r="D7" s="13"/>
      <c r="E7" s="13">
        <v>130</v>
      </c>
      <c r="F7" s="13"/>
      <c r="G7" s="13">
        <f t="shared" si="0"/>
        <v>520</v>
      </c>
      <c r="H7" s="14">
        <f t="shared" si="1"/>
        <v>598</v>
      </c>
      <c r="I7" s="15">
        <f>H7</f>
        <v>598</v>
      </c>
      <c r="J7" s="16">
        <v>598</v>
      </c>
      <c r="K7" s="16">
        <f t="shared" si="2"/>
        <v>13.6</v>
      </c>
      <c r="L7" s="16">
        <v>-14</v>
      </c>
    </row>
    <row r="8" spans="1:12" ht="15">
      <c r="A8" s="7" t="s">
        <v>67</v>
      </c>
      <c r="B8" s="8" t="s">
        <v>18</v>
      </c>
      <c r="C8" s="8">
        <v>6</v>
      </c>
      <c r="D8" s="8"/>
      <c r="E8" s="8">
        <v>200</v>
      </c>
      <c r="F8" s="8"/>
      <c r="G8" s="8">
        <f t="shared" si="0"/>
        <v>1200</v>
      </c>
      <c r="H8" s="9">
        <f t="shared" si="1"/>
        <v>1380</v>
      </c>
      <c r="I8" s="10">
        <f>H8</f>
        <v>1380</v>
      </c>
      <c r="J8" s="11">
        <v>1380</v>
      </c>
      <c r="K8" s="11">
        <f t="shared" si="2"/>
        <v>20.4</v>
      </c>
      <c r="L8" s="11">
        <v>-20</v>
      </c>
    </row>
    <row r="9" spans="1:12" ht="15">
      <c r="A9" s="16" t="s">
        <v>109</v>
      </c>
      <c r="B9" s="13" t="s">
        <v>27</v>
      </c>
      <c r="C9" s="13">
        <v>3</v>
      </c>
      <c r="D9" s="13"/>
      <c r="E9" s="13">
        <v>47.5</v>
      </c>
      <c r="F9" s="13"/>
      <c r="G9" s="13">
        <f t="shared" si="0"/>
        <v>142.5</v>
      </c>
      <c r="H9" s="14">
        <f t="shared" si="1"/>
        <v>163.875</v>
      </c>
      <c r="I9" s="16"/>
      <c r="J9" s="16"/>
      <c r="K9" s="16">
        <f t="shared" si="2"/>
        <v>10.2</v>
      </c>
      <c r="L9" s="16"/>
    </row>
    <row r="10" spans="1:12" ht="15">
      <c r="A10" s="16" t="s">
        <v>109</v>
      </c>
      <c r="B10" s="13" t="s">
        <v>28</v>
      </c>
      <c r="C10" s="13">
        <v>15</v>
      </c>
      <c r="D10" s="13"/>
      <c r="E10" s="13">
        <v>11.4</v>
      </c>
      <c r="F10" s="13"/>
      <c r="G10" s="13">
        <f t="shared" si="0"/>
        <v>171</v>
      </c>
      <c r="H10" s="14">
        <f t="shared" si="1"/>
        <v>196.64999999999998</v>
      </c>
      <c r="I10" s="15">
        <f>H9+H10</f>
        <v>360.525</v>
      </c>
      <c r="J10" s="16">
        <v>361</v>
      </c>
      <c r="K10" s="16">
        <f>C10*0.5</f>
        <v>7.5</v>
      </c>
      <c r="L10" s="16">
        <v>-18</v>
      </c>
    </row>
    <row r="11" spans="1:12" ht="15">
      <c r="A11" s="11" t="s">
        <v>71</v>
      </c>
      <c r="B11" s="8" t="s">
        <v>18</v>
      </c>
      <c r="C11" s="8">
        <v>12</v>
      </c>
      <c r="D11" s="8"/>
      <c r="E11" s="8">
        <v>200</v>
      </c>
      <c r="F11" s="8"/>
      <c r="G11" s="8">
        <f t="shared" si="0"/>
        <v>2400</v>
      </c>
      <c r="H11" s="9">
        <f t="shared" si="1"/>
        <v>2760</v>
      </c>
      <c r="I11" s="11"/>
      <c r="J11" s="11"/>
      <c r="K11" s="11">
        <f t="shared" si="2"/>
        <v>40.8</v>
      </c>
      <c r="L11" s="11"/>
    </row>
    <row r="12" spans="1:12" ht="15">
      <c r="A12" s="11" t="s">
        <v>71</v>
      </c>
      <c r="B12" s="8" t="s">
        <v>27</v>
      </c>
      <c r="C12" s="8">
        <v>9</v>
      </c>
      <c r="D12" s="8"/>
      <c r="E12" s="8">
        <v>47.5</v>
      </c>
      <c r="F12" s="8"/>
      <c r="G12" s="8">
        <f t="shared" si="0"/>
        <v>427.5</v>
      </c>
      <c r="H12" s="9">
        <f t="shared" si="1"/>
        <v>491.62499999999994</v>
      </c>
      <c r="I12" s="10">
        <f>H11+H12</f>
        <v>3251.625</v>
      </c>
      <c r="J12" s="11">
        <v>3252</v>
      </c>
      <c r="K12" s="11">
        <f t="shared" si="2"/>
        <v>30.599999999999998</v>
      </c>
      <c r="L12" s="10">
        <f>J12-I12-K12-K11</f>
        <v>-71.02499999999999</v>
      </c>
    </row>
    <row r="13" spans="1:12" ht="15">
      <c r="A13" s="16" t="s">
        <v>60</v>
      </c>
      <c r="B13" s="13" t="s">
        <v>16</v>
      </c>
      <c r="C13" s="13">
        <v>4</v>
      </c>
      <c r="D13" s="13"/>
      <c r="E13" s="13">
        <v>200</v>
      </c>
      <c r="F13" s="13"/>
      <c r="G13" s="13">
        <f t="shared" si="0"/>
        <v>800</v>
      </c>
      <c r="H13" s="14">
        <f t="shared" si="1"/>
        <v>919.9999999999999</v>
      </c>
      <c r="I13" s="15">
        <f>H13</f>
        <v>919.9999999999999</v>
      </c>
      <c r="J13" s="16">
        <v>920</v>
      </c>
      <c r="K13" s="16">
        <f t="shared" si="2"/>
        <v>13.6</v>
      </c>
      <c r="L13" s="16">
        <v>-14</v>
      </c>
    </row>
    <row r="14" spans="1:12" ht="15">
      <c r="A14" s="7" t="s">
        <v>80</v>
      </c>
      <c r="B14" s="8" t="s">
        <v>20</v>
      </c>
      <c r="C14" s="8">
        <v>10</v>
      </c>
      <c r="D14" s="8"/>
      <c r="E14" s="8">
        <v>42.5</v>
      </c>
      <c r="F14" s="8"/>
      <c r="G14" s="8">
        <f t="shared" si="0"/>
        <v>425</v>
      </c>
      <c r="H14" s="9">
        <f t="shared" si="1"/>
        <v>488.74999999999994</v>
      </c>
      <c r="I14" s="10">
        <f>H14</f>
        <v>488.74999999999994</v>
      </c>
      <c r="J14" s="11">
        <v>500</v>
      </c>
      <c r="K14" s="11">
        <f t="shared" si="2"/>
        <v>34</v>
      </c>
      <c r="L14" s="10">
        <f>J14-I14-K14</f>
        <v>-22.749999999999943</v>
      </c>
    </row>
    <row r="15" spans="1:12" ht="15">
      <c r="A15" s="12" t="s">
        <v>76</v>
      </c>
      <c r="B15" s="13" t="s">
        <v>19</v>
      </c>
      <c r="C15" s="13">
        <v>5</v>
      </c>
      <c r="D15" s="13"/>
      <c r="E15" s="13">
        <v>140</v>
      </c>
      <c r="F15" s="13"/>
      <c r="G15" s="13">
        <f t="shared" si="0"/>
        <v>700</v>
      </c>
      <c r="H15" s="14">
        <f t="shared" si="1"/>
        <v>804.9999999999999</v>
      </c>
      <c r="I15" s="16"/>
      <c r="J15" s="16"/>
      <c r="K15" s="16">
        <f t="shared" si="2"/>
        <v>17</v>
      </c>
      <c r="L15" s="16"/>
    </row>
    <row r="16" spans="1:12" ht="15">
      <c r="A16" s="12" t="s">
        <v>76</v>
      </c>
      <c r="B16" s="13" t="s">
        <v>23</v>
      </c>
      <c r="C16" s="13">
        <v>6</v>
      </c>
      <c r="D16" s="13"/>
      <c r="E16" s="13">
        <v>190</v>
      </c>
      <c r="F16" s="13"/>
      <c r="G16" s="13">
        <f t="shared" si="0"/>
        <v>1140</v>
      </c>
      <c r="H16" s="14">
        <f t="shared" si="1"/>
        <v>1311</v>
      </c>
      <c r="I16" s="15">
        <f>H15+H16</f>
        <v>2116</v>
      </c>
      <c r="J16" s="16">
        <v>2116</v>
      </c>
      <c r="K16" s="16">
        <f t="shared" si="2"/>
        <v>20.4</v>
      </c>
      <c r="L16" s="15">
        <f>J16-I16-K15-K16</f>
        <v>-37.4</v>
      </c>
    </row>
    <row r="17" spans="1:12" ht="15">
      <c r="A17" s="7" t="s">
        <v>103</v>
      </c>
      <c r="B17" s="8" t="s">
        <v>25</v>
      </c>
      <c r="C17" s="8">
        <v>12</v>
      </c>
      <c r="D17" s="8"/>
      <c r="E17" s="8">
        <v>115</v>
      </c>
      <c r="F17" s="8"/>
      <c r="G17" s="8">
        <f t="shared" si="0"/>
        <v>1380</v>
      </c>
      <c r="H17" s="9">
        <f t="shared" si="1"/>
        <v>1586.9999999999998</v>
      </c>
      <c r="I17" s="10">
        <f>H17</f>
        <v>1586.9999999999998</v>
      </c>
      <c r="J17" s="11">
        <v>1600</v>
      </c>
      <c r="K17" s="11">
        <f t="shared" si="2"/>
        <v>40.8</v>
      </c>
      <c r="L17" s="10">
        <f>J17-I17-K17</f>
        <v>-27.79999999999977</v>
      </c>
    </row>
    <row r="18" spans="1:12" ht="15">
      <c r="A18" s="16" t="s">
        <v>47</v>
      </c>
      <c r="B18" s="13" t="s">
        <v>12</v>
      </c>
      <c r="C18" s="13">
        <v>1.9</v>
      </c>
      <c r="D18" s="13"/>
      <c r="E18" s="13">
        <v>50</v>
      </c>
      <c r="F18" s="13"/>
      <c r="G18" s="13">
        <f t="shared" si="0"/>
        <v>95</v>
      </c>
      <c r="H18" s="14">
        <f t="shared" si="1"/>
        <v>109.24999999999999</v>
      </c>
      <c r="I18" s="16"/>
      <c r="J18" s="16"/>
      <c r="K18" s="16">
        <f t="shared" si="2"/>
        <v>6.46</v>
      </c>
      <c r="L18" s="16"/>
    </row>
    <row r="19" spans="1:12" ht="15">
      <c r="A19" s="16" t="s">
        <v>50</v>
      </c>
      <c r="B19" s="13" t="s">
        <v>13</v>
      </c>
      <c r="C19" s="13">
        <v>6</v>
      </c>
      <c r="D19" s="13"/>
      <c r="E19" s="13">
        <v>125</v>
      </c>
      <c r="F19" s="13"/>
      <c r="G19" s="13">
        <f t="shared" si="0"/>
        <v>750</v>
      </c>
      <c r="H19" s="14">
        <f t="shared" si="1"/>
        <v>862.4999999999999</v>
      </c>
      <c r="I19" s="16"/>
      <c r="J19" s="16"/>
      <c r="K19" s="16">
        <f t="shared" si="2"/>
        <v>20.4</v>
      </c>
      <c r="L19" s="16"/>
    </row>
    <row r="20" spans="1:12" ht="15">
      <c r="A20" s="16" t="s">
        <v>50</v>
      </c>
      <c r="B20" s="13" t="s">
        <v>21</v>
      </c>
      <c r="C20" s="13">
        <v>10</v>
      </c>
      <c r="D20" s="13"/>
      <c r="E20" s="13">
        <v>42.5</v>
      </c>
      <c r="F20" s="13"/>
      <c r="G20" s="13">
        <f t="shared" si="0"/>
        <v>425</v>
      </c>
      <c r="H20" s="14">
        <f t="shared" si="1"/>
        <v>488.74999999999994</v>
      </c>
      <c r="I20" s="15">
        <f>H18+H19+H20</f>
        <v>1460.4999999999998</v>
      </c>
      <c r="J20" s="16">
        <v>1466</v>
      </c>
      <c r="K20" s="16">
        <f t="shared" si="2"/>
        <v>34</v>
      </c>
      <c r="L20" s="15">
        <f>J20-I20-K18-K19-K20</f>
        <v>-55.35999999999977</v>
      </c>
    </row>
    <row r="21" spans="1:12" ht="15">
      <c r="A21" s="7" t="s">
        <v>81</v>
      </c>
      <c r="B21" s="8" t="s">
        <v>20</v>
      </c>
      <c r="C21" s="8">
        <v>6</v>
      </c>
      <c r="D21" s="8"/>
      <c r="E21" s="8">
        <v>42.5</v>
      </c>
      <c r="F21" s="8"/>
      <c r="G21" s="8">
        <f t="shared" si="0"/>
        <v>255</v>
      </c>
      <c r="H21" s="9">
        <f t="shared" si="1"/>
        <v>293.25</v>
      </c>
      <c r="I21" s="11"/>
      <c r="J21" s="11"/>
      <c r="K21" s="11">
        <f t="shared" si="2"/>
        <v>20.4</v>
      </c>
      <c r="L21" s="11"/>
    </row>
    <row r="22" spans="1:12" ht="15">
      <c r="A22" s="7" t="s">
        <v>81</v>
      </c>
      <c r="B22" s="8" t="s">
        <v>23</v>
      </c>
      <c r="C22" s="8">
        <v>15</v>
      </c>
      <c r="D22" s="8"/>
      <c r="E22" s="8">
        <v>190</v>
      </c>
      <c r="F22" s="8"/>
      <c r="G22" s="8">
        <f t="shared" si="0"/>
        <v>2850</v>
      </c>
      <c r="H22" s="9">
        <f t="shared" si="1"/>
        <v>3277.4999999999995</v>
      </c>
      <c r="I22" s="11"/>
      <c r="J22" s="11"/>
      <c r="K22" s="11">
        <f t="shared" si="2"/>
        <v>51</v>
      </c>
      <c r="L22" s="11"/>
    </row>
    <row r="23" spans="1:12" ht="15">
      <c r="A23" s="7" t="s">
        <v>81</v>
      </c>
      <c r="B23" s="8" t="s">
        <v>29</v>
      </c>
      <c r="C23" s="8">
        <v>22</v>
      </c>
      <c r="D23" s="8"/>
      <c r="E23" s="8">
        <v>19</v>
      </c>
      <c r="F23" s="8"/>
      <c r="G23" s="8">
        <f t="shared" si="0"/>
        <v>418</v>
      </c>
      <c r="H23" s="9">
        <f t="shared" si="1"/>
        <v>480.7</v>
      </c>
      <c r="I23" s="10">
        <f>H21+H22+H23</f>
        <v>4051.4499999999994</v>
      </c>
      <c r="J23" s="11">
        <v>4051</v>
      </c>
      <c r="K23" s="11">
        <f>C23*0.5</f>
        <v>11</v>
      </c>
      <c r="L23" s="10">
        <f>J23-I23-K21-K22-K23</f>
        <v>-82.84999999999937</v>
      </c>
    </row>
    <row r="24" spans="1:12" ht="15">
      <c r="A24" s="16" t="s">
        <v>125</v>
      </c>
      <c r="B24" s="13" t="s">
        <v>29</v>
      </c>
      <c r="C24" s="13">
        <v>10</v>
      </c>
      <c r="D24" s="13"/>
      <c r="E24" s="13">
        <v>19</v>
      </c>
      <c r="F24" s="13"/>
      <c r="G24" s="13">
        <f t="shared" si="0"/>
        <v>190</v>
      </c>
      <c r="H24" s="14">
        <f t="shared" si="1"/>
        <v>218.49999999999997</v>
      </c>
      <c r="I24" s="16"/>
      <c r="J24" s="16"/>
      <c r="K24" s="16">
        <f>C24*0.5</f>
        <v>5</v>
      </c>
      <c r="L24" s="16"/>
    </row>
    <row r="25" spans="1:12" ht="15">
      <c r="A25" s="16" t="s">
        <v>57</v>
      </c>
      <c r="B25" s="13" t="s">
        <v>15</v>
      </c>
      <c r="C25" s="13">
        <v>7.1</v>
      </c>
      <c r="D25" s="13"/>
      <c r="E25" s="13">
        <v>150</v>
      </c>
      <c r="F25" s="13"/>
      <c r="G25" s="13">
        <f t="shared" si="0"/>
        <v>1065</v>
      </c>
      <c r="H25" s="14">
        <f t="shared" si="1"/>
        <v>1224.75</v>
      </c>
      <c r="I25" s="16"/>
      <c r="J25" s="16"/>
      <c r="K25" s="16">
        <f t="shared" si="2"/>
        <v>24.139999999999997</v>
      </c>
      <c r="L25" s="16"/>
    </row>
    <row r="26" spans="1:12" ht="15">
      <c r="A26" s="16" t="s">
        <v>57</v>
      </c>
      <c r="B26" s="13" t="s">
        <v>26</v>
      </c>
      <c r="C26" s="13">
        <v>10</v>
      </c>
      <c r="D26" s="13"/>
      <c r="E26" s="13">
        <v>82.5</v>
      </c>
      <c r="F26" s="13"/>
      <c r="G26" s="13">
        <f t="shared" si="0"/>
        <v>825</v>
      </c>
      <c r="H26" s="14">
        <f t="shared" si="1"/>
        <v>948.7499999999999</v>
      </c>
      <c r="I26" s="15">
        <f>H24+H25+H26</f>
        <v>2392</v>
      </c>
      <c r="J26" s="16">
        <v>2500</v>
      </c>
      <c r="K26" s="16">
        <f t="shared" si="2"/>
        <v>34</v>
      </c>
      <c r="L26" s="15">
        <f>J26-I26-K24-K25-K26</f>
        <v>44.86</v>
      </c>
    </row>
    <row r="27" spans="1:12" ht="15">
      <c r="A27" s="17" t="s">
        <v>85</v>
      </c>
      <c r="B27" s="8" t="s">
        <v>21</v>
      </c>
      <c r="C27" s="8">
        <v>7</v>
      </c>
      <c r="D27" s="8"/>
      <c r="E27" s="8">
        <v>42.5</v>
      </c>
      <c r="F27" s="8"/>
      <c r="G27" s="8">
        <f t="shared" si="0"/>
        <v>297.5</v>
      </c>
      <c r="H27" s="9">
        <f t="shared" si="1"/>
        <v>342.125</v>
      </c>
      <c r="I27" s="10">
        <f>H27</f>
        <v>342.125</v>
      </c>
      <c r="J27" s="11">
        <v>342</v>
      </c>
      <c r="K27" s="11">
        <f t="shared" si="2"/>
        <v>23.8</v>
      </c>
      <c r="L27" s="11">
        <v>-24</v>
      </c>
    </row>
    <row r="28" spans="1:12" ht="15">
      <c r="A28" s="12" t="s">
        <v>70</v>
      </c>
      <c r="B28" s="13" t="s">
        <v>18</v>
      </c>
      <c r="C28" s="13">
        <v>7</v>
      </c>
      <c r="D28" s="13"/>
      <c r="E28" s="13">
        <v>200</v>
      </c>
      <c r="F28" s="13"/>
      <c r="G28" s="13">
        <f t="shared" si="0"/>
        <v>1400</v>
      </c>
      <c r="H28" s="14">
        <f t="shared" si="1"/>
        <v>1609.9999999999998</v>
      </c>
      <c r="I28" s="15">
        <f>H28</f>
        <v>1609.9999999999998</v>
      </c>
      <c r="J28" s="16">
        <v>1610</v>
      </c>
      <c r="K28" s="16">
        <f t="shared" si="2"/>
        <v>23.8</v>
      </c>
      <c r="L28" s="16">
        <v>-24</v>
      </c>
    </row>
    <row r="29" spans="1:12" ht="15">
      <c r="A29" s="11" t="s">
        <v>32</v>
      </c>
      <c r="B29" s="8" t="s">
        <v>10</v>
      </c>
      <c r="C29" s="8">
        <v>3</v>
      </c>
      <c r="D29" s="8"/>
      <c r="E29" s="8">
        <v>130</v>
      </c>
      <c r="F29" s="8"/>
      <c r="G29" s="8">
        <f t="shared" si="0"/>
        <v>390</v>
      </c>
      <c r="H29" s="9">
        <f t="shared" si="1"/>
        <v>448.49999999999994</v>
      </c>
      <c r="I29" s="10">
        <f>H29</f>
        <v>448.49999999999994</v>
      </c>
      <c r="J29" s="11">
        <v>449</v>
      </c>
      <c r="K29" s="11">
        <f t="shared" si="2"/>
        <v>10.2</v>
      </c>
      <c r="L29" s="11">
        <v>-10</v>
      </c>
    </row>
    <row r="30" spans="1:12" ht="15">
      <c r="A30" s="12" t="s">
        <v>86</v>
      </c>
      <c r="B30" s="13" t="s">
        <v>21</v>
      </c>
      <c r="C30" s="13">
        <v>2</v>
      </c>
      <c r="D30" s="13"/>
      <c r="E30" s="13">
        <v>42.5</v>
      </c>
      <c r="F30" s="13"/>
      <c r="G30" s="13">
        <f t="shared" si="0"/>
        <v>85</v>
      </c>
      <c r="H30" s="14">
        <f t="shared" si="1"/>
        <v>97.74999999999999</v>
      </c>
      <c r="I30" s="16"/>
      <c r="J30" s="16"/>
      <c r="K30" s="16">
        <f t="shared" si="2"/>
        <v>6.8</v>
      </c>
      <c r="L30" s="16"/>
    </row>
    <row r="31" spans="1:12" ht="15">
      <c r="A31" s="12" t="s">
        <v>40</v>
      </c>
      <c r="B31" s="13" t="s">
        <v>11</v>
      </c>
      <c r="C31" s="13">
        <v>10</v>
      </c>
      <c r="D31" s="13"/>
      <c r="E31" s="13">
        <v>220</v>
      </c>
      <c r="F31" s="13"/>
      <c r="G31" s="13">
        <f t="shared" si="0"/>
        <v>2200</v>
      </c>
      <c r="H31" s="14">
        <f t="shared" si="1"/>
        <v>2530</v>
      </c>
      <c r="I31" s="15">
        <f>H30+H31</f>
        <v>2627.75</v>
      </c>
      <c r="J31" s="16">
        <v>2628</v>
      </c>
      <c r="K31" s="16">
        <f t="shared" si="2"/>
        <v>34</v>
      </c>
      <c r="L31" s="15">
        <f>J31-I31-K30-K31</f>
        <v>-40.55</v>
      </c>
    </row>
    <row r="32" spans="1:12" ht="15">
      <c r="A32" s="11" t="s">
        <v>33</v>
      </c>
      <c r="B32" s="8" t="s">
        <v>10</v>
      </c>
      <c r="C32" s="8">
        <v>3</v>
      </c>
      <c r="D32" s="8"/>
      <c r="E32" s="8">
        <v>130</v>
      </c>
      <c r="F32" s="8"/>
      <c r="G32" s="8">
        <f t="shared" si="0"/>
        <v>390</v>
      </c>
      <c r="H32" s="9">
        <f t="shared" si="1"/>
        <v>448.49999999999994</v>
      </c>
      <c r="I32" s="10">
        <f>H32</f>
        <v>448.49999999999994</v>
      </c>
      <c r="J32" s="11">
        <v>1139</v>
      </c>
      <c r="K32" s="11">
        <f t="shared" si="2"/>
        <v>10.2</v>
      </c>
      <c r="L32" s="10">
        <f>J32-I32-K32</f>
        <v>680.3</v>
      </c>
    </row>
    <row r="33" spans="1:12" ht="15">
      <c r="A33" s="16" t="s">
        <v>91</v>
      </c>
      <c r="B33" s="13" t="s">
        <v>22</v>
      </c>
      <c r="C33" s="13">
        <v>7</v>
      </c>
      <c r="D33" s="13"/>
      <c r="E33" s="13">
        <v>150</v>
      </c>
      <c r="F33" s="13"/>
      <c r="G33" s="13">
        <f t="shared" si="0"/>
        <v>1050</v>
      </c>
      <c r="H33" s="14">
        <f t="shared" si="1"/>
        <v>1207.5</v>
      </c>
      <c r="I33" s="15">
        <f>H33</f>
        <v>1207.5</v>
      </c>
      <c r="J33" s="16">
        <v>1208</v>
      </c>
      <c r="K33" s="16">
        <f t="shared" si="2"/>
        <v>23.8</v>
      </c>
      <c r="L33" s="16">
        <v>-24</v>
      </c>
    </row>
    <row r="34" spans="1:12" ht="15">
      <c r="A34" s="11" t="s">
        <v>38</v>
      </c>
      <c r="B34" s="8" t="s">
        <v>10</v>
      </c>
      <c r="C34" s="8">
        <v>6</v>
      </c>
      <c r="D34" s="8"/>
      <c r="E34" s="8">
        <v>130</v>
      </c>
      <c r="F34" s="8"/>
      <c r="G34" s="8">
        <f t="shared" si="0"/>
        <v>780</v>
      </c>
      <c r="H34" s="9">
        <f t="shared" si="1"/>
        <v>896.9999999999999</v>
      </c>
      <c r="I34" s="10"/>
      <c r="J34" s="11"/>
      <c r="K34" s="11">
        <f t="shared" si="2"/>
        <v>20.4</v>
      </c>
      <c r="L34" s="11"/>
    </row>
    <row r="35" spans="1:12" ht="15">
      <c r="A35" s="11" t="s">
        <v>38</v>
      </c>
      <c r="B35" s="8" t="s">
        <v>24</v>
      </c>
      <c r="C35" s="8">
        <v>6</v>
      </c>
      <c r="D35" s="8"/>
      <c r="E35" s="8">
        <v>115</v>
      </c>
      <c r="F35" s="8"/>
      <c r="G35" s="8">
        <f>E35*C35</f>
        <v>690</v>
      </c>
      <c r="H35" s="9">
        <f>G35*1.15</f>
        <v>793.4999999999999</v>
      </c>
      <c r="I35" s="10">
        <f>H34+H35</f>
        <v>1690.4999999999998</v>
      </c>
      <c r="J35" s="11">
        <v>1690</v>
      </c>
      <c r="K35" s="11">
        <f t="shared" si="2"/>
        <v>20.4</v>
      </c>
      <c r="L35" s="10">
        <f>J35-I35-K35-K34</f>
        <v>-41.29999999999977</v>
      </c>
    </row>
    <row r="36" spans="1:12" ht="15">
      <c r="A36" s="16" t="s">
        <v>101</v>
      </c>
      <c r="B36" s="13" t="s">
        <v>25</v>
      </c>
      <c r="C36" s="13">
        <v>7</v>
      </c>
      <c r="D36" s="13"/>
      <c r="E36" s="13">
        <v>115</v>
      </c>
      <c r="F36" s="13"/>
      <c r="G36" s="13">
        <f t="shared" si="0"/>
        <v>805</v>
      </c>
      <c r="H36" s="14">
        <f t="shared" si="1"/>
        <v>925.7499999999999</v>
      </c>
      <c r="I36" s="15">
        <f>H36</f>
        <v>925.7499999999999</v>
      </c>
      <c r="J36" s="16">
        <v>1000</v>
      </c>
      <c r="K36" s="16">
        <f t="shared" si="2"/>
        <v>23.8</v>
      </c>
      <c r="L36" s="15">
        <f>J36-I36-K36</f>
        <v>50.45000000000012</v>
      </c>
    </row>
    <row r="37" spans="1:12" ht="15">
      <c r="A37" s="7" t="s">
        <v>44</v>
      </c>
      <c r="B37" s="8" t="s">
        <v>12</v>
      </c>
      <c r="C37" s="8">
        <v>4</v>
      </c>
      <c r="D37" s="8"/>
      <c r="E37" s="8">
        <v>50</v>
      </c>
      <c r="F37" s="8"/>
      <c r="G37" s="8">
        <f t="shared" si="0"/>
        <v>200</v>
      </c>
      <c r="H37" s="9">
        <f t="shared" si="1"/>
        <v>229.99999999999997</v>
      </c>
      <c r="I37" s="11"/>
      <c r="J37" s="11"/>
      <c r="K37" s="11">
        <f t="shared" si="2"/>
        <v>13.6</v>
      </c>
      <c r="L37" s="11"/>
    </row>
    <row r="38" spans="1:12" ht="15">
      <c r="A38" s="7" t="s">
        <v>78</v>
      </c>
      <c r="B38" s="8" t="s">
        <v>20</v>
      </c>
      <c r="C38" s="8">
        <v>6</v>
      </c>
      <c r="D38" s="8"/>
      <c r="E38" s="8">
        <v>42.5</v>
      </c>
      <c r="F38" s="8"/>
      <c r="G38" s="8">
        <f t="shared" si="0"/>
        <v>255</v>
      </c>
      <c r="H38" s="9">
        <f t="shared" si="1"/>
        <v>293.25</v>
      </c>
      <c r="I38" s="10">
        <f>H37+H38</f>
        <v>523.25</v>
      </c>
      <c r="J38" s="11">
        <v>530</v>
      </c>
      <c r="K38" s="11">
        <f t="shared" si="2"/>
        <v>20.4</v>
      </c>
      <c r="L38" s="10">
        <f>J38-I38-K38-K37</f>
        <v>-27.25</v>
      </c>
    </row>
    <row r="39" spans="1:12" ht="15">
      <c r="A39" s="16" t="s">
        <v>119</v>
      </c>
      <c r="B39" s="13" t="s">
        <v>28</v>
      </c>
      <c r="C39" s="13">
        <v>6</v>
      </c>
      <c r="D39" s="13"/>
      <c r="E39" s="13">
        <v>11.4</v>
      </c>
      <c r="F39" s="13"/>
      <c r="G39" s="13">
        <f t="shared" si="0"/>
        <v>68.4</v>
      </c>
      <c r="H39" s="14">
        <f t="shared" si="1"/>
        <v>78.66</v>
      </c>
      <c r="I39" s="16"/>
      <c r="J39" s="16"/>
      <c r="K39" s="16">
        <f>C39*0.5</f>
        <v>3</v>
      </c>
      <c r="L39" s="16"/>
    </row>
    <row r="40" spans="1:12" ht="15">
      <c r="A40" s="16" t="s">
        <v>104</v>
      </c>
      <c r="B40" s="13" t="s">
        <v>25</v>
      </c>
      <c r="C40" s="13">
        <v>6</v>
      </c>
      <c r="D40" s="13"/>
      <c r="E40" s="13">
        <v>115</v>
      </c>
      <c r="F40" s="13"/>
      <c r="G40" s="13">
        <f t="shared" si="0"/>
        <v>690</v>
      </c>
      <c r="H40" s="14">
        <f t="shared" si="1"/>
        <v>793.4999999999999</v>
      </c>
      <c r="I40" s="15">
        <f>H39+H40</f>
        <v>872.1599999999999</v>
      </c>
      <c r="J40" s="16">
        <v>872</v>
      </c>
      <c r="K40" s="16">
        <f t="shared" si="2"/>
        <v>20.4</v>
      </c>
      <c r="L40" s="16">
        <v>-23</v>
      </c>
    </row>
    <row r="41" spans="1:12" ht="15">
      <c r="A41" s="11" t="s">
        <v>117</v>
      </c>
      <c r="B41" s="8" t="s">
        <v>28</v>
      </c>
      <c r="C41" s="8">
        <v>4</v>
      </c>
      <c r="D41" s="8"/>
      <c r="E41" s="8">
        <v>11.4</v>
      </c>
      <c r="F41" s="8"/>
      <c r="G41" s="8">
        <f t="shared" si="0"/>
        <v>45.6</v>
      </c>
      <c r="H41" s="9">
        <f t="shared" si="1"/>
        <v>52.44</v>
      </c>
      <c r="I41" s="10">
        <f>H41</f>
        <v>52.44</v>
      </c>
      <c r="J41" s="11">
        <v>52</v>
      </c>
      <c r="K41" s="11">
        <f>C41*0.5</f>
        <v>2</v>
      </c>
      <c r="L41" s="11">
        <v>-2</v>
      </c>
    </row>
    <row r="42" spans="1:12" ht="15">
      <c r="A42" s="12" t="s">
        <v>120</v>
      </c>
      <c r="B42" s="13" t="s">
        <v>29</v>
      </c>
      <c r="C42" s="13">
        <v>6</v>
      </c>
      <c r="D42" s="13"/>
      <c r="E42" s="13">
        <v>19</v>
      </c>
      <c r="F42" s="13"/>
      <c r="G42" s="13">
        <f t="shared" si="0"/>
        <v>114</v>
      </c>
      <c r="H42" s="14">
        <f t="shared" si="1"/>
        <v>131.1</v>
      </c>
      <c r="I42" s="15">
        <f>H42</f>
        <v>131.1</v>
      </c>
      <c r="J42" s="16">
        <v>131</v>
      </c>
      <c r="K42" s="16">
        <f>C42*0.5</f>
        <v>3</v>
      </c>
      <c r="L42" s="16">
        <v>-3</v>
      </c>
    </row>
    <row r="43" spans="1:12" ht="15">
      <c r="A43" s="11" t="s">
        <v>115</v>
      </c>
      <c r="B43" s="8" t="s">
        <v>27</v>
      </c>
      <c r="C43" s="8">
        <v>11</v>
      </c>
      <c r="D43" s="8"/>
      <c r="E43" s="8">
        <v>47.5</v>
      </c>
      <c r="F43" s="8"/>
      <c r="G43" s="8">
        <f t="shared" si="0"/>
        <v>522.5</v>
      </c>
      <c r="H43" s="9">
        <f t="shared" si="1"/>
        <v>600.875</v>
      </c>
      <c r="I43" s="11"/>
      <c r="J43" s="11"/>
      <c r="K43" s="11">
        <f t="shared" si="2"/>
        <v>37.4</v>
      </c>
      <c r="L43" s="11"/>
    </row>
    <row r="44" spans="1:12" ht="15">
      <c r="A44" s="11" t="s">
        <v>115</v>
      </c>
      <c r="B44" s="8" t="s">
        <v>28</v>
      </c>
      <c r="C44" s="8">
        <v>15</v>
      </c>
      <c r="D44" s="8"/>
      <c r="E44" s="8">
        <v>11.4</v>
      </c>
      <c r="F44" s="8"/>
      <c r="G44" s="8">
        <f t="shared" si="0"/>
        <v>171</v>
      </c>
      <c r="H44" s="9">
        <f t="shared" si="1"/>
        <v>196.64999999999998</v>
      </c>
      <c r="I44" s="10">
        <f>H43+H44</f>
        <v>797.525</v>
      </c>
      <c r="J44" s="11">
        <v>876</v>
      </c>
      <c r="K44" s="11">
        <f>C44*0.5</f>
        <v>7.5</v>
      </c>
      <c r="L44" s="10">
        <f>J44-I44-K43-K44</f>
        <v>33.575000000000024</v>
      </c>
    </row>
    <row r="45" spans="1:12" ht="15">
      <c r="A45" s="16" t="s">
        <v>54</v>
      </c>
      <c r="B45" s="13" t="s">
        <v>14</v>
      </c>
      <c r="C45" s="13">
        <v>5.5</v>
      </c>
      <c r="D45" s="13"/>
      <c r="E45" s="13">
        <v>145</v>
      </c>
      <c r="F45" s="13"/>
      <c r="G45" s="13">
        <f t="shared" si="0"/>
        <v>797.5</v>
      </c>
      <c r="H45" s="14">
        <f t="shared" si="1"/>
        <v>917.1249999999999</v>
      </c>
      <c r="I45" s="15">
        <f>H45</f>
        <v>917.1249999999999</v>
      </c>
      <c r="J45" s="16">
        <v>917</v>
      </c>
      <c r="K45" s="16">
        <f t="shared" si="2"/>
        <v>18.7</v>
      </c>
      <c r="L45" s="16">
        <v>-19</v>
      </c>
    </row>
    <row r="46" spans="1:12" ht="15">
      <c r="A46" s="11" t="s">
        <v>98</v>
      </c>
      <c r="B46" s="8" t="s">
        <v>25</v>
      </c>
      <c r="C46" s="8">
        <v>6</v>
      </c>
      <c r="D46" s="8"/>
      <c r="E46" s="8">
        <v>115</v>
      </c>
      <c r="F46" s="8"/>
      <c r="G46" s="8">
        <f t="shared" si="0"/>
        <v>690</v>
      </c>
      <c r="H46" s="9">
        <f t="shared" si="1"/>
        <v>793.4999999999999</v>
      </c>
      <c r="I46" s="11"/>
      <c r="J46" s="11"/>
      <c r="K46" s="11">
        <f t="shared" si="2"/>
        <v>20.4</v>
      </c>
      <c r="L46" s="11"/>
    </row>
    <row r="47" spans="1:12" ht="15">
      <c r="A47" s="11" t="s">
        <v>98</v>
      </c>
      <c r="B47" s="8" t="s">
        <v>28</v>
      </c>
      <c r="C47" s="8">
        <v>6</v>
      </c>
      <c r="D47" s="8"/>
      <c r="E47" s="8">
        <v>11.4</v>
      </c>
      <c r="F47" s="8"/>
      <c r="G47" s="8">
        <f t="shared" si="0"/>
        <v>68.4</v>
      </c>
      <c r="H47" s="9">
        <f t="shared" si="1"/>
        <v>78.66</v>
      </c>
      <c r="I47" s="11"/>
      <c r="J47" s="11"/>
      <c r="K47" s="11">
        <f>C47*0.5</f>
        <v>3</v>
      </c>
      <c r="L47" s="11"/>
    </row>
    <row r="48" spans="1:12" ht="15">
      <c r="A48" s="11" t="s">
        <v>35</v>
      </c>
      <c r="B48" s="8" t="s">
        <v>10</v>
      </c>
      <c r="C48" s="8">
        <v>1</v>
      </c>
      <c r="D48" s="8"/>
      <c r="E48" s="8">
        <v>130</v>
      </c>
      <c r="F48" s="8"/>
      <c r="G48" s="8">
        <f t="shared" si="0"/>
        <v>130</v>
      </c>
      <c r="H48" s="9">
        <f t="shared" si="1"/>
        <v>149.5</v>
      </c>
      <c r="I48" s="11"/>
      <c r="J48" s="11"/>
      <c r="K48" s="11">
        <f t="shared" si="2"/>
        <v>3.4</v>
      </c>
      <c r="L48" s="11"/>
    </row>
    <row r="49" spans="1:12" ht="15">
      <c r="A49" s="11" t="s">
        <v>35</v>
      </c>
      <c r="B49" s="8" t="s">
        <v>24</v>
      </c>
      <c r="C49" s="8">
        <v>5</v>
      </c>
      <c r="D49" s="8"/>
      <c r="E49" s="8">
        <v>115</v>
      </c>
      <c r="F49" s="8"/>
      <c r="G49" s="8">
        <f t="shared" si="0"/>
        <v>575</v>
      </c>
      <c r="H49" s="9">
        <f t="shared" si="1"/>
        <v>661.25</v>
      </c>
      <c r="I49" s="11"/>
      <c r="J49" s="11"/>
      <c r="K49" s="11">
        <f t="shared" si="2"/>
        <v>17</v>
      </c>
      <c r="L49" s="11"/>
    </row>
    <row r="50" spans="1:12" ht="15">
      <c r="A50" s="11" t="s">
        <v>35</v>
      </c>
      <c r="B50" s="8" t="s">
        <v>28</v>
      </c>
      <c r="C50" s="8">
        <v>5</v>
      </c>
      <c r="D50" s="8"/>
      <c r="E50" s="8">
        <v>11.4</v>
      </c>
      <c r="F50" s="8"/>
      <c r="G50" s="8">
        <f t="shared" si="0"/>
        <v>57</v>
      </c>
      <c r="H50" s="9">
        <f t="shared" si="1"/>
        <v>65.55</v>
      </c>
      <c r="I50" s="10">
        <f>H46+H47+H48+H49+H50</f>
        <v>1748.4599999999998</v>
      </c>
      <c r="J50" s="11">
        <v>1748</v>
      </c>
      <c r="K50" s="11">
        <f>C50*0.5</f>
        <v>2.5</v>
      </c>
      <c r="L50" s="10">
        <f>J50-I50-K46-K47-K48-K49-K50</f>
        <v>-46.759999999999806</v>
      </c>
    </row>
    <row r="51" spans="1:12" ht="15">
      <c r="A51" s="16" t="s">
        <v>59</v>
      </c>
      <c r="B51" s="13" t="s">
        <v>16</v>
      </c>
      <c r="C51" s="13">
        <v>5</v>
      </c>
      <c r="D51" s="13"/>
      <c r="E51" s="13">
        <v>200</v>
      </c>
      <c r="F51" s="13"/>
      <c r="G51" s="13">
        <f t="shared" si="0"/>
        <v>1000</v>
      </c>
      <c r="H51" s="14">
        <f t="shared" si="1"/>
        <v>1150</v>
      </c>
      <c r="I51" s="16"/>
      <c r="J51" s="16"/>
      <c r="K51" s="16">
        <f t="shared" si="2"/>
        <v>17</v>
      </c>
      <c r="L51" s="16"/>
    </row>
    <row r="52" spans="1:12" ht="15">
      <c r="A52" s="16" t="s">
        <v>63</v>
      </c>
      <c r="B52" s="13" t="s">
        <v>17</v>
      </c>
      <c r="C52" s="13">
        <v>7</v>
      </c>
      <c r="D52" s="13"/>
      <c r="E52" s="13">
        <v>200</v>
      </c>
      <c r="F52" s="13"/>
      <c r="G52" s="13">
        <f t="shared" si="0"/>
        <v>1400</v>
      </c>
      <c r="H52" s="14">
        <f t="shared" si="1"/>
        <v>1609.9999999999998</v>
      </c>
      <c r="I52" s="15">
        <f>H51++H52</f>
        <v>2760</v>
      </c>
      <c r="J52" s="16">
        <v>2760</v>
      </c>
      <c r="K52" s="16">
        <f t="shared" si="2"/>
        <v>23.8</v>
      </c>
      <c r="L52" s="15">
        <f>J52-I52-K51-K52</f>
        <v>-40.8</v>
      </c>
    </row>
    <row r="53" spans="1:12" ht="15">
      <c r="A53" s="7" t="s">
        <v>55</v>
      </c>
      <c r="B53" s="8" t="s">
        <v>15</v>
      </c>
      <c r="C53" s="8">
        <v>12</v>
      </c>
      <c r="D53" s="8"/>
      <c r="E53" s="8">
        <v>150</v>
      </c>
      <c r="F53" s="8"/>
      <c r="G53" s="8">
        <f t="shared" si="0"/>
        <v>1800</v>
      </c>
      <c r="H53" s="9">
        <f t="shared" si="1"/>
        <v>2070</v>
      </c>
      <c r="I53" s="10"/>
      <c r="J53" s="11"/>
      <c r="K53" s="11">
        <f t="shared" si="2"/>
        <v>40.8</v>
      </c>
      <c r="L53" s="11"/>
    </row>
    <row r="54" spans="1:12" ht="15">
      <c r="A54" s="18" t="s">
        <v>55</v>
      </c>
      <c r="B54" s="8" t="s">
        <v>18</v>
      </c>
      <c r="C54" s="8">
        <v>0.3</v>
      </c>
      <c r="D54" s="8"/>
      <c r="E54" s="8">
        <v>200</v>
      </c>
      <c r="F54" s="8"/>
      <c r="G54" s="8">
        <f t="shared" si="0"/>
        <v>60</v>
      </c>
      <c r="H54" s="9">
        <f t="shared" si="1"/>
        <v>69</v>
      </c>
      <c r="I54" s="10"/>
      <c r="J54" s="11"/>
      <c r="K54" s="11">
        <f t="shared" si="2"/>
        <v>1.02</v>
      </c>
      <c r="L54" s="11"/>
    </row>
    <row r="55" spans="1:12" ht="15">
      <c r="A55" s="7" t="s">
        <v>55</v>
      </c>
      <c r="B55" s="8" t="s">
        <v>17</v>
      </c>
      <c r="C55" s="8">
        <v>1.85</v>
      </c>
      <c r="D55" s="8"/>
      <c r="E55" s="8">
        <v>200</v>
      </c>
      <c r="F55" s="8"/>
      <c r="G55" s="8">
        <f t="shared" si="0"/>
        <v>370</v>
      </c>
      <c r="H55" s="9">
        <f t="shared" si="1"/>
        <v>425.49999999999994</v>
      </c>
      <c r="I55" s="10">
        <f>H53+H54+H55</f>
        <v>2564.5</v>
      </c>
      <c r="J55" s="11">
        <v>2130</v>
      </c>
      <c r="K55" s="11">
        <f t="shared" si="2"/>
        <v>6.29</v>
      </c>
      <c r="L55" s="10">
        <f>J55-I55-K53-K54-K55</f>
        <v>-482.61</v>
      </c>
    </row>
    <row r="56" spans="1:12" ht="15">
      <c r="A56" s="20" t="s">
        <v>97</v>
      </c>
      <c r="B56" s="13" t="s">
        <v>24</v>
      </c>
      <c r="C56" s="13">
        <v>4</v>
      </c>
      <c r="D56" s="13"/>
      <c r="E56" s="13">
        <v>115</v>
      </c>
      <c r="F56" s="13"/>
      <c r="G56" s="13">
        <f t="shared" si="0"/>
        <v>460</v>
      </c>
      <c r="H56" s="14">
        <f t="shared" si="1"/>
        <v>529</v>
      </c>
      <c r="I56" s="16"/>
      <c r="J56" s="16"/>
      <c r="K56" s="16">
        <f t="shared" si="2"/>
        <v>13.6</v>
      </c>
      <c r="L56" s="16"/>
    </row>
    <row r="57" spans="1:12" ht="15">
      <c r="A57" s="20" t="s">
        <v>87</v>
      </c>
      <c r="B57" s="13" t="s">
        <v>21</v>
      </c>
      <c r="C57" s="13">
        <v>4</v>
      </c>
      <c r="D57" s="13"/>
      <c r="E57" s="13">
        <v>42.5</v>
      </c>
      <c r="F57" s="13"/>
      <c r="G57" s="13">
        <f t="shared" si="0"/>
        <v>170</v>
      </c>
      <c r="H57" s="14">
        <f t="shared" si="1"/>
        <v>195.49999999999997</v>
      </c>
      <c r="I57" s="16"/>
      <c r="J57" s="16"/>
      <c r="K57" s="16">
        <f t="shared" si="2"/>
        <v>13.6</v>
      </c>
      <c r="L57" s="16"/>
    </row>
    <row r="58" spans="1:12" ht="15">
      <c r="A58" s="20" t="s">
        <v>87</v>
      </c>
      <c r="B58" s="13" t="s">
        <v>22</v>
      </c>
      <c r="C58" s="13">
        <v>5</v>
      </c>
      <c r="D58" s="13"/>
      <c r="E58" s="13">
        <v>150</v>
      </c>
      <c r="F58" s="13"/>
      <c r="G58" s="13">
        <f t="shared" si="0"/>
        <v>750</v>
      </c>
      <c r="H58" s="14">
        <f t="shared" si="1"/>
        <v>862.4999999999999</v>
      </c>
      <c r="I58" s="15">
        <f>H56+H57+H58</f>
        <v>1587</v>
      </c>
      <c r="J58" s="16">
        <v>1500</v>
      </c>
      <c r="K58" s="16">
        <f t="shared" si="2"/>
        <v>17</v>
      </c>
      <c r="L58" s="15">
        <f>J58-I58-K56-K57-K58</f>
        <v>-131.2</v>
      </c>
    </row>
    <row r="59" spans="1:12" ht="15">
      <c r="A59" s="11" t="s">
        <v>51</v>
      </c>
      <c r="B59" s="8" t="s">
        <v>14</v>
      </c>
      <c r="C59" s="8">
        <v>21</v>
      </c>
      <c r="D59" s="8"/>
      <c r="E59" s="8">
        <v>145</v>
      </c>
      <c r="F59" s="8"/>
      <c r="G59" s="8">
        <f t="shared" si="0"/>
        <v>3045</v>
      </c>
      <c r="H59" s="9">
        <f t="shared" si="1"/>
        <v>3501.7499999999995</v>
      </c>
      <c r="I59" s="10">
        <f aca="true" t="shared" si="3" ref="I59:I67">H59</f>
        <v>3501.7499999999995</v>
      </c>
      <c r="J59" s="11">
        <v>3502</v>
      </c>
      <c r="K59" s="11">
        <f t="shared" si="2"/>
        <v>71.39999999999999</v>
      </c>
      <c r="L59" s="11">
        <v>-71</v>
      </c>
    </row>
    <row r="60" spans="1:13" ht="15">
      <c r="A60" s="16" t="s">
        <v>94</v>
      </c>
      <c r="B60" s="13" t="s">
        <v>24</v>
      </c>
      <c r="C60" s="13">
        <v>6</v>
      </c>
      <c r="D60" s="13"/>
      <c r="E60" s="13">
        <v>115</v>
      </c>
      <c r="F60" s="13"/>
      <c r="G60" s="13">
        <f t="shared" si="0"/>
        <v>690</v>
      </c>
      <c r="H60" s="14">
        <f t="shared" si="1"/>
        <v>793.4999999999999</v>
      </c>
      <c r="I60" s="15">
        <f t="shared" si="3"/>
        <v>793.4999999999999</v>
      </c>
      <c r="J60" s="16">
        <v>794</v>
      </c>
      <c r="K60" s="16">
        <f t="shared" si="2"/>
        <v>20.4</v>
      </c>
      <c r="L60" s="16">
        <v>-20</v>
      </c>
      <c r="M60" t="s">
        <v>127</v>
      </c>
    </row>
    <row r="61" spans="1:12" ht="15">
      <c r="A61" s="11" t="s">
        <v>65</v>
      </c>
      <c r="B61" s="8" t="s">
        <v>17</v>
      </c>
      <c r="C61" s="8">
        <v>6</v>
      </c>
      <c r="D61" s="8"/>
      <c r="E61" s="8">
        <v>200</v>
      </c>
      <c r="F61" s="8"/>
      <c r="G61" s="8">
        <f t="shared" si="0"/>
        <v>1200</v>
      </c>
      <c r="H61" s="9">
        <f t="shared" si="1"/>
        <v>1380</v>
      </c>
      <c r="I61" s="10">
        <f t="shared" si="3"/>
        <v>1380</v>
      </c>
      <c r="J61" s="11">
        <v>1380</v>
      </c>
      <c r="K61" s="11">
        <f t="shared" si="2"/>
        <v>20.4</v>
      </c>
      <c r="L61" s="11">
        <v>-20</v>
      </c>
    </row>
    <row r="62" spans="1:12" ht="15">
      <c r="A62" s="16" t="s">
        <v>126</v>
      </c>
      <c r="B62" s="13" t="s">
        <v>18</v>
      </c>
      <c r="C62" s="13">
        <v>6</v>
      </c>
      <c r="D62" s="13"/>
      <c r="E62" s="13">
        <v>200</v>
      </c>
      <c r="F62" s="13"/>
      <c r="G62" s="13">
        <f t="shared" si="0"/>
        <v>1200</v>
      </c>
      <c r="H62" s="14">
        <f t="shared" si="1"/>
        <v>1380</v>
      </c>
      <c r="I62" s="15">
        <f t="shared" si="3"/>
        <v>1380</v>
      </c>
      <c r="J62" s="16">
        <v>1400</v>
      </c>
      <c r="K62" s="16">
        <f t="shared" si="2"/>
        <v>20.4</v>
      </c>
      <c r="L62" s="15">
        <f>J62-I62-K62</f>
        <v>-0.3999999999999986</v>
      </c>
    </row>
    <row r="63" spans="1:12" ht="15">
      <c r="A63" s="11" t="s">
        <v>79</v>
      </c>
      <c r="B63" s="8" t="s">
        <v>20</v>
      </c>
      <c r="C63" s="8">
        <v>7</v>
      </c>
      <c r="D63" s="8"/>
      <c r="E63" s="8">
        <v>42.5</v>
      </c>
      <c r="F63" s="8"/>
      <c r="G63" s="8">
        <f t="shared" si="0"/>
        <v>297.5</v>
      </c>
      <c r="H63" s="9">
        <f t="shared" si="1"/>
        <v>342.125</v>
      </c>
      <c r="I63" s="10">
        <f t="shared" si="3"/>
        <v>342.125</v>
      </c>
      <c r="J63" s="11">
        <v>342</v>
      </c>
      <c r="K63" s="11">
        <f t="shared" si="2"/>
        <v>23.8</v>
      </c>
      <c r="L63" s="11">
        <v>-24</v>
      </c>
    </row>
    <row r="64" spans="1:12" ht="15">
      <c r="A64" s="12" t="s">
        <v>106</v>
      </c>
      <c r="B64" s="13" t="s">
        <v>26</v>
      </c>
      <c r="C64" s="13">
        <v>15</v>
      </c>
      <c r="D64" s="13"/>
      <c r="E64" s="13">
        <v>82.5</v>
      </c>
      <c r="F64" s="13"/>
      <c r="G64" s="13">
        <f t="shared" si="0"/>
        <v>1237.5</v>
      </c>
      <c r="H64" s="14">
        <f t="shared" si="1"/>
        <v>1423.125</v>
      </c>
      <c r="I64" s="15">
        <f t="shared" si="3"/>
        <v>1423.125</v>
      </c>
      <c r="J64" s="16">
        <v>1423</v>
      </c>
      <c r="K64" s="16">
        <f t="shared" si="2"/>
        <v>51</v>
      </c>
      <c r="L64" s="16">
        <v>-51</v>
      </c>
    </row>
    <row r="65" spans="1:12" ht="15">
      <c r="A65" s="11" t="s">
        <v>123</v>
      </c>
      <c r="B65" s="8" t="s">
        <v>29</v>
      </c>
      <c r="C65" s="8">
        <v>7</v>
      </c>
      <c r="D65" s="8"/>
      <c r="E65" s="8">
        <v>19</v>
      </c>
      <c r="F65" s="8"/>
      <c r="G65" s="8">
        <f t="shared" si="0"/>
        <v>133</v>
      </c>
      <c r="H65" s="9">
        <f t="shared" si="1"/>
        <v>152.95</v>
      </c>
      <c r="I65" s="10">
        <f t="shared" si="3"/>
        <v>152.95</v>
      </c>
      <c r="J65" s="11">
        <v>153</v>
      </c>
      <c r="K65" s="11">
        <f>C65*0.5</f>
        <v>3.5</v>
      </c>
      <c r="L65" s="11">
        <v>-4</v>
      </c>
    </row>
    <row r="66" spans="1:12" ht="15">
      <c r="A66" s="16" t="s">
        <v>82</v>
      </c>
      <c r="B66" s="13" t="s">
        <v>20</v>
      </c>
      <c r="C66" s="13">
        <v>7</v>
      </c>
      <c r="D66" s="13"/>
      <c r="E66" s="13">
        <v>42.5</v>
      </c>
      <c r="F66" s="13"/>
      <c r="G66" s="13">
        <f t="shared" si="0"/>
        <v>297.5</v>
      </c>
      <c r="H66" s="14">
        <f t="shared" si="1"/>
        <v>342.125</v>
      </c>
      <c r="I66" s="15">
        <f t="shared" si="3"/>
        <v>342.125</v>
      </c>
      <c r="J66" s="16">
        <v>360</v>
      </c>
      <c r="K66" s="16">
        <f t="shared" si="2"/>
        <v>23.8</v>
      </c>
      <c r="L66" s="15">
        <f>J66-I66-K66</f>
        <v>-5.925000000000001</v>
      </c>
    </row>
    <row r="67" spans="1:12" ht="15">
      <c r="A67" s="7" t="s">
        <v>111</v>
      </c>
      <c r="B67" s="8" t="s">
        <v>27</v>
      </c>
      <c r="C67" s="8">
        <v>7</v>
      </c>
      <c r="D67" s="8"/>
      <c r="E67" s="8">
        <v>47.5</v>
      </c>
      <c r="F67" s="8"/>
      <c r="G67" s="8">
        <f t="shared" si="0"/>
        <v>332.5</v>
      </c>
      <c r="H67" s="9">
        <f t="shared" si="1"/>
        <v>382.37499999999994</v>
      </c>
      <c r="I67" s="10">
        <f t="shared" si="3"/>
        <v>382.37499999999994</v>
      </c>
      <c r="J67" s="11">
        <v>382</v>
      </c>
      <c r="K67" s="11">
        <f t="shared" si="2"/>
        <v>23.8</v>
      </c>
      <c r="L67" s="11">
        <v>-24</v>
      </c>
    </row>
    <row r="68" spans="1:12" ht="15">
      <c r="A68" s="16" t="s">
        <v>93</v>
      </c>
      <c r="B68" s="13" t="s">
        <v>23</v>
      </c>
      <c r="C68" s="13">
        <v>12</v>
      </c>
      <c r="D68" s="13"/>
      <c r="E68" s="13">
        <v>190</v>
      </c>
      <c r="F68" s="13"/>
      <c r="G68" s="13">
        <f t="shared" si="0"/>
        <v>2280</v>
      </c>
      <c r="H68" s="14">
        <f t="shared" si="1"/>
        <v>2622</v>
      </c>
      <c r="I68" s="16"/>
      <c r="J68" s="16"/>
      <c r="K68" s="16">
        <f t="shared" si="2"/>
        <v>40.8</v>
      </c>
      <c r="L68" s="16"/>
    </row>
    <row r="69" spans="1:12" ht="15">
      <c r="A69" s="16" t="s">
        <v>93</v>
      </c>
      <c r="B69" s="13" t="s">
        <v>27</v>
      </c>
      <c r="C69" s="13">
        <v>9</v>
      </c>
      <c r="D69" s="13"/>
      <c r="E69" s="13">
        <v>47.5</v>
      </c>
      <c r="F69" s="13"/>
      <c r="G69" s="13">
        <f>E69*C69</f>
        <v>427.5</v>
      </c>
      <c r="H69" s="14">
        <f>G69*1.15</f>
        <v>491.62499999999994</v>
      </c>
      <c r="I69" s="15">
        <f>H68+H69</f>
        <v>3113.625</v>
      </c>
      <c r="J69" s="16">
        <v>3194</v>
      </c>
      <c r="K69" s="16">
        <f aca="true" t="shared" si="4" ref="K69:K132">C69*3.4</f>
        <v>30.599999999999998</v>
      </c>
      <c r="L69" s="15">
        <f>J69-I69-K68-K69</f>
        <v>8.975000000000005</v>
      </c>
    </row>
    <row r="70" spans="1:12" ht="15">
      <c r="A70" s="11" t="s">
        <v>116</v>
      </c>
      <c r="B70" s="8" t="s">
        <v>28</v>
      </c>
      <c r="C70" s="8">
        <v>12</v>
      </c>
      <c r="D70" s="8"/>
      <c r="E70" s="8">
        <v>11.4</v>
      </c>
      <c r="F70" s="8"/>
      <c r="G70" s="8">
        <f t="shared" si="0"/>
        <v>136.8</v>
      </c>
      <c r="H70" s="9">
        <f t="shared" si="1"/>
        <v>157.32</v>
      </c>
      <c r="I70" s="10"/>
      <c r="J70" s="11"/>
      <c r="K70" s="11">
        <f>C70*0.5</f>
        <v>6</v>
      </c>
      <c r="L70" s="11"/>
    </row>
    <row r="71" spans="1:13" ht="15">
      <c r="A71" s="18" t="s">
        <v>131</v>
      </c>
      <c r="B71" s="8" t="s">
        <v>10</v>
      </c>
      <c r="C71" s="8">
        <v>8.75</v>
      </c>
      <c r="D71" s="8"/>
      <c r="E71" s="8">
        <v>130</v>
      </c>
      <c r="F71" s="8"/>
      <c r="G71" s="8">
        <f>E71*C71</f>
        <v>1137.5</v>
      </c>
      <c r="H71" s="9">
        <f>G71*1.15</f>
        <v>1308.125</v>
      </c>
      <c r="I71" s="10">
        <f>H70+H71</f>
        <v>1465.445</v>
      </c>
      <c r="J71" s="11">
        <v>1506</v>
      </c>
      <c r="K71" s="11">
        <f t="shared" si="4"/>
        <v>29.75</v>
      </c>
      <c r="L71" s="10">
        <f>J71-I71-K70-K71</f>
        <v>4.805000000000064</v>
      </c>
      <c r="M71" s="6"/>
    </row>
    <row r="72" spans="1:12" ht="15">
      <c r="A72" s="16" t="s">
        <v>69</v>
      </c>
      <c r="B72" s="13" t="s">
        <v>18</v>
      </c>
      <c r="C72" s="13">
        <v>6</v>
      </c>
      <c r="D72" s="13"/>
      <c r="E72" s="13">
        <v>200</v>
      </c>
      <c r="F72" s="13"/>
      <c r="G72" s="13">
        <f aca="true" t="shared" si="5" ref="G72:G124">E72*C72</f>
        <v>1200</v>
      </c>
      <c r="H72" s="14">
        <f aca="true" t="shared" si="6" ref="H72:H124">G72*1.15</f>
        <v>1380</v>
      </c>
      <c r="I72" s="16"/>
      <c r="J72" s="16"/>
      <c r="K72" s="16">
        <f t="shared" si="4"/>
        <v>20.4</v>
      </c>
      <c r="L72" s="16"/>
    </row>
    <row r="73" spans="1:12" ht="15">
      <c r="A73" s="16" t="s">
        <v>69</v>
      </c>
      <c r="B73" s="13" t="s">
        <v>22</v>
      </c>
      <c r="C73" s="13">
        <v>6</v>
      </c>
      <c r="D73" s="13"/>
      <c r="E73" s="13">
        <v>150</v>
      </c>
      <c r="F73" s="13"/>
      <c r="G73" s="13">
        <f t="shared" si="5"/>
        <v>900</v>
      </c>
      <c r="H73" s="14">
        <f t="shared" si="6"/>
        <v>1035</v>
      </c>
      <c r="I73" s="16"/>
      <c r="J73" s="16"/>
      <c r="K73" s="16">
        <f t="shared" si="4"/>
        <v>20.4</v>
      </c>
      <c r="L73" s="16"/>
    </row>
    <row r="74" spans="1:12" ht="15">
      <c r="A74" s="16" t="s">
        <v>107</v>
      </c>
      <c r="B74" s="13" t="s">
        <v>26</v>
      </c>
      <c r="C74" s="13">
        <v>5</v>
      </c>
      <c r="D74" s="13"/>
      <c r="E74" s="13">
        <v>82.5</v>
      </c>
      <c r="F74" s="13"/>
      <c r="G74" s="13">
        <f t="shared" si="5"/>
        <v>412.5</v>
      </c>
      <c r="H74" s="14">
        <f t="shared" si="6"/>
        <v>474.37499999999994</v>
      </c>
      <c r="I74" s="16"/>
      <c r="J74" s="16"/>
      <c r="K74" s="16">
        <f t="shared" si="4"/>
        <v>17</v>
      </c>
      <c r="L74" s="16"/>
    </row>
    <row r="75" spans="1:12" ht="15">
      <c r="A75" s="16" t="s">
        <v>107</v>
      </c>
      <c r="B75" s="13" t="s">
        <v>27</v>
      </c>
      <c r="C75" s="13">
        <v>5</v>
      </c>
      <c r="D75" s="13"/>
      <c r="E75" s="13">
        <v>47.5</v>
      </c>
      <c r="F75" s="13"/>
      <c r="G75" s="13">
        <f t="shared" si="5"/>
        <v>237.5</v>
      </c>
      <c r="H75" s="14">
        <f t="shared" si="6"/>
        <v>273.125</v>
      </c>
      <c r="I75" s="15">
        <f>H72+H73+H74+H75</f>
        <v>3162.5</v>
      </c>
      <c r="J75" s="16">
        <v>3163</v>
      </c>
      <c r="K75" s="16">
        <f t="shared" si="4"/>
        <v>17</v>
      </c>
      <c r="L75" s="15">
        <f>J75-I75-K72-K73-K74-K75</f>
        <v>-74.3</v>
      </c>
    </row>
    <row r="76" spans="1:12" ht="15">
      <c r="A76" s="7" t="s">
        <v>58</v>
      </c>
      <c r="B76" s="8" t="s">
        <v>15</v>
      </c>
      <c r="C76" s="8">
        <v>6</v>
      </c>
      <c r="D76" s="8"/>
      <c r="E76" s="8">
        <v>150</v>
      </c>
      <c r="F76" s="8"/>
      <c r="G76" s="8">
        <f t="shared" si="5"/>
        <v>900</v>
      </c>
      <c r="H76" s="9">
        <f t="shared" si="6"/>
        <v>1035</v>
      </c>
      <c r="I76" s="11"/>
      <c r="J76" s="11"/>
      <c r="K76" s="11">
        <f t="shared" si="4"/>
        <v>20.4</v>
      </c>
      <c r="L76" s="11"/>
    </row>
    <row r="77" spans="1:12" ht="15">
      <c r="A77" s="7" t="s">
        <v>58</v>
      </c>
      <c r="B77" s="8" t="s">
        <v>18</v>
      </c>
      <c r="C77" s="8">
        <v>5</v>
      </c>
      <c r="D77" s="8"/>
      <c r="E77" s="8">
        <v>200</v>
      </c>
      <c r="F77" s="8"/>
      <c r="G77" s="8">
        <f t="shared" si="5"/>
        <v>1000</v>
      </c>
      <c r="H77" s="9">
        <f t="shared" si="6"/>
        <v>1150</v>
      </c>
      <c r="I77" s="10">
        <f>H76+H77</f>
        <v>2185</v>
      </c>
      <c r="J77" s="11">
        <v>2185</v>
      </c>
      <c r="K77" s="11">
        <f t="shared" si="4"/>
        <v>17</v>
      </c>
      <c r="L77" s="10">
        <f>J77-I77-K76-K77</f>
        <v>-37.4</v>
      </c>
    </row>
    <row r="78" spans="1:12" ht="15">
      <c r="A78" s="16" t="s">
        <v>46</v>
      </c>
      <c r="B78" s="13" t="s">
        <v>12</v>
      </c>
      <c r="C78" s="13">
        <v>2</v>
      </c>
      <c r="D78" s="13"/>
      <c r="E78" s="13">
        <v>50</v>
      </c>
      <c r="F78" s="13"/>
      <c r="G78" s="13">
        <f t="shared" si="5"/>
        <v>100</v>
      </c>
      <c r="H78" s="14">
        <f t="shared" si="6"/>
        <v>114.99999999999999</v>
      </c>
      <c r="I78" s="15">
        <f>H78</f>
        <v>114.99999999999999</v>
      </c>
      <c r="J78" s="16">
        <v>115</v>
      </c>
      <c r="K78" s="16">
        <f t="shared" si="4"/>
        <v>6.8</v>
      </c>
      <c r="L78" s="15">
        <f>J78-I78-K78</f>
        <v>-6.799999999999986</v>
      </c>
    </row>
    <row r="79" spans="1:12" ht="15">
      <c r="A79" s="11" t="s">
        <v>66</v>
      </c>
      <c r="B79" s="8" t="s">
        <v>17</v>
      </c>
      <c r="C79" s="8">
        <v>8</v>
      </c>
      <c r="D79" s="8"/>
      <c r="E79" s="8">
        <v>200</v>
      </c>
      <c r="F79" s="8"/>
      <c r="G79" s="8">
        <f t="shared" si="5"/>
        <v>1600</v>
      </c>
      <c r="H79" s="9">
        <f t="shared" si="6"/>
        <v>1839.9999999999998</v>
      </c>
      <c r="I79" s="11"/>
      <c r="J79" s="11"/>
      <c r="K79" s="11">
        <f t="shared" si="4"/>
        <v>27.2</v>
      </c>
      <c r="L79" s="11"/>
    </row>
    <row r="80" spans="1:12" ht="15">
      <c r="A80" s="11" t="s">
        <v>66</v>
      </c>
      <c r="B80" s="8" t="s">
        <v>26</v>
      </c>
      <c r="C80" s="8">
        <v>5</v>
      </c>
      <c r="D80" s="8"/>
      <c r="E80" s="8">
        <v>82.5</v>
      </c>
      <c r="F80" s="8"/>
      <c r="G80" s="8">
        <f t="shared" si="5"/>
        <v>412.5</v>
      </c>
      <c r="H80" s="9">
        <f t="shared" si="6"/>
        <v>474.37499999999994</v>
      </c>
      <c r="I80" s="11"/>
      <c r="J80" s="11"/>
      <c r="K80" s="11">
        <f t="shared" si="4"/>
        <v>17</v>
      </c>
      <c r="L80" s="11"/>
    </row>
    <row r="81" spans="1:12" ht="15">
      <c r="A81" s="11" t="s">
        <v>66</v>
      </c>
      <c r="B81" s="8" t="s">
        <v>29</v>
      </c>
      <c r="C81" s="8">
        <v>13</v>
      </c>
      <c r="D81" s="8"/>
      <c r="E81" s="8">
        <v>19</v>
      </c>
      <c r="F81" s="8"/>
      <c r="G81" s="8">
        <f t="shared" si="5"/>
        <v>247</v>
      </c>
      <c r="H81" s="9">
        <f t="shared" si="6"/>
        <v>284.04999999999995</v>
      </c>
      <c r="I81" s="10">
        <f>H79+H80+H81</f>
        <v>2598.4249999999993</v>
      </c>
      <c r="J81" s="11">
        <v>2600</v>
      </c>
      <c r="K81" s="11">
        <f>C81*0.5</f>
        <v>6.5</v>
      </c>
      <c r="L81" s="10">
        <f>J81-I81-K79-K80-K81</f>
        <v>-49.124999999999275</v>
      </c>
    </row>
    <row r="82" spans="1:12" ht="15">
      <c r="A82" s="12" t="s">
        <v>41</v>
      </c>
      <c r="B82" s="13" t="s">
        <v>11</v>
      </c>
      <c r="C82" s="13">
        <v>3</v>
      </c>
      <c r="D82" s="13"/>
      <c r="E82" s="13">
        <v>220</v>
      </c>
      <c r="F82" s="13"/>
      <c r="G82" s="13">
        <f t="shared" si="5"/>
        <v>660</v>
      </c>
      <c r="H82" s="14">
        <f t="shared" si="6"/>
        <v>758.9999999999999</v>
      </c>
      <c r="I82" s="16"/>
      <c r="J82" s="16"/>
      <c r="K82" s="16">
        <f t="shared" si="4"/>
        <v>10.2</v>
      </c>
      <c r="L82" s="16"/>
    </row>
    <row r="83" spans="1:12" ht="15">
      <c r="A83" s="12" t="s">
        <v>89</v>
      </c>
      <c r="B83" s="13" t="s">
        <v>22</v>
      </c>
      <c r="C83" s="13">
        <v>4</v>
      </c>
      <c r="D83" s="13"/>
      <c r="E83" s="13">
        <v>150</v>
      </c>
      <c r="F83" s="13"/>
      <c r="G83" s="13">
        <f t="shared" si="5"/>
        <v>600</v>
      </c>
      <c r="H83" s="14">
        <f t="shared" si="6"/>
        <v>690</v>
      </c>
      <c r="I83" s="15">
        <f>H82+H83</f>
        <v>1449</v>
      </c>
      <c r="J83" s="16">
        <v>1449</v>
      </c>
      <c r="K83" s="16">
        <f t="shared" si="4"/>
        <v>13.6</v>
      </c>
      <c r="L83" s="15">
        <f>J83-I83-K82-K83</f>
        <v>-23.799999999999997</v>
      </c>
    </row>
    <row r="84" spans="1:12" ht="15">
      <c r="A84" s="7" t="s">
        <v>56</v>
      </c>
      <c r="B84" s="8" t="s">
        <v>15</v>
      </c>
      <c r="C84" s="8">
        <v>4</v>
      </c>
      <c r="D84" s="8"/>
      <c r="E84" s="8">
        <v>150</v>
      </c>
      <c r="F84" s="8"/>
      <c r="G84" s="8">
        <f t="shared" si="5"/>
        <v>600</v>
      </c>
      <c r="H84" s="9">
        <f t="shared" si="6"/>
        <v>690</v>
      </c>
      <c r="I84" s="10">
        <f>H84</f>
        <v>690</v>
      </c>
      <c r="J84" s="11">
        <v>690</v>
      </c>
      <c r="K84" s="11">
        <f t="shared" si="4"/>
        <v>13.6</v>
      </c>
      <c r="L84" s="11">
        <v>-14</v>
      </c>
    </row>
    <row r="85" spans="1:12" ht="15">
      <c r="A85" s="16" t="s">
        <v>43</v>
      </c>
      <c r="B85" s="13" t="s">
        <v>11</v>
      </c>
      <c r="C85" s="13">
        <v>4</v>
      </c>
      <c r="D85" s="13"/>
      <c r="E85" s="13">
        <v>220</v>
      </c>
      <c r="F85" s="13"/>
      <c r="G85" s="13">
        <f t="shared" si="5"/>
        <v>880</v>
      </c>
      <c r="H85" s="14">
        <f t="shared" si="6"/>
        <v>1011.9999999999999</v>
      </c>
      <c r="I85" s="16"/>
      <c r="J85" s="16"/>
      <c r="K85" s="16">
        <f t="shared" si="4"/>
        <v>13.6</v>
      </c>
      <c r="L85" s="16"/>
    </row>
    <row r="86" spans="1:12" ht="15">
      <c r="A86" s="16" t="s">
        <v>43</v>
      </c>
      <c r="B86" s="13" t="s">
        <v>27</v>
      </c>
      <c r="C86" s="13">
        <v>5</v>
      </c>
      <c r="D86" s="13"/>
      <c r="E86" s="13">
        <v>47.5</v>
      </c>
      <c r="F86" s="13"/>
      <c r="G86" s="13">
        <f t="shared" si="5"/>
        <v>237.5</v>
      </c>
      <c r="H86" s="14">
        <f t="shared" si="6"/>
        <v>273.125</v>
      </c>
      <c r="I86" s="15">
        <f>H85+H86</f>
        <v>1285.125</v>
      </c>
      <c r="J86" s="16">
        <v>1285</v>
      </c>
      <c r="K86" s="16">
        <f t="shared" si="4"/>
        <v>17</v>
      </c>
      <c r="L86" s="15">
        <f>J86-I86-K86-K85</f>
        <v>-30.725</v>
      </c>
    </row>
    <row r="87" spans="1:12" ht="15">
      <c r="A87" s="11" t="s">
        <v>110</v>
      </c>
      <c r="B87" s="8" t="s">
        <v>27</v>
      </c>
      <c r="C87" s="8">
        <v>15</v>
      </c>
      <c r="D87" s="8"/>
      <c r="E87" s="8">
        <v>47.5</v>
      </c>
      <c r="F87" s="8"/>
      <c r="G87" s="8">
        <f t="shared" si="5"/>
        <v>712.5</v>
      </c>
      <c r="H87" s="9">
        <f t="shared" si="6"/>
        <v>819.3749999999999</v>
      </c>
      <c r="I87" s="10">
        <f>H87</f>
        <v>819.3749999999999</v>
      </c>
      <c r="J87" s="11">
        <v>850</v>
      </c>
      <c r="K87" s="11">
        <f t="shared" si="4"/>
        <v>51</v>
      </c>
      <c r="L87" s="10">
        <f>J87-I87-K87</f>
        <v>-20.374999999999886</v>
      </c>
    </row>
    <row r="88" spans="1:12" ht="15">
      <c r="A88" s="16" t="s">
        <v>68</v>
      </c>
      <c r="B88" s="13" t="s">
        <v>18</v>
      </c>
      <c r="C88" s="13">
        <v>8</v>
      </c>
      <c r="D88" s="13"/>
      <c r="E88" s="13">
        <v>200</v>
      </c>
      <c r="F88" s="13"/>
      <c r="G88" s="13">
        <f t="shared" si="5"/>
        <v>1600</v>
      </c>
      <c r="H88" s="14">
        <f t="shared" si="6"/>
        <v>1839.9999999999998</v>
      </c>
      <c r="I88" s="15">
        <f>H88</f>
        <v>1839.9999999999998</v>
      </c>
      <c r="J88" s="16">
        <v>1840</v>
      </c>
      <c r="K88" s="16">
        <f t="shared" si="4"/>
        <v>27.2</v>
      </c>
      <c r="L88" s="16">
        <v>-27</v>
      </c>
    </row>
    <row r="89" spans="1:12" ht="15">
      <c r="A89" s="11" t="s">
        <v>124</v>
      </c>
      <c r="B89" s="8" t="s">
        <v>29</v>
      </c>
      <c r="C89" s="8">
        <v>9</v>
      </c>
      <c r="D89" s="8"/>
      <c r="E89" s="8">
        <v>19</v>
      </c>
      <c r="F89" s="8"/>
      <c r="G89" s="8">
        <f t="shared" si="5"/>
        <v>171</v>
      </c>
      <c r="H89" s="9">
        <f t="shared" si="6"/>
        <v>196.64999999999998</v>
      </c>
      <c r="I89" s="11"/>
      <c r="J89" s="11"/>
      <c r="K89" s="11">
        <f>C89*0.5</f>
        <v>4.5</v>
      </c>
      <c r="L89" s="11"/>
    </row>
    <row r="90" spans="1:13" ht="15">
      <c r="A90" s="11" t="s">
        <v>88</v>
      </c>
      <c r="B90" s="8" t="s">
        <v>21</v>
      </c>
      <c r="C90" s="8">
        <v>8.15</v>
      </c>
      <c r="D90" s="8"/>
      <c r="E90" s="8">
        <v>42.5</v>
      </c>
      <c r="F90" s="8"/>
      <c r="G90" s="8">
        <f t="shared" si="5"/>
        <v>346.375</v>
      </c>
      <c r="H90" s="9">
        <f t="shared" si="6"/>
        <v>398.33124999999995</v>
      </c>
      <c r="I90" s="10">
        <f>H89+H90</f>
        <v>594.9812499999999</v>
      </c>
      <c r="J90" s="11">
        <v>612</v>
      </c>
      <c r="K90" s="11">
        <f t="shared" si="4"/>
        <v>27.71</v>
      </c>
      <c r="L90" s="10">
        <f>J90-I90-K89-K90</f>
        <v>-15.191249999999933</v>
      </c>
      <c r="M90" s="1"/>
    </row>
    <row r="91" spans="1:12" ht="15">
      <c r="A91" s="12" t="s">
        <v>102</v>
      </c>
      <c r="B91" s="13" t="s">
        <v>25</v>
      </c>
      <c r="C91" s="13">
        <v>8</v>
      </c>
      <c r="D91" s="13"/>
      <c r="E91" s="13">
        <v>115</v>
      </c>
      <c r="F91" s="13"/>
      <c r="G91" s="13">
        <f t="shared" si="5"/>
        <v>920</v>
      </c>
      <c r="H91" s="14">
        <f t="shared" si="6"/>
        <v>1058</v>
      </c>
      <c r="I91" s="15">
        <f>H91</f>
        <v>1058</v>
      </c>
      <c r="J91" s="16">
        <v>1070</v>
      </c>
      <c r="K91" s="16">
        <f t="shared" si="4"/>
        <v>27.2</v>
      </c>
      <c r="L91" s="15">
        <f>J91-I91-K91</f>
        <v>-15.2</v>
      </c>
    </row>
    <row r="92" spans="1:12" ht="15">
      <c r="A92" s="11" t="s">
        <v>72</v>
      </c>
      <c r="B92" s="8" t="s">
        <v>18</v>
      </c>
      <c r="C92" s="8">
        <v>6</v>
      </c>
      <c r="D92" s="8"/>
      <c r="E92" s="8">
        <v>200</v>
      </c>
      <c r="F92" s="8"/>
      <c r="G92" s="8">
        <f t="shared" si="5"/>
        <v>1200</v>
      </c>
      <c r="H92" s="9">
        <f t="shared" si="6"/>
        <v>1380</v>
      </c>
      <c r="I92" s="11"/>
      <c r="J92" s="11"/>
      <c r="K92" s="11">
        <f t="shared" si="4"/>
        <v>20.4</v>
      </c>
      <c r="L92" s="11"/>
    </row>
    <row r="93" spans="1:12" ht="15">
      <c r="A93" s="11" t="s">
        <v>72</v>
      </c>
      <c r="B93" s="8" t="s">
        <v>25</v>
      </c>
      <c r="C93" s="8">
        <v>6</v>
      </c>
      <c r="D93" s="8"/>
      <c r="E93" s="8">
        <v>115</v>
      </c>
      <c r="F93" s="8"/>
      <c r="G93" s="8">
        <f t="shared" si="5"/>
        <v>690</v>
      </c>
      <c r="H93" s="9">
        <f t="shared" si="6"/>
        <v>793.4999999999999</v>
      </c>
      <c r="I93" s="10">
        <f>H92+H93</f>
        <v>2173.5</v>
      </c>
      <c r="J93" s="11">
        <v>2174</v>
      </c>
      <c r="K93" s="11">
        <f t="shared" si="4"/>
        <v>20.4</v>
      </c>
      <c r="L93" s="11">
        <v>-41</v>
      </c>
    </row>
    <row r="94" spans="1:12" ht="15">
      <c r="A94" s="16" t="s">
        <v>84</v>
      </c>
      <c r="B94" s="13" t="s">
        <v>21</v>
      </c>
      <c r="C94" s="13">
        <v>3</v>
      </c>
      <c r="D94" s="13"/>
      <c r="E94" s="13">
        <v>42.5</v>
      </c>
      <c r="F94" s="13"/>
      <c r="G94" s="13">
        <f t="shared" si="5"/>
        <v>127.5</v>
      </c>
      <c r="H94" s="14">
        <f t="shared" si="6"/>
        <v>146.625</v>
      </c>
      <c r="I94" s="15">
        <f>H94</f>
        <v>146.625</v>
      </c>
      <c r="J94" s="16">
        <v>150</v>
      </c>
      <c r="K94" s="16">
        <f t="shared" si="4"/>
        <v>10.2</v>
      </c>
      <c r="L94" s="15">
        <f>J94-I94-K94</f>
        <v>-6.824999999999999</v>
      </c>
    </row>
    <row r="95" spans="1:12" ht="15">
      <c r="A95" s="11" t="s">
        <v>95</v>
      </c>
      <c r="B95" s="8" t="s">
        <v>24</v>
      </c>
      <c r="C95" s="8">
        <v>5</v>
      </c>
      <c r="D95" s="8"/>
      <c r="E95" s="8">
        <v>115</v>
      </c>
      <c r="F95" s="8"/>
      <c r="G95" s="8">
        <f t="shared" si="5"/>
        <v>575</v>
      </c>
      <c r="H95" s="9">
        <f t="shared" si="6"/>
        <v>661.25</v>
      </c>
      <c r="I95" s="10">
        <f>H95</f>
        <v>661.25</v>
      </c>
      <c r="J95" s="11">
        <v>681</v>
      </c>
      <c r="K95" s="11">
        <f t="shared" si="4"/>
        <v>17</v>
      </c>
      <c r="L95" s="10">
        <f>J95-I95-K95</f>
        <v>2.75</v>
      </c>
    </row>
    <row r="96" spans="1:12" ht="15">
      <c r="A96" s="16" t="s">
        <v>42</v>
      </c>
      <c r="B96" s="13" t="s">
        <v>11</v>
      </c>
      <c r="C96" s="13">
        <v>4</v>
      </c>
      <c r="D96" s="13"/>
      <c r="E96" s="13">
        <v>220</v>
      </c>
      <c r="F96" s="13"/>
      <c r="G96" s="13">
        <f t="shared" si="5"/>
        <v>880</v>
      </c>
      <c r="H96" s="14">
        <f t="shared" si="6"/>
        <v>1011.9999999999999</v>
      </c>
      <c r="I96" s="16"/>
      <c r="J96" s="16"/>
      <c r="K96" s="16">
        <f t="shared" si="4"/>
        <v>13.6</v>
      </c>
      <c r="L96" s="16"/>
    </row>
    <row r="97" spans="1:12" ht="15">
      <c r="A97" s="16" t="s">
        <v>42</v>
      </c>
      <c r="B97" s="13" t="s">
        <v>25</v>
      </c>
      <c r="C97" s="13">
        <v>4.5</v>
      </c>
      <c r="D97" s="13"/>
      <c r="E97" s="13">
        <v>115</v>
      </c>
      <c r="F97" s="13"/>
      <c r="G97" s="13">
        <f t="shared" si="5"/>
        <v>517.5</v>
      </c>
      <c r="H97" s="14">
        <f t="shared" si="6"/>
        <v>595.125</v>
      </c>
      <c r="I97" s="15">
        <f>H96+H97</f>
        <v>1607.125</v>
      </c>
      <c r="J97" s="16">
        <v>1673</v>
      </c>
      <c r="K97" s="16">
        <f t="shared" si="4"/>
        <v>15.299999999999999</v>
      </c>
      <c r="L97" s="15">
        <f>J97-I97-K96-K97</f>
        <v>36.975</v>
      </c>
    </row>
    <row r="98" spans="1:12" ht="15">
      <c r="A98" s="11" t="s">
        <v>99</v>
      </c>
      <c r="B98" s="8" t="s">
        <v>25</v>
      </c>
      <c r="C98" s="8">
        <v>6</v>
      </c>
      <c r="D98" s="8"/>
      <c r="E98" s="8">
        <v>115</v>
      </c>
      <c r="F98" s="8"/>
      <c r="G98" s="8">
        <f t="shared" si="5"/>
        <v>690</v>
      </c>
      <c r="H98" s="9">
        <f t="shared" si="6"/>
        <v>793.4999999999999</v>
      </c>
      <c r="I98" s="10">
        <f>H98</f>
        <v>793.4999999999999</v>
      </c>
      <c r="J98" s="11">
        <v>800</v>
      </c>
      <c r="K98" s="11">
        <f t="shared" si="4"/>
        <v>20.4</v>
      </c>
      <c r="L98" s="10">
        <f>J98-I98-K98</f>
        <v>-13.899999999999885</v>
      </c>
    </row>
    <row r="99" spans="1:12" ht="15">
      <c r="A99" s="16" t="s">
        <v>90</v>
      </c>
      <c r="B99" s="13" t="s">
        <v>22</v>
      </c>
      <c r="C99" s="13">
        <v>6</v>
      </c>
      <c r="D99" s="13"/>
      <c r="E99" s="13">
        <v>150</v>
      </c>
      <c r="F99" s="13"/>
      <c r="G99" s="13">
        <f t="shared" si="5"/>
        <v>900</v>
      </c>
      <c r="H99" s="14">
        <f t="shared" si="6"/>
        <v>1035</v>
      </c>
      <c r="I99" s="15">
        <f>H99</f>
        <v>1035</v>
      </c>
      <c r="J99" s="16">
        <v>1091</v>
      </c>
      <c r="K99" s="16">
        <f t="shared" si="4"/>
        <v>20.4</v>
      </c>
      <c r="L99" s="15">
        <f>J99-I99-K99</f>
        <v>35.6</v>
      </c>
    </row>
    <row r="100" spans="1:12" ht="15">
      <c r="A100" s="11" t="s">
        <v>112</v>
      </c>
      <c r="B100" s="8" t="s">
        <v>27</v>
      </c>
      <c r="C100" s="8">
        <v>5</v>
      </c>
      <c r="D100" s="8"/>
      <c r="E100" s="8">
        <v>47.5</v>
      </c>
      <c r="F100" s="8"/>
      <c r="G100" s="8">
        <f t="shared" si="5"/>
        <v>237.5</v>
      </c>
      <c r="H100" s="9">
        <f t="shared" si="6"/>
        <v>273.125</v>
      </c>
      <c r="I100" s="11"/>
      <c r="J100" s="11"/>
      <c r="K100" s="11">
        <f t="shared" si="4"/>
        <v>17</v>
      </c>
      <c r="L100" s="11"/>
    </row>
    <row r="101" spans="1:12" ht="15">
      <c r="A101" s="11" t="s">
        <v>121</v>
      </c>
      <c r="B101" s="8" t="s">
        <v>29</v>
      </c>
      <c r="C101" s="8">
        <v>6</v>
      </c>
      <c r="D101" s="8"/>
      <c r="E101" s="8">
        <v>19</v>
      </c>
      <c r="F101" s="8"/>
      <c r="G101" s="8">
        <f t="shared" si="5"/>
        <v>114</v>
      </c>
      <c r="H101" s="9">
        <f t="shared" si="6"/>
        <v>131.1</v>
      </c>
      <c r="I101" s="10">
        <f>H100+H101</f>
        <v>404.225</v>
      </c>
      <c r="J101" s="11">
        <v>404</v>
      </c>
      <c r="K101" s="11">
        <f>C101*0.5</f>
        <v>3</v>
      </c>
      <c r="L101" s="11">
        <v>-20</v>
      </c>
    </row>
    <row r="102" spans="1:12" ht="15">
      <c r="A102" s="16" t="s">
        <v>49</v>
      </c>
      <c r="B102" s="13" t="s">
        <v>13</v>
      </c>
      <c r="C102" s="13">
        <v>10</v>
      </c>
      <c r="D102" s="13"/>
      <c r="E102" s="13">
        <v>125</v>
      </c>
      <c r="F102" s="13"/>
      <c r="G102" s="13">
        <f t="shared" si="5"/>
        <v>1250</v>
      </c>
      <c r="H102" s="14">
        <f t="shared" si="6"/>
        <v>1437.5</v>
      </c>
      <c r="I102" s="16"/>
      <c r="J102" s="16"/>
      <c r="K102" s="16">
        <f t="shared" si="4"/>
        <v>34</v>
      </c>
      <c r="L102" s="16"/>
    </row>
    <row r="103" spans="1:12" ht="15">
      <c r="A103" s="16" t="s">
        <v>49</v>
      </c>
      <c r="B103" s="13" t="s">
        <v>28</v>
      </c>
      <c r="C103" s="13">
        <v>8</v>
      </c>
      <c r="D103" s="13"/>
      <c r="E103" s="13">
        <v>11.4</v>
      </c>
      <c r="F103" s="13"/>
      <c r="G103" s="13">
        <f t="shared" si="5"/>
        <v>91.2</v>
      </c>
      <c r="H103" s="14">
        <f t="shared" si="6"/>
        <v>104.88</v>
      </c>
      <c r="I103" s="15">
        <f>H102+H103</f>
        <v>1542.38</v>
      </c>
      <c r="J103" s="16">
        <v>1542</v>
      </c>
      <c r="K103" s="16">
        <f>C103*0.5</f>
        <v>4</v>
      </c>
      <c r="L103" s="16">
        <v>-38</v>
      </c>
    </row>
    <row r="104" spans="1:12" ht="15">
      <c r="A104" s="11" t="s">
        <v>108</v>
      </c>
      <c r="B104" s="8" t="s">
        <v>27</v>
      </c>
      <c r="C104" s="8">
        <v>3</v>
      </c>
      <c r="D104" s="8"/>
      <c r="E104" s="8">
        <v>47.5</v>
      </c>
      <c r="F104" s="8"/>
      <c r="G104" s="8">
        <f t="shared" si="5"/>
        <v>142.5</v>
      </c>
      <c r="H104" s="9">
        <f t="shared" si="6"/>
        <v>163.875</v>
      </c>
      <c r="I104" s="10">
        <f>H104</f>
        <v>163.875</v>
      </c>
      <c r="J104" s="11">
        <v>164</v>
      </c>
      <c r="K104" s="11">
        <f t="shared" si="4"/>
        <v>10.2</v>
      </c>
      <c r="L104" s="11">
        <v>-10</v>
      </c>
    </row>
    <row r="105" spans="1:14" ht="15">
      <c r="A105" s="16" t="s">
        <v>48</v>
      </c>
      <c r="B105" s="13" t="s">
        <v>13</v>
      </c>
      <c r="C105" s="13">
        <v>10</v>
      </c>
      <c r="D105" s="13"/>
      <c r="E105" s="13">
        <v>125</v>
      </c>
      <c r="F105" s="13"/>
      <c r="G105" s="13">
        <f t="shared" si="5"/>
        <v>1250</v>
      </c>
      <c r="H105" s="14">
        <f t="shared" si="6"/>
        <v>1437.5</v>
      </c>
      <c r="I105" s="15">
        <f>H105</f>
        <v>1437.5</v>
      </c>
      <c r="J105" s="16">
        <v>2610</v>
      </c>
      <c r="K105" s="16">
        <f t="shared" si="4"/>
        <v>34</v>
      </c>
      <c r="L105" s="15">
        <f>J105-I105-K105-N105</f>
        <v>-31.5</v>
      </c>
      <c r="M105" t="s">
        <v>144</v>
      </c>
      <c r="N105">
        <v>1170</v>
      </c>
    </row>
    <row r="106" spans="1:12" ht="15">
      <c r="A106" s="17" t="s">
        <v>45</v>
      </c>
      <c r="B106" s="8" t="s">
        <v>12</v>
      </c>
      <c r="C106" s="8">
        <v>2</v>
      </c>
      <c r="D106" s="8"/>
      <c r="E106" s="8">
        <v>50</v>
      </c>
      <c r="F106" s="8"/>
      <c r="G106" s="8">
        <f t="shared" si="5"/>
        <v>100</v>
      </c>
      <c r="H106" s="9">
        <f t="shared" si="6"/>
        <v>114.99999999999999</v>
      </c>
      <c r="I106" s="10">
        <f>H106</f>
        <v>114.99999999999999</v>
      </c>
      <c r="J106" s="11">
        <v>115</v>
      </c>
      <c r="K106" s="11">
        <f t="shared" si="4"/>
        <v>6.8</v>
      </c>
      <c r="L106" s="11">
        <v>-7</v>
      </c>
    </row>
    <row r="107" spans="1:12" ht="15">
      <c r="A107" s="16" t="s">
        <v>30</v>
      </c>
      <c r="B107" s="13" t="s">
        <v>17</v>
      </c>
      <c r="C107" s="13">
        <v>6</v>
      </c>
      <c r="D107" s="13"/>
      <c r="E107" s="13">
        <v>200</v>
      </c>
      <c r="F107" s="13"/>
      <c r="G107" s="13">
        <f t="shared" si="5"/>
        <v>1200</v>
      </c>
      <c r="H107" s="14">
        <f t="shared" si="6"/>
        <v>1380</v>
      </c>
      <c r="I107" s="16"/>
      <c r="J107" s="16"/>
      <c r="K107" s="16">
        <f t="shared" si="4"/>
        <v>20.4</v>
      </c>
      <c r="L107" s="16"/>
    </row>
    <row r="108" spans="1:12" ht="15">
      <c r="A108" s="16" t="s">
        <v>30</v>
      </c>
      <c r="B108" s="13" t="s">
        <v>28</v>
      </c>
      <c r="C108" s="13">
        <v>6</v>
      </c>
      <c r="D108" s="13"/>
      <c r="E108" s="13">
        <v>11.4</v>
      </c>
      <c r="F108" s="13"/>
      <c r="G108" s="13">
        <f t="shared" si="5"/>
        <v>68.4</v>
      </c>
      <c r="H108" s="14">
        <f t="shared" si="6"/>
        <v>78.66</v>
      </c>
      <c r="I108" s="16"/>
      <c r="J108" s="16"/>
      <c r="K108" s="16">
        <f>C108*0.5</f>
        <v>3</v>
      </c>
      <c r="L108" s="16"/>
    </row>
    <row r="109" spans="1:12" ht="15">
      <c r="A109" s="16" t="s">
        <v>30</v>
      </c>
      <c r="B109" s="13" t="s">
        <v>31</v>
      </c>
      <c r="C109" s="13">
        <v>1</v>
      </c>
      <c r="D109" s="13"/>
      <c r="E109" s="13">
        <v>230</v>
      </c>
      <c r="F109" s="13"/>
      <c r="G109" s="13">
        <f t="shared" si="5"/>
        <v>230</v>
      </c>
      <c r="H109" s="14">
        <f t="shared" si="6"/>
        <v>264.5</v>
      </c>
      <c r="I109" s="16"/>
      <c r="J109" s="16"/>
      <c r="K109" s="16">
        <v>15</v>
      </c>
      <c r="L109" s="16"/>
    </row>
    <row r="110" spans="1:12" ht="15">
      <c r="A110" s="16" t="s">
        <v>53</v>
      </c>
      <c r="B110" s="13" t="s">
        <v>14</v>
      </c>
      <c r="C110" s="13">
        <v>5</v>
      </c>
      <c r="D110" s="13"/>
      <c r="E110" s="13">
        <v>145</v>
      </c>
      <c r="F110" s="13"/>
      <c r="G110" s="13">
        <f t="shared" si="5"/>
        <v>725</v>
      </c>
      <c r="H110" s="14">
        <f t="shared" si="6"/>
        <v>833.7499999999999</v>
      </c>
      <c r="I110" s="16"/>
      <c r="J110" s="16"/>
      <c r="K110" s="16">
        <f t="shared" si="4"/>
        <v>17</v>
      </c>
      <c r="L110" s="16"/>
    </row>
    <row r="111" spans="1:12" ht="15">
      <c r="A111" s="16" t="s">
        <v>53</v>
      </c>
      <c r="B111" s="13" t="s">
        <v>25</v>
      </c>
      <c r="C111" s="13">
        <v>6</v>
      </c>
      <c r="D111" s="13"/>
      <c r="E111" s="13">
        <v>115</v>
      </c>
      <c r="F111" s="13"/>
      <c r="G111" s="13">
        <f t="shared" si="5"/>
        <v>690</v>
      </c>
      <c r="H111" s="14">
        <f t="shared" si="6"/>
        <v>793.4999999999999</v>
      </c>
      <c r="I111" s="16"/>
      <c r="J111" s="16"/>
      <c r="K111" s="16">
        <f t="shared" si="4"/>
        <v>20.4</v>
      </c>
      <c r="L111" s="16"/>
    </row>
    <row r="112" spans="1:12" ht="15">
      <c r="A112" s="16" t="s">
        <v>122</v>
      </c>
      <c r="B112" s="13" t="s">
        <v>29</v>
      </c>
      <c r="C112" s="13">
        <v>6</v>
      </c>
      <c r="D112" s="13"/>
      <c r="E112" s="13">
        <v>19</v>
      </c>
      <c r="F112" s="13"/>
      <c r="G112" s="13">
        <f t="shared" si="5"/>
        <v>114</v>
      </c>
      <c r="H112" s="14">
        <f t="shared" si="6"/>
        <v>131.1</v>
      </c>
      <c r="I112" s="15">
        <f>H107+H108+H109+H110+H111+H112</f>
        <v>3481.5099999999998</v>
      </c>
      <c r="J112" s="16">
        <v>3482</v>
      </c>
      <c r="K112" s="16">
        <f>C112*0.5</f>
        <v>3</v>
      </c>
      <c r="L112" s="15">
        <f>J112-I112-K107-K108-K109-K110-K111-K112</f>
        <v>-78.30999999999976</v>
      </c>
    </row>
    <row r="113" spans="1:12" ht="15">
      <c r="A113" s="7" t="s">
        <v>74</v>
      </c>
      <c r="B113" s="8" t="s">
        <v>19</v>
      </c>
      <c r="C113" s="8">
        <v>4</v>
      </c>
      <c r="D113" s="8"/>
      <c r="E113" s="8">
        <v>140</v>
      </c>
      <c r="F113" s="8"/>
      <c r="G113" s="8">
        <f t="shared" si="5"/>
        <v>560</v>
      </c>
      <c r="H113" s="9">
        <f t="shared" si="6"/>
        <v>644</v>
      </c>
      <c r="I113" s="10">
        <f>H113</f>
        <v>644</v>
      </c>
      <c r="J113" s="11">
        <v>660</v>
      </c>
      <c r="K113" s="11">
        <f t="shared" si="4"/>
        <v>13.6</v>
      </c>
      <c r="L113" s="10">
        <f>J113-I113-K113</f>
        <v>2.4000000000000004</v>
      </c>
    </row>
    <row r="114" spans="1:12" ht="15">
      <c r="A114" s="16" t="s">
        <v>113</v>
      </c>
      <c r="B114" s="13" t="s">
        <v>27</v>
      </c>
      <c r="C114" s="13">
        <v>7</v>
      </c>
      <c r="D114" s="13"/>
      <c r="E114" s="13">
        <v>47.5</v>
      </c>
      <c r="F114" s="13"/>
      <c r="G114" s="13">
        <f t="shared" si="5"/>
        <v>332.5</v>
      </c>
      <c r="H114" s="14">
        <f t="shared" si="6"/>
        <v>382.37499999999994</v>
      </c>
      <c r="I114" s="15">
        <f>H114</f>
        <v>382.37499999999994</v>
      </c>
      <c r="J114" s="16">
        <v>382</v>
      </c>
      <c r="K114" s="16">
        <f t="shared" si="4"/>
        <v>23.8</v>
      </c>
      <c r="L114" s="16">
        <v>-24</v>
      </c>
    </row>
    <row r="115" spans="1:12" ht="15">
      <c r="A115" s="11" t="s">
        <v>100</v>
      </c>
      <c r="B115" s="8" t="s">
        <v>25</v>
      </c>
      <c r="C115" s="8">
        <v>5</v>
      </c>
      <c r="D115" s="8"/>
      <c r="E115" s="8">
        <v>115</v>
      </c>
      <c r="F115" s="8"/>
      <c r="G115" s="8">
        <f t="shared" si="5"/>
        <v>575</v>
      </c>
      <c r="H115" s="9">
        <f t="shared" si="6"/>
        <v>661.25</v>
      </c>
      <c r="I115" s="10">
        <f>H115</f>
        <v>661.25</v>
      </c>
      <c r="J115" s="11">
        <v>737</v>
      </c>
      <c r="K115" s="11">
        <f t="shared" si="4"/>
        <v>17</v>
      </c>
      <c r="L115" s="10">
        <f>J115-I115-K115</f>
        <v>58.75</v>
      </c>
    </row>
    <row r="116" spans="1:12" ht="15">
      <c r="A116" s="21" t="s">
        <v>96</v>
      </c>
      <c r="B116" s="13" t="s">
        <v>24</v>
      </c>
      <c r="C116" s="13">
        <v>5.8</v>
      </c>
      <c r="D116" s="13"/>
      <c r="E116" s="13">
        <v>115</v>
      </c>
      <c r="F116" s="13"/>
      <c r="G116" s="13">
        <f t="shared" si="5"/>
        <v>667</v>
      </c>
      <c r="H116" s="14">
        <f t="shared" si="6"/>
        <v>767.05</v>
      </c>
      <c r="I116" s="15">
        <f>H116</f>
        <v>767.05</v>
      </c>
      <c r="J116" s="16">
        <v>661</v>
      </c>
      <c r="K116" s="16">
        <f t="shared" si="4"/>
        <v>19.72</v>
      </c>
      <c r="L116" s="15">
        <f>J116-I116-K116</f>
        <v>-125.76999999999995</v>
      </c>
    </row>
    <row r="117" spans="1:12" ht="15">
      <c r="A117" s="11" t="s">
        <v>37</v>
      </c>
      <c r="B117" s="8" t="s">
        <v>10</v>
      </c>
      <c r="C117" s="8">
        <v>4</v>
      </c>
      <c r="D117" s="8"/>
      <c r="E117" s="8">
        <v>130</v>
      </c>
      <c r="F117" s="8"/>
      <c r="G117" s="8">
        <f t="shared" si="5"/>
        <v>520</v>
      </c>
      <c r="H117" s="9">
        <f t="shared" si="6"/>
        <v>598</v>
      </c>
      <c r="I117" s="11"/>
      <c r="J117" s="11"/>
      <c r="K117" s="11">
        <f t="shared" si="4"/>
        <v>13.6</v>
      </c>
      <c r="L117" s="11"/>
    </row>
    <row r="118" spans="1:12" ht="15">
      <c r="A118" s="11" t="s">
        <v>37</v>
      </c>
      <c r="B118" s="8" t="s">
        <v>27</v>
      </c>
      <c r="C118" s="8">
        <v>5</v>
      </c>
      <c r="D118" s="8"/>
      <c r="E118" s="8">
        <v>47.5</v>
      </c>
      <c r="F118" s="8"/>
      <c r="G118" s="8">
        <f t="shared" si="5"/>
        <v>237.5</v>
      </c>
      <c r="H118" s="9">
        <f t="shared" si="6"/>
        <v>273.125</v>
      </c>
      <c r="I118" s="11"/>
      <c r="J118" s="11"/>
      <c r="K118" s="11">
        <f t="shared" si="4"/>
        <v>17</v>
      </c>
      <c r="L118" s="11"/>
    </row>
    <row r="119" spans="1:14" ht="15">
      <c r="A119" s="11" t="s">
        <v>37</v>
      </c>
      <c r="B119" s="8" t="s">
        <v>29</v>
      </c>
      <c r="C119" s="8">
        <v>5</v>
      </c>
      <c r="D119" s="8"/>
      <c r="E119" s="8">
        <v>19</v>
      </c>
      <c r="F119" s="8"/>
      <c r="G119" s="8">
        <f t="shared" si="5"/>
        <v>95</v>
      </c>
      <c r="H119" s="9">
        <f t="shared" si="6"/>
        <v>109.24999999999999</v>
      </c>
      <c r="I119" s="10">
        <f>H117+H118+H119</f>
        <v>980.375</v>
      </c>
      <c r="J119" s="11">
        <v>980</v>
      </c>
      <c r="K119" s="11">
        <f>C119*0.5</f>
        <v>2.5</v>
      </c>
      <c r="L119" s="10">
        <f>J119-I119-K117-K118-K119-N119</f>
        <v>-118.975</v>
      </c>
      <c r="M119" t="s">
        <v>133</v>
      </c>
      <c r="N119">
        <v>85.5</v>
      </c>
    </row>
    <row r="120" spans="1:13" ht="15">
      <c r="A120" s="16" t="s">
        <v>83</v>
      </c>
      <c r="B120" s="13" t="s">
        <v>20</v>
      </c>
      <c r="C120" s="13">
        <v>3.75</v>
      </c>
      <c r="D120" s="13"/>
      <c r="E120" s="13">
        <v>42.5</v>
      </c>
      <c r="F120" s="13"/>
      <c r="G120" s="13">
        <f t="shared" si="5"/>
        <v>159.375</v>
      </c>
      <c r="H120" s="14">
        <f t="shared" si="6"/>
        <v>183.28125</v>
      </c>
      <c r="I120" s="16"/>
      <c r="J120" s="16"/>
      <c r="K120" s="16">
        <f t="shared" si="4"/>
        <v>12.75</v>
      </c>
      <c r="L120" s="16"/>
      <c r="M120" s="1"/>
    </row>
    <row r="121" spans="1:12" ht="15">
      <c r="A121" s="16" t="s">
        <v>83</v>
      </c>
      <c r="B121" s="13" t="s">
        <v>29</v>
      </c>
      <c r="C121" s="13">
        <v>12</v>
      </c>
      <c r="D121" s="13"/>
      <c r="E121" s="13">
        <v>19</v>
      </c>
      <c r="F121" s="13"/>
      <c r="G121" s="13">
        <f t="shared" si="5"/>
        <v>228</v>
      </c>
      <c r="H121" s="14">
        <f t="shared" si="6"/>
        <v>262.2</v>
      </c>
      <c r="I121" s="16"/>
      <c r="J121" s="16"/>
      <c r="K121" s="16">
        <f>C121*0.5</f>
        <v>6</v>
      </c>
      <c r="L121" s="16"/>
    </row>
    <row r="122" spans="1:12" ht="15">
      <c r="A122" s="16" t="s">
        <v>105</v>
      </c>
      <c r="B122" s="13" t="s">
        <v>25</v>
      </c>
      <c r="C122" s="13">
        <v>5.5</v>
      </c>
      <c r="D122" s="13"/>
      <c r="E122" s="13">
        <v>115</v>
      </c>
      <c r="F122" s="13"/>
      <c r="G122" s="13">
        <f t="shared" si="5"/>
        <v>632.5</v>
      </c>
      <c r="H122" s="14">
        <f t="shared" si="6"/>
        <v>727.375</v>
      </c>
      <c r="I122" s="15">
        <f>H120+H121+H122</f>
        <v>1172.85625</v>
      </c>
      <c r="J122" s="16">
        <v>1250</v>
      </c>
      <c r="K122" s="16">
        <f t="shared" si="4"/>
        <v>18.7</v>
      </c>
      <c r="L122" s="15">
        <f>J122-I122-K120-K121-K122</f>
        <v>39.69374999999995</v>
      </c>
    </row>
    <row r="123" spans="1:12" ht="15">
      <c r="A123" s="11" t="s">
        <v>34</v>
      </c>
      <c r="B123" s="8" t="s">
        <v>10</v>
      </c>
      <c r="C123" s="8">
        <v>4</v>
      </c>
      <c r="D123" s="8"/>
      <c r="E123" s="8">
        <v>130</v>
      </c>
      <c r="F123" s="8"/>
      <c r="G123" s="8">
        <f t="shared" si="5"/>
        <v>520</v>
      </c>
      <c r="H123" s="9">
        <f t="shared" si="6"/>
        <v>598</v>
      </c>
      <c r="I123" s="10">
        <f aca="true" t="shared" si="7" ref="I123:I131">H123</f>
        <v>598</v>
      </c>
      <c r="J123" s="11">
        <v>598</v>
      </c>
      <c r="K123" s="11">
        <f t="shared" si="4"/>
        <v>13.6</v>
      </c>
      <c r="L123" s="11">
        <v>-14</v>
      </c>
    </row>
    <row r="124" spans="1:12" ht="15">
      <c r="A124" s="16" t="s">
        <v>77</v>
      </c>
      <c r="B124" s="13" t="s">
        <v>19</v>
      </c>
      <c r="C124" s="13">
        <v>5</v>
      </c>
      <c r="D124" s="13"/>
      <c r="E124" s="13">
        <v>140</v>
      </c>
      <c r="F124" s="13"/>
      <c r="G124" s="13">
        <f t="shared" si="5"/>
        <v>700</v>
      </c>
      <c r="H124" s="14">
        <f t="shared" si="6"/>
        <v>804.9999999999999</v>
      </c>
      <c r="I124" s="15">
        <f t="shared" si="7"/>
        <v>804.9999999999999</v>
      </c>
      <c r="J124" s="16">
        <v>805</v>
      </c>
      <c r="K124" s="16">
        <f t="shared" si="4"/>
        <v>17</v>
      </c>
      <c r="L124" s="16">
        <v>-17</v>
      </c>
    </row>
    <row r="125" spans="1:12" ht="15">
      <c r="A125" s="7" t="s">
        <v>73</v>
      </c>
      <c r="B125" s="8" t="s">
        <v>19</v>
      </c>
      <c r="C125" s="8">
        <v>4</v>
      </c>
      <c r="D125" s="8"/>
      <c r="E125" s="8">
        <v>140</v>
      </c>
      <c r="F125" s="8"/>
      <c r="G125" s="8">
        <f aca="true" t="shared" si="8" ref="G125:G134">E125*C125</f>
        <v>560</v>
      </c>
      <c r="H125" s="9">
        <f aca="true" t="shared" si="9" ref="H125:H134">G125*1.15</f>
        <v>644</v>
      </c>
      <c r="I125" s="10">
        <f t="shared" si="7"/>
        <v>644</v>
      </c>
      <c r="J125" s="11">
        <v>644</v>
      </c>
      <c r="K125" s="11">
        <f t="shared" si="4"/>
        <v>13.6</v>
      </c>
      <c r="L125" s="11">
        <v>-14</v>
      </c>
    </row>
    <row r="126" spans="1:12" ht="15">
      <c r="A126" s="16" t="s">
        <v>62</v>
      </c>
      <c r="B126" s="13" t="s">
        <v>16</v>
      </c>
      <c r="C126" s="13">
        <v>4</v>
      </c>
      <c r="D126" s="13"/>
      <c r="E126" s="13">
        <v>200</v>
      </c>
      <c r="F126" s="13"/>
      <c r="G126" s="13">
        <f t="shared" si="8"/>
        <v>800</v>
      </c>
      <c r="H126" s="14">
        <f t="shared" si="9"/>
        <v>919.9999999999999</v>
      </c>
      <c r="I126" s="15">
        <f t="shared" si="7"/>
        <v>919.9999999999999</v>
      </c>
      <c r="J126" s="16">
        <v>935</v>
      </c>
      <c r="K126" s="16">
        <f t="shared" si="4"/>
        <v>13.6</v>
      </c>
      <c r="L126" s="15">
        <f>J126-I126-K126</f>
        <v>1.400000000000114</v>
      </c>
    </row>
    <row r="127" spans="1:12" ht="15">
      <c r="A127" s="11" t="s">
        <v>61</v>
      </c>
      <c r="B127" s="8" t="s">
        <v>16</v>
      </c>
      <c r="C127" s="8">
        <v>5</v>
      </c>
      <c r="D127" s="8"/>
      <c r="E127" s="8">
        <v>200</v>
      </c>
      <c r="F127" s="8"/>
      <c r="G127" s="8">
        <f t="shared" si="8"/>
        <v>1000</v>
      </c>
      <c r="H127" s="9">
        <f t="shared" si="9"/>
        <v>1150</v>
      </c>
      <c r="I127" s="10"/>
      <c r="J127" s="11"/>
      <c r="K127" s="11">
        <f t="shared" si="4"/>
        <v>17</v>
      </c>
      <c r="L127" s="11"/>
    </row>
    <row r="128" spans="1:12" ht="15">
      <c r="A128" s="11" t="s">
        <v>61</v>
      </c>
      <c r="B128" s="8" t="s">
        <v>29</v>
      </c>
      <c r="C128" s="8">
        <v>4</v>
      </c>
      <c r="D128" s="8"/>
      <c r="E128" s="8">
        <v>19</v>
      </c>
      <c r="F128" s="8"/>
      <c r="G128" s="8">
        <f>E128*C128</f>
        <v>76</v>
      </c>
      <c r="H128" s="9">
        <f>G128*1.15</f>
        <v>87.39999999999999</v>
      </c>
      <c r="I128" s="10"/>
      <c r="J128" s="11"/>
      <c r="K128" s="11">
        <f>C128*0.5</f>
        <v>2</v>
      </c>
      <c r="L128" s="11"/>
    </row>
    <row r="129" spans="1:12" ht="15">
      <c r="A129" s="11" t="s">
        <v>61</v>
      </c>
      <c r="B129" s="8" t="s">
        <v>28</v>
      </c>
      <c r="C129" s="8">
        <v>3</v>
      </c>
      <c r="D129" s="8"/>
      <c r="E129" s="8">
        <v>11.4</v>
      </c>
      <c r="F129" s="8"/>
      <c r="G129" s="8">
        <f>E129*C129</f>
        <v>34.2</v>
      </c>
      <c r="H129" s="9">
        <f>G129*1.15</f>
        <v>39.33</v>
      </c>
      <c r="I129" s="10">
        <f>H127+H128+H129</f>
        <v>1276.73</v>
      </c>
      <c r="J129" s="11">
        <v>1047</v>
      </c>
      <c r="K129" s="11">
        <f>C129*0.5</f>
        <v>1.5</v>
      </c>
      <c r="L129" s="10">
        <f>J129-I129-K127-K128-K129</f>
        <v>-250.23000000000002</v>
      </c>
    </row>
    <row r="130" spans="1:12" ht="15">
      <c r="A130" s="21" t="s">
        <v>130</v>
      </c>
      <c r="B130" s="13" t="s">
        <v>13</v>
      </c>
      <c r="C130" s="13">
        <v>4</v>
      </c>
      <c r="D130" s="13"/>
      <c r="E130" s="13">
        <v>125</v>
      </c>
      <c r="F130" s="13"/>
      <c r="G130" s="13">
        <f t="shared" si="8"/>
        <v>500</v>
      </c>
      <c r="H130" s="14">
        <f t="shared" si="9"/>
        <v>575</v>
      </c>
      <c r="I130" s="15">
        <f t="shared" si="7"/>
        <v>575</v>
      </c>
      <c r="J130" s="16">
        <v>575</v>
      </c>
      <c r="K130" s="16">
        <f t="shared" si="4"/>
        <v>13.6</v>
      </c>
      <c r="L130" s="16">
        <v>-14</v>
      </c>
    </row>
    <row r="131" spans="1:12" ht="15">
      <c r="A131" s="11" t="s">
        <v>92</v>
      </c>
      <c r="B131" s="8" t="s">
        <v>23</v>
      </c>
      <c r="C131" s="8">
        <v>7</v>
      </c>
      <c r="D131" s="8"/>
      <c r="E131" s="8">
        <v>190</v>
      </c>
      <c r="F131" s="8"/>
      <c r="G131" s="8">
        <f t="shared" si="8"/>
        <v>1330</v>
      </c>
      <c r="H131" s="9">
        <f t="shared" si="9"/>
        <v>1529.4999999999998</v>
      </c>
      <c r="I131" s="10">
        <f t="shared" si="7"/>
        <v>1529.4999999999998</v>
      </c>
      <c r="J131" s="11">
        <v>1530</v>
      </c>
      <c r="K131" s="11">
        <f t="shared" si="4"/>
        <v>23.8</v>
      </c>
      <c r="L131" s="11">
        <v>-24</v>
      </c>
    </row>
    <row r="132" spans="1:12" ht="15">
      <c r="A132" s="16" t="s">
        <v>52</v>
      </c>
      <c r="B132" s="13" t="s">
        <v>14</v>
      </c>
      <c r="C132" s="13">
        <v>6</v>
      </c>
      <c r="D132" s="13"/>
      <c r="E132" s="13">
        <v>145</v>
      </c>
      <c r="F132" s="13"/>
      <c r="G132" s="13">
        <f t="shared" si="8"/>
        <v>870</v>
      </c>
      <c r="H132" s="14">
        <f t="shared" si="9"/>
        <v>1000.4999999999999</v>
      </c>
      <c r="I132" s="16"/>
      <c r="J132" s="16"/>
      <c r="K132" s="16">
        <f t="shared" si="4"/>
        <v>20.4</v>
      </c>
      <c r="L132" s="16"/>
    </row>
    <row r="133" spans="1:12" ht="15">
      <c r="A133" s="16" t="s">
        <v>118</v>
      </c>
      <c r="B133" s="13" t="s">
        <v>28</v>
      </c>
      <c r="C133" s="13">
        <v>14</v>
      </c>
      <c r="D133" s="13"/>
      <c r="E133" s="13">
        <v>11.4</v>
      </c>
      <c r="F133" s="13"/>
      <c r="G133" s="13">
        <f t="shared" si="8"/>
        <v>159.6</v>
      </c>
      <c r="H133" s="14">
        <f t="shared" si="9"/>
        <v>183.54</v>
      </c>
      <c r="I133" s="15">
        <f>H132+H133</f>
        <v>1184.04</v>
      </c>
      <c r="J133" s="16">
        <v>1184</v>
      </c>
      <c r="K133" s="16">
        <f>C133*0.5</f>
        <v>7</v>
      </c>
      <c r="L133" s="16">
        <v>-27</v>
      </c>
    </row>
    <row r="134" spans="1:12" ht="15">
      <c r="A134" s="11" t="s">
        <v>128</v>
      </c>
      <c r="B134" s="8" t="s">
        <v>18</v>
      </c>
      <c r="C134" s="8">
        <v>4</v>
      </c>
      <c r="D134" s="8"/>
      <c r="E134" s="8">
        <v>200</v>
      </c>
      <c r="F134" s="8"/>
      <c r="G134" s="8">
        <f t="shared" si="8"/>
        <v>800</v>
      </c>
      <c r="H134" s="9">
        <f t="shared" si="9"/>
        <v>919.9999999999999</v>
      </c>
      <c r="I134" s="10">
        <f aca="true" t="shared" si="10" ref="I134:I142">H134</f>
        <v>919.9999999999999</v>
      </c>
      <c r="J134" s="11">
        <v>920</v>
      </c>
      <c r="K134" s="11">
        <f aca="true" t="shared" si="11" ref="K134:K142">C134*3.4</f>
        <v>13.6</v>
      </c>
      <c r="L134" s="11">
        <v>-14</v>
      </c>
    </row>
    <row r="135" spans="1:12" ht="15">
      <c r="A135" s="22" t="s">
        <v>129</v>
      </c>
      <c r="B135" s="13" t="s">
        <v>18</v>
      </c>
      <c r="C135" s="13">
        <v>3.3</v>
      </c>
      <c r="D135" s="13"/>
      <c r="E135" s="13">
        <v>200</v>
      </c>
      <c r="F135" s="13"/>
      <c r="G135" s="13">
        <f aca="true" t="shared" si="12" ref="G135:G142">E135*C135</f>
        <v>660</v>
      </c>
      <c r="H135" s="14">
        <f aca="true" t="shared" si="13" ref="H135:H142">G135*1.15</f>
        <v>758.9999999999999</v>
      </c>
      <c r="I135" s="15">
        <f t="shared" si="10"/>
        <v>758.9999999999999</v>
      </c>
      <c r="J135" s="16">
        <v>552</v>
      </c>
      <c r="K135" s="16">
        <f t="shared" si="11"/>
        <v>11.219999999999999</v>
      </c>
      <c r="L135" s="15">
        <f>J135-I135-K135</f>
        <v>-218.21999999999989</v>
      </c>
    </row>
    <row r="136" spans="1:12" ht="15">
      <c r="A136" s="7" t="s">
        <v>132</v>
      </c>
      <c r="B136" s="8" t="s">
        <v>11</v>
      </c>
      <c r="C136" s="8">
        <v>4</v>
      </c>
      <c r="D136" s="8"/>
      <c r="E136" s="8">
        <v>220</v>
      </c>
      <c r="F136" s="8"/>
      <c r="G136" s="8">
        <f t="shared" si="12"/>
        <v>880</v>
      </c>
      <c r="H136" s="9">
        <f t="shared" si="13"/>
        <v>1011.9999999999999</v>
      </c>
      <c r="I136" s="10">
        <f t="shared" si="10"/>
        <v>1011.9999999999999</v>
      </c>
      <c r="J136" s="11">
        <v>1012</v>
      </c>
      <c r="K136" s="11">
        <f t="shared" si="11"/>
        <v>13.6</v>
      </c>
      <c r="L136" s="11">
        <v>-14</v>
      </c>
    </row>
    <row r="137" spans="1:14" ht="15">
      <c r="A137" s="21" t="s">
        <v>134</v>
      </c>
      <c r="B137" s="13" t="s">
        <v>26</v>
      </c>
      <c r="C137" s="13">
        <v>1.4</v>
      </c>
      <c r="D137" s="13"/>
      <c r="E137" s="13">
        <v>82.5</v>
      </c>
      <c r="F137" s="13"/>
      <c r="G137" s="13">
        <f t="shared" si="12"/>
        <v>115.49999999999999</v>
      </c>
      <c r="H137" s="14">
        <f t="shared" si="13"/>
        <v>132.82499999999996</v>
      </c>
      <c r="I137" s="15">
        <v>133</v>
      </c>
      <c r="J137" s="16"/>
      <c r="K137" s="16">
        <f t="shared" si="11"/>
        <v>4.76</v>
      </c>
      <c r="L137" s="15">
        <f>J137-I137-K137-N137</f>
        <v>-186.76</v>
      </c>
      <c r="M137" t="s">
        <v>135</v>
      </c>
      <c r="N137">
        <v>49</v>
      </c>
    </row>
    <row r="138" spans="1:12" ht="15">
      <c r="A138" s="18" t="s">
        <v>140</v>
      </c>
      <c r="B138" s="8" t="s">
        <v>13</v>
      </c>
      <c r="C138" s="8">
        <v>2.6</v>
      </c>
      <c r="D138" s="8"/>
      <c r="E138" s="8">
        <v>125</v>
      </c>
      <c r="F138" s="8"/>
      <c r="G138" s="8">
        <f t="shared" si="12"/>
        <v>325</v>
      </c>
      <c r="H138" s="9">
        <f t="shared" si="13"/>
        <v>373.74999999999994</v>
      </c>
      <c r="I138" s="10"/>
      <c r="J138" s="11"/>
      <c r="K138" s="11">
        <f t="shared" si="11"/>
        <v>8.84</v>
      </c>
      <c r="L138" s="11"/>
    </row>
    <row r="139" spans="1:14" ht="15">
      <c r="A139" s="18" t="s">
        <v>140</v>
      </c>
      <c r="B139" s="8" t="s">
        <v>19</v>
      </c>
      <c r="C139" s="8">
        <v>1.45</v>
      </c>
      <c r="D139" s="8"/>
      <c r="E139" s="8">
        <v>140</v>
      </c>
      <c r="F139" s="8"/>
      <c r="G139" s="8">
        <f t="shared" si="12"/>
        <v>203</v>
      </c>
      <c r="H139" s="9">
        <f t="shared" si="13"/>
        <v>233.45</v>
      </c>
      <c r="I139" s="10"/>
      <c r="J139" s="11"/>
      <c r="K139" s="11">
        <f t="shared" si="11"/>
        <v>4.93</v>
      </c>
      <c r="L139" s="10"/>
      <c r="M139">
        <v>691</v>
      </c>
      <c r="N139" t="s">
        <v>143</v>
      </c>
    </row>
    <row r="140" spans="1:12" ht="15">
      <c r="A140" s="18" t="s">
        <v>140</v>
      </c>
      <c r="B140" s="8" t="s">
        <v>28</v>
      </c>
      <c r="C140" s="8">
        <v>6</v>
      </c>
      <c r="D140" s="8"/>
      <c r="E140" s="8">
        <v>11.4</v>
      </c>
      <c r="F140" s="8"/>
      <c r="G140" s="8">
        <f t="shared" si="12"/>
        <v>68.4</v>
      </c>
      <c r="H140" s="9">
        <f t="shared" si="13"/>
        <v>78.66</v>
      </c>
      <c r="I140" s="10">
        <f>H138+H139+H140</f>
        <v>685.8599999999999</v>
      </c>
      <c r="J140" s="11">
        <v>1400</v>
      </c>
      <c r="K140" s="11">
        <f>C140*0.5</f>
        <v>3</v>
      </c>
      <c r="L140" s="10">
        <f>J140-I140-K138-K139-K140-M139</f>
        <v>6.370000000000118</v>
      </c>
    </row>
    <row r="141" spans="1:12" ht="15">
      <c r="A141" s="21" t="s">
        <v>145</v>
      </c>
      <c r="B141" s="13" t="s">
        <v>12</v>
      </c>
      <c r="C141" s="13">
        <v>5</v>
      </c>
      <c r="D141" s="13"/>
      <c r="E141" s="13">
        <v>50</v>
      </c>
      <c r="F141" s="13"/>
      <c r="G141" s="13">
        <f t="shared" si="12"/>
        <v>250</v>
      </c>
      <c r="H141" s="14">
        <f t="shared" si="13"/>
        <v>287.5</v>
      </c>
      <c r="I141" s="24">
        <f>H141</f>
        <v>287.5</v>
      </c>
      <c r="J141" s="16"/>
      <c r="K141" s="16">
        <f>C141*3.4</f>
        <v>17</v>
      </c>
      <c r="L141" s="15">
        <f>J141-I141-K141</f>
        <v>-304.5</v>
      </c>
    </row>
    <row r="142" spans="1:12" ht="15">
      <c r="A142" s="23" t="s">
        <v>39</v>
      </c>
      <c r="B142" s="8" t="s">
        <v>22</v>
      </c>
      <c r="C142" s="8">
        <v>2.55</v>
      </c>
      <c r="D142" s="8"/>
      <c r="E142" s="8">
        <v>150</v>
      </c>
      <c r="F142" s="8"/>
      <c r="G142" s="8">
        <f t="shared" si="12"/>
        <v>382.5</v>
      </c>
      <c r="H142" s="9">
        <f t="shared" si="13"/>
        <v>439.87499999999994</v>
      </c>
      <c r="I142" s="10">
        <f t="shared" si="10"/>
        <v>439.87499999999994</v>
      </c>
      <c r="J142" s="11"/>
      <c r="K142" s="11">
        <f t="shared" si="11"/>
        <v>8.67</v>
      </c>
      <c r="L142" s="11"/>
    </row>
    <row r="143" spans="1:12" ht="15">
      <c r="A143" s="23" t="s">
        <v>39</v>
      </c>
      <c r="B143" s="8" t="s">
        <v>11</v>
      </c>
      <c r="C143" s="8">
        <v>9.1</v>
      </c>
      <c r="D143" s="8"/>
      <c r="E143" s="8">
        <v>220</v>
      </c>
      <c r="F143" s="8"/>
      <c r="G143" s="8">
        <f>E143*C143</f>
        <v>2002</v>
      </c>
      <c r="H143" s="9">
        <f>G143*1.15</f>
        <v>2302.2999999999997</v>
      </c>
      <c r="I143" s="10">
        <f>H143</f>
        <v>2302.2999999999997</v>
      </c>
      <c r="J143" s="11"/>
      <c r="K143" s="11">
        <f>C143*3.4</f>
        <v>30.939999999999998</v>
      </c>
      <c r="L143" s="11"/>
    </row>
    <row r="144" spans="1:12" ht="15">
      <c r="A144" s="23" t="s">
        <v>39</v>
      </c>
      <c r="B144" s="8" t="s">
        <v>16</v>
      </c>
      <c r="C144" s="8">
        <v>12.9</v>
      </c>
      <c r="D144" s="8"/>
      <c r="E144" s="8">
        <v>200</v>
      </c>
      <c r="F144" s="8"/>
      <c r="G144" s="8">
        <f>E144*C144</f>
        <v>2580</v>
      </c>
      <c r="H144" s="9">
        <f>G144*1.15</f>
        <v>2966.9999999999995</v>
      </c>
      <c r="I144" s="10">
        <f>H144</f>
        <v>2966.9999999999995</v>
      </c>
      <c r="J144" s="11"/>
      <c r="K144" s="11">
        <f>C144*3.4</f>
        <v>43.86</v>
      </c>
      <c r="L144" s="11"/>
    </row>
    <row r="145" spans="1:12" ht="15" hidden="1">
      <c r="A145" s="23" t="s">
        <v>39</v>
      </c>
      <c r="B145" s="8" t="s">
        <v>12</v>
      </c>
      <c r="C145" s="8">
        <v>7</v>
      </c>
      <c r="D145" s="8"/>
      <c r="E145" s="8">
        <v>50</v>
      </c>
      <c r="F145" s="8"/>
      <c r="G145" s="8">
        <f>E145*C145</f>
        <v>350</v>
      </c>
      <c r="H145" s="9">
        <f>G145*1.15</f>
        <v>402.49999999999994</v>
      </c>
      <c r="I145" s="25">
        <f>H145</f>
        <v>402.49999999999994</v>
      </c>
      <c r="J145" s="8"/>
      <c r="K145" s="26">
        <f>C145*3.4</f>
        <v>23.8</v>
      </c>
      <c r="L145" s="8"/>
    </row>
    <row r="146" spans="8:9" ht="15">
      <c r="H146">
        <v>100</v>
      </c>
      <c r="I146" t="s">
        <v>136</v>
      </c>
    </row>
    <row r="147" spans="2:9" ht="15">
      <c r="B147" t="s">
        <v>141</v>
      </c>
      <c r="H147">
        <v>15</v>
      </c>
      <c r="I147" t="s">
        <v>137</v>
      </c>
    </row>
    <row r="148" spans="8:9" ht="15">
      <c r="H148">
        <v>3.4</v>
      </c>
      <c r="I148" t="s">
        <v>138</v>
      </c>
    </row>
  </sheetData>
  <sheetProtection/>
  <hyperlinks>
    <hyperlink ref="A106" r:id="rId1" display="Марина@Мария "/>
    <hyperlink ref="A27" r:id="rId2" display="Gl@Murka "/>
    <hyperlink ref="A57" r:id="rId3" display="Nastenk@ "/>
    <hyperlink ref="A58" r:id="rId4" display="Nastenk@ "/>
    <hyperlink ref="A56" r:id="rId5" display="Nastenk@"/>
    <hyperlink ref="A135" r:id="rId6" display="n@stushk@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4"/>
  <sheetViews>
    <sheetView zoomScalePageLayoutView="0" workbookViewId="0" topLeftCell="A1">
      <selection activeCell="B164" sqref="B164"/>
    </sheetView>
  </sheetViews>
  <sheetFormatPr defaultColWidth="9.140625" defaultRowHeight="15"/>
  <cols>
    <col min="1" max="1" width="47.7109375" style="0" customWidth="1"/>
    <col min="2" max="2" width="11.28125" style="0" customWidth="1"/>
  </cols>
  <sheetData>
    <row r="1" spans="1:2" ht="33.75">
      <c r="A1" s="2" t="s">
        <v>114</v>
      </c>
      <c r="B1" s="3"/>
    </row>
    <row r="2" spans="1:2" ht="33.75">
      <c r="A2" s="2" t="s">
        <v>139</v>
      </c>
      <c r="B2" s="3"/>
    </row>
    <row r="3" spans="1:2" ht="33.75">
      <c r="A3" s="2" t="s">
        <v>75</v>
      </c>
      <c r="B3" s="3"/>
    </row>
    <row r="4" spans="1:2" ht="33.75">
      <c r="A4" s="2" t="s">
        <v>139</v>
      </c>
      <c r="B4" s="3"/>
    </row>
    <row r="5" spans="1:2" ht="33.75">
      <c r="A5" s="2" t="s">
        <v>64</v>
      </c>
      <c r="B5" s="3"/>
    </row>
    <row r="6" spans="1:2" ht="33.75">
      <c r="A6" s="2" t="s">
        <v>139</v>
      </c>
      <c r="B6" s="3"/>
    </row>
    <row r="7" spans="1:2" ht="33.75">
      <c r="A7" s="2" t="s">
        <v>36</v>
      </c>
      <c r="B7" s="3"/>
    </row>
    <row r="8" spans="1:2" ht="33.75">
      <c r="A8" s="2" t="s">
        <v>139</v>
      </c>
      <c r="B8" s="3"/>
    </row>
    <row r="9" spans="1:2" ht="33.75">
      <c r="A9" s="2" t="s">
        <v>67</v>
      </c>
      <c r="B9" s="3"/>
    </row>
    <row r="10" spans="1:2" ht="33.75">
      <c r="A10" s="2" t="s">
        <v>139</v>
      </c>
      <c r="B10" s="3"/>
    </row>
    <row r="11" spans="1:2" ht="33.75">
      <c r="A11" s="4" t="s">
        <v>109</v>
      </c>
      <c r="B11" s="3"/>
    </row>
    <row r="12" spans="1:2" ht="33.75">
      <c r="A12" s="2" t="s">
        <v>139</v>
      </c>
      <c r="B12" s="3"/>
    </row>
    <row r="13" spans="1:2" ht="33.75">
      <c r="A13" s="4" t="s">
        <v>71</v>
      </c>
      <c r="B13" s="3"/>
    </row>
    <row r="14" spans="1:2" ht="33.75">
      <c r="A14" s="2" t="s">
        <v>139</v>
      </c>
      <c r="B14" s="3"/>
    </row>
    <row r="15" spans="1:2" ht="33.75">
      <c r="A15" s="4" t="s">
        <v>60</v>
      </c>
      <c r="B15" s="3"/>
    </row>
    <row r="16" spans="1:2" ht="33.75">
      <c r="A16" s="2" t="s">
        <v>139</v>
      </c>
      <c r="B16" s="3"/>
    </row>
    <row r="17" spans="1:2" ht="33.75">
      <c r="A17" s="2" t="s">
        <v>80</v>
      </c>
      <c r="B17" s="3"/>
    </row>
    <row r="18" spans="1:2" ht="33.75">
      <c r="A18" s="2" t="s">
        <v>139</v>
      </c>
      <c r="B18" s="3"/>
    </row>
    <row r="19" spans="1:2" ht="33.75">
      <c r="A19" s="2" t="s">
        <v>76</v>
      </c>
      <c r="B19" s="3"/>
    </row>
    <row r="20" spans="1:2" ht="33.75">
      <c r="A20" s="2" t="s">
        <v>139</v>
      </c>
      <c r="B20" s="3"/>
    </row>
    <row r="21" spans="1:2" ht="33.75">
      <c r="A21" s="2" t="s">
        <v>103</v>
      </c>
      <c r="B21" s="3"/>
    </row>
    <row r="22" spans="1:2" ht="33.75">
      <c r="A22" s="2" t="s">
        <v>139</v>
      </c>
      <c r="B22" s="3"/>
    </row>
    <row r="23" spans="1:2" ht="33.75">
      <c r="A23" s="4" t="s">
        <v>50</v>
      </c>
      <c r="B23" s="3"/>
    </row>
    <row r="24" spans="1:2" ht="33.75">
      <c r="A24" s="2" t="s">
        <v>139</v>
      </c>
      <c r="B24" s="3"/>
    </row>
    <row r="25" spans="1:2" ht="33.75">
      <c r="A25" s="2" t="s">
        <v>81</v>
      </c>
      <c r="B25" s="3"/>
    </row>
    <row r="26" spans="1:2" ht="33.75">
      <c r="A26" s="2" t="s">
        <v>139</v>
      </c>
      <c r="B26" s="3"/>
    </row>
    <row r="27" spans="1:2" ht="33.75">
      <c r="A27" s="4" t="s">
        <v>125</v>
      </c>
      <c r="B27" s="3"/>
    </row>
    <row r="28" spans="1:2" ht="33.75">
      <c r="A28" s="2" t="s">
        <v>139</v>
      </c>
      <c r="B28" s="3"/>
    </row>
    <row r="29" spans="1:2" ht="33.75">
      <c r="A29" s="5" t="s">
        <v>85</v>
      </c>
      <c r="B29" s="3"/>
    </row>
    <row r="30" spans="1:2" ht="33.75">
      <c r="A30" s="2" t="s">
        <v>139</v>
      </c>
      <c r="B30" s="3"/>
    </row>
    <row r="31" spans="1:2" ht="33.75">
      <c r="A31" s="2" t="s">
        <v>70</v>
      </c>
      <c r="B31" s="3"/>
    </row>
    <row r="32" spans="1:2" ht="33.75">
      <c r="A32" s="2" t="s">
        <v>139</v>
      </c>
      <c r="B32" s="3"/>
    </row>
    <row r="33" spans="1:2" ht="33.75">
      <c r="A33" s="4" t="s">
        <v>32</v>
      </c>
      <c r="B33" s="3"/>
    </row>
    <row r="34" spans="1:2" ht="33.75">
      <c r="A34" s="2" t="s">
        <v>139</v>
      </c>
      <c r="B34" s="3"/>
    </row>
    <row r="35" spans="1:2" ht="33.75">
      <c r="A35" s="2" t="s">
        <v>86</v>
      </c>
      <c r="B35" s="3"/>
    </row>
    <row r="36" spans="1:2" ht="33.75">
      <c r="A36" s="2" t="s">
        <v>139</v>
      </c>
      <c r="B36" s="3"/>
    </row>
    <row r="37" spans="1:2" ht="33.75">
      <c r="A37" s="4" t="s">
        <v>33</v>
      </c>
      <c r="B37" s="3"/>
    </row>
    <row r="38" spans="1:2" ht="33.75">
      <c r="A38" s="2" t="s">
        <v>139</v>
      </c>
      <c r="B38" s="3"/>
    </row>
    <row r="39" spans="1:2" ht="33.75">
      <c r="A39" s="4" t="s">
        <v>91</v>
      </c>
      <c r="B39" s="3"/>
    </row>
    <row r="40" spans="1:2" ht="33.75">
      <c r="A40" s="2" t="s">
        <v>139</v>
      </c>
      <c r="B40" s="3"/>
    </row>
    <row r="41" spans="1:2" ht="33.75">
      <c r="A41" s="4" t="s">
        <v>38</v>
      </c>
      <c r="B41" s="3"/>
    </row>
    <row r="42" spans="1:2" ht="33.75">
      <c r="A42" s="2" t="s">
        <v>139</v>
      </c>
      <c r="B42" s="3"/>
    </row>
    <row r="43" spans="1:2" ht="33.75">
      <c r="A43" s="4" t="s">
        <v>101</v>
      </c>
      <c r="B43" s="3"/>
    </row>
    <row r="44" spans="1:2" ht="33.75">
      <c r="A44" s="2" t="s">
        <v>44</v>
      </c>
      <c r="B44" s="3"/>
    </row>
    <row r="45" spans="1:2" ht="33.75">
      <c r="A45" s="2" t="s">
        <v>139</v>
      </c>
      <c r="B45" s="3"/>
    </row>
    <row r="46" spans="1:2" ht="33.75">
      <c r="A46" s="4" t="s">
        <v>119</v>
      </c>
      <c r="B46" s="3"/>
    </row>
    <row r="47" spans="1:2" ht="33.75">
      <c r="A47" s="2" t="s">
        <v>139</v>
      </c>
      <c r="B47" s="3"/>
    </row>
    <row r="48" spans="1:2" ht="33.75">
      <c r="A48" s="4" t="s">
        <v>117</v>
      </c>
      <c r="B48" s="3"/>
    </row>
    <row r="49" spans="1:2" ht="33.75">
      <c r="A49" s="2" t="s">
        <v>139</v>
      </c>
      <c r="B49" s="3"/>
    </row>
    <row r="50" spans="1:2" ht="33.75">
      <c r="A50" s="2" t="s">
        <v>120</v>
      </c>
      <c r="B50" s="3"/>
    </row>
    <row r="51" spans="1:2" ht="33.75">
      <c r="A51" s="2" t="s">
        <v>139</v>
      </c>
      <c r="B51" s="3"/>
    </row>
    <row r="52" spans="1:2" ht="33.75">
      <c r="A52" s="4" t="s">
        <v>115</v>
      </c>
      <c r="B52" s="3"/>
    </row>
    <row r="53" spans="1:2" ht="33.75">
      <c r="A53" s="2" t="s">
        <v>139</v>
      </c>
      <c r="B53" s="3"/>
    </row>
    <row r="54" spans="1:2" ht="33.75">
      <c r="A54" s="4" t="s">
        <v>54</v>
      </c>
      <c r="B54" s="3"/>
    </row>
    <row r="55" spans="1:2" ht="33.75">
      <c r="A55" s="2" t="s">
        <v>139</v>
      </c>
      <c r="B55" s="3"/>
    </row>
    <row r="56" spans="1:2" ht="33.75">
      <c r="A56" s="4" t="s">
        <v>98</v>
      </c>
      <c r="B56" s="3"/>
    </row>
    <row r="57" spans="1:2" ht="33.75">
      <c r="A57" s="2" t="s">
        <v>139</v>
      </c>
      <c r="B57" s="3"/>
    </row>
    <row r="58" spans="1:2" ht="33.75">
      <c r="A58" s="4" t="s">
        <v>59</v>
      </c>
      <c r="B58" s="3"/>
    </row>
    <row r="59" spans="1:2" ht="33.75">
      <c r="A59" s="2" t="s">
        <v>139</v>
      </c>
      <c r="B59" s="3"/>
    </row>
    <row r="60" spans="1:2" ht="33.75">
      <c r="A60" s="2" t="s">
        <v>55</v>
      </c>
      <c r="B60" s="3"/>
    </row>
    <row r="61" spans="1:2" ht="33.75">
      <c r="A61" s="2" t="s">
        <v>139</v>
      </c>
      <c r="B61" s="3"/>
    </row>
    <row r="62" spans="1:2" ht="33.75">
      <c r="A62" s="5" t="s">
        <v>87</v>
      </c>
      <c r="B62" s="3"/>
    </row>
    <row r="63" spans="1:2" ht="33.75">
      <c r="A63" s="2" t="s">
        <v>139</v>
      </c>
      <c r="B63" s="3"/>
    </row>
    <row r="64" spans="1:2" ht="33.75">
      <c r="A64" s="4" t="s">
        <v>51</v>
      </c>
      <c r="B64" s="3"/>
    </row>
    <row r="65" spans="1:2" ht="33.75">
      <c r="A65" s="2" t="s">
        <v>139</v>
      </c>
      <c r="B65" s="3"/>
    </row>
    <row r="66" spans="1:2" ht="33.75">
      <c r="A66" s="4" t="s">
        <v>94</v>
      </c>
      <c r="B66" s="3"/>
    </row>
    <row r="67" spans="1:2" ht="33.75">
      <c r="A67" s="2" t="s">
        <v>139</v>
      </c>
      <c r="B67" s="3"/>
    </row>
    <row r="68" spans="1:2" ht="33.75">
      <c r="A68" s="4" t="s">
        <v>65</v>
      </c>
      <c r="B68" s="3"/>
    </row>
    <row r="69" spans="1:2" ht="33.75">
      <c r="A69" s="2" t="s">
        <v>139</v>
      </c>
      <c r="B69" s="3"/>
    </row>
    <row r="70" spans="1:2" ht="33.75">
      <c r="A70" s="4" t="s">
        <v>126</v>
      </c>
      <c r="B70" s="3"/>
    </row>
    <row r="71" spans="1:2" ht="33.75">
      <c r="A71" s="2" t="s">
        <v>139</v>
      </c>
      <c r="B71" s="3"/>
    </row>
    <row r="72" spans="1:2" ht="33.75">
      <c r="A72" s="4" t="s">
        <v>79</v>
      </c>
      <c r="B72" s="3"/>
    </row>
    <row r="73" spans="1:2" ht="33.75">
      <c r="A73" s="2" t="s">
        <v>139</v>
      </c>
      <c r="B73" s="3"/>
    </row>
    <row r="74" spans="1:2" ht="33.75">
      <c r="A74" s="2" t="s">
        <v>106</v>
      </c>
      <c r="B74" s="3"/>
    </row>
    <row r="75" spans="1:2" ht="33.75">
      <c r="A75" s="4" t="s">
        <v>123</v>
      </c>
      <c r="B75" s="3"/>
    </row>
    <row r="76" spans="1:2" ht="33.75">
      <c r="A76" s="2" t="s">
        <v>139</v>
      </c>
      <c r="B76" s="3"/>
    </row>
    <row r="77" spans="1:2" ht="33.75">
      <c r="A77" s="4" t="s">
        <v>82</v>
      </c>
      <c r="B77" s="3"/>
    </row>
    <row r="78" spans="1:2" ht="33.75">
      <c r="A78" s="2" t="s">
        <v>139</v>
      </c>
      <c r="B78" s="3"/>
    </row>
    <row r="79" spans="1:2" ht="33.75">
      <c r="A79" s="2" t="s">
        <v>111</v>
      </c>
      <c r="B79" s="3"/>
    </row>
    <row r="80" spans="1:2" ht="33.75">
      <c r="A80" s="2" t="s">
        <v>139</v>
      </c>
      <c r="B80" s="3"/>
    </row>
    <row r="81" spans="1:2" ht="33.75">
      <c r="A81" s="4" t="s">
        <v>93</v>
      </c>
      <c r="B81" s="3"/>
    </row>
    <row r="82" spans="1:2" ht="33.75">
      <c r="A82" s="2" t="s">
        <v>139</v>
      </c>
      <c r="B82" s="3"/>
    </row>
    <row r="83" spans="1:2" ht="33.75">
      <c r="A83" s="4" t="s">
        <v>116</v>
      </c>
      <c r="B83" s="3"/>
    </row>
    <row r="84" spans="1:2" ht="33.75">
      <c r="A84" s="2" t="s">
        <v>139</v>
      </c>
      <c r="B84" s="3"/>
    </row>
    <row r="85" spans="1:2" ht="33.75">
      <c r="A85" s="4" t="s">
        <v>69</v>
      </c>
      <c r="B85" s="3"/>
    </row>
    <row r="86" spans="1:2" ht="33.75">
      <c r="A86" s="2" t="s">
        <v>139</v>
      </c>
      <c r="B86" s="3"/>
    </row>
    <row r="87" spans="1:2" ht="33.75">
      <c r="A87" s="2" t="s">
        <v>58</v>
      </c>
      <c r="B87" s="3"/>
    </row>
    <row r="88" spans="1:2" ht="33.75">
      <c r="A88" s="2" t="s">
        <v>139</v>
      </c>
      <c r="B88" s="3"/>
    </row>
    <row r="89" spans="1:2" ht="33.75">
      <c r="A89" s="4" t="s">
        <v>46</v>
      </c>
      <c r="B89" s="3"/>
    </row>
    <row r="90" spans="1:2" ht="33.75">
      <c r="A90" s="4" t="s">
        <v>66</v>
      </c>
      <c r="B90" s="3"/>
    </row>
    <row r="91" spans="1:2" ht="33.75">
      <c r="A91" s="2" t="s">
        <v>139</v>
      </c>
      <c r="B91" s="3"/>
    </row>
    <row r="92" spans="1:2" ht="33.75">
      <c r="A92" s="2" t="s">
        <v>41</v>
      </c>
      <c r="B92" s="3"/>
    </row>
    <row r="93" spans="1:2" ht="33.75">
      <c r="A93" s="2" t="s">
        <v>139</v>
      </c>
      <c r="B93" s="3"/>
    </row>
    <row r="94" spans="1:2" ht="33.75">
      <c r="A94" s="2" t="s">
        <v>56</v>
      </c>
      <c r="B94" s="3"/>
    </row>
    <row r="95" spans="1:2" ht="33.75">
      <c r="A95" s="2" t="s">
        <v>139</v>
      </c>
      <c r="B95" s="3"/>
    </row>
    <row r="96" spans="1:2" ht="33.75">
      <c r="A96" s="4" t="s">
        <v>43</v>
      </c>
      <c r="B96" s="3"/>
    </row>
    <row r="97" spans="1:2" ht="33.75">
      <c r="A97" s="2" t="s">
        <v>139</v>
      </c>
      <c r="B97" s="3"/>
    </row>
    <row r="98" spans="1:2" ht="33.75">
      <c r="A98" s="4" t="s">
        <v>110</v>
      </c>
      <c r="B98" s="3"/>
    </row>
    <row r="99" spans="1:2" ht="33.75">
      <c r="A99" s="2" t="s">
        <v>139</v>
      </c>
      <c r="B99" s="3"/>
    </row>
    <row r="100" spans="1:2" ht="33.75">
      <c r="A100" s="4" t="s">
        <v>68</v>
      </c>
      <c r="B100" s="3"/>
    </row>
    <row r="101" spans="1:2" ht="33.75">
      <c r="A101" s="2" t="s">
        <v>139</v>
      </c>
      <c r="B101" s="3"/>
    </row>
    <row r="102" spans="1:2" ht="33.75">
      <c r="A102" s="4" t="s">
        <v>124</v>
      </c>
      <c r="B102" s="3"/>
    </row>
    <row r="103" spans="1:2" ht="33.75">
      <c r="A103" s="2" t="s">
        <v>139</v>
      </c>
      <c r="B103" s="3"/>
    </row>
    <row r="104" spans="1:2" ht="33.75">
      <c r="A104" s="2" t="s">
        <v>102</v>
      </c>
      <c r="B104" s="3"/>
    </row>
    <row r="105" spans="1:2" ht="33.75">
      <c r="A105" s="2" t="s">
        <v>139</v>
      </c>
      <c r="B105" s="3"/>
    </row>
    <row r="106" spans="1:2" ht="33.75">
      <c r="A106" s="4" t="s">
        <v>72</v>
      </c>
      <c r="B106" s="3"/>
    </row>
    <row r="107" spans="1:2" ht="33.75">
      <c r="A107" s="2" t="s">
        <v>139</v>
      </c>
      <c r="B107" s="3"/>
    </row>
    <row r="108" spans="1:2" ht="33.75">
      <c r="A108" s="4" t="s">
        <v>84</v>
      </c>
      <c r="B108" s="3"/>
    </row>
    <row r="109" spans="1:2" ht="33.75">
      <c r="A109" s="2" t="s">
        <v>139</v>
      </c>
      <c r="B109" s="3"/>
    </row>
    <row r="110" spans="1:2" ht="33.75">
      <c r="A110" s="4" t="s">
        <v>95</v>
      </c>
      <c r="B110" s="3"/>
    </row>
    <row r="111" spans="1:2" ht="33.75">
      <c r="A111" s="2" t="s">
        <v>139</v>
      </c>
      <c r="B111" s="3"/>
    </row>
    <row r="112" spans="1:2" ht="33.75">
      <c r="A112" s="4" t="s">
        <v>42</v>
      </c>
      <c r="B112" s="3"/>
    </row>
    <row r="113" spans="1:2" ht="33.75">
      <c r="A113" s="2" t="s">
        <v>139</v>
      </c>
      <c r="B113" s="3"/>
    </row>
    <row r="114" spans="1:2" ht="33.75">
      <c r="A114" s="4" t="s">
        <v>99</v>
      </c>
      <c r="B114" s="3"/>
    </row>
    <row r="115" spans="1:2" ht="33.75">
      <c r="A115" s="2" t="s">
        <v>139</v>
      </c>
      <c r="B115" s="3"/>
    </row>
    <row r="116" spans="1:2" ht="33.75">
      <c r="A116" s="4" t="s">
        <v>90</v>
      </c>
      <c r="B116" s="3"/>
    </row>
    <row r="117" spans="1:2" ht="33.75">
      <c r="A117" s="2" t="s">
        <v>139</v>
      </c>
      <c r="B117" s="3"/>
    </row>
    <row r="118" spans="1:2" ht="33.75">
      <c r="A118" s="4" t="s">
        <v>112</v>
      </c>
      <c r="B118" s="3"/>
    </row>
    <row r="119" spans="1:2" ht="33.75">
      <c r="A119" s="2" t="s">
        <v>139</v>
      </c>
      <c r="B119" s="3"/>
    </row>
    <row r="120" spans="1:2" ht="33.75">
      <c r="A120" s="4" t="s">
        <v>49</v>
      </c>
      <c r="B120" s="3"/>
    </row>
    <row r="121" spans="1:2" ht="33.75">
      <c r="A121" s="2" t="s">
        <v>139</v>
      </c>
      <c r="B121" s="3"/>
    </row>
    <row r="122" spans="1:2" ht="33.75">
      <c r="A122" s="4" t="s">
        <v>108</v>
      </c>
      <c r="B122" s="3"/>
    </row>
    <row r="123" spans="1:2" ht="33.75">
      <c r="A123" s="2" t="s">
        <v>139</v>
      </c>
      <c r="B123" s="3"/>
    </row>
    <row r="124" spans="1:2" ht="33.75">
      <c r="A124" s="4" t="s">
        <v>48</v>
      </c>
      <c r="B124" s="3"/>
    </row>
    <row r="125" spans="1:2" ht="33.75">
      <c r="A125" s="2" t="s">
        <v>139</v>
      </c>
      <c r="B125" s="3"/>
    </row>
    <row r="126" spans="1:2" ht="33.75">
      <c r="A126" s="5" t="s">
        <v>45</v>
      </c>
      <c r="B126" s="3"/>
    </row>
    <row r="127" spans="1:2" ht="33.75">
      <c r="A127" s="2" t="s">
        <v>139</v>
      </c>
      <c r="B127" s="3"/>
    </row>
    <row r="128" spans="1:2" ht="33.75">
      <c r="A128" s="4" t="s">
        <v>30</v>
      </c>
      <c r="B128" s="3"/>
    </row>
    <row r="129" spans="1:2" ht="33.75">
      <c r="A129" s="2" t="s">
        <v>139</v>
      </c>
      <c r="B129" s="3"/>
    </row>
    <row r="130" spans="1:2" ht="33.75">
      <c r="A130" s="4" t="s">
        <v>53</v>
      </c>
      <c r="B130" s="3"/>
    </row>
    <row r="131" spans="1:2" ht="33.75">
      <c r="A131" s="2" t="s">
        <v>74</v>
      </c>
      <c r="B131" s="3"/>
    </row>
    <row r="132" spans="1:2" ht="33.75">
      <c r="A132" s="2" t="s">
        <v>139</v>
      </c>
      <c r="B132" s="3"/>
    </row>
    <row r="133" spans="1:2" ht="33.75">
      <c r="A133" s="4" t="s">
        <v>113</v>
      </c>
      <c r="B133" s="3"/>
    </row>
    <row r="134" spans="1:2" ht="33.75">
      <c r="A134" s="2" t="s">
        <v>139</v>
      </c>
      <c r="B134" s="3"/>
    </row>
    <row r="135" spans="1:2" ht="33.75">
      <c r="A135" s="4" t="s">
        <v>100</v>
      </c>
      <c r="B135" s="3"/>
    </row>
    <row r="136" spans="1:2" ht="33.75">
      <c r="A136" s="2" t="s">
        <v>139</v>
      </c>
      <c r="B136" s="3"/>
    </row>
    <row r="137" spans="1:2" ht="33.75">
      <c r="A137" s="2" t="s">
        <v>96</v>
      </c>
      <c r="B137" s="3"/>
    </row>
    <row r="138" spans="1:2" ht="33.75">
      <c r="A138" s="2" t="s">
        <v>139</v>
      </c>
      <c r="B138" s="3"/>
    </row>
    <row r="139" spans="1:2" ht="33.75">
      <c r="A139" s="4" t="s">
        <v>37</v>
      </c>
      <c r="B139" s="3"/>
    </row>
    <row r="140" spans="1:2" ht="33.75">
      <c r="A140" s="4" t="s">
        <v>83</v>
      </c>
      <c r="B140" s="3"/>
    </row>
    <row r="141" spans="1:2" ht="33.75">
      <c r="A141" s="2" t="s">
        <v>139</v>
      </c>
      <c r="B141" s="3"/>
    </row>
    <row r="142" spans="1:2" ht="33.75">
      <c r="A142" s="4" t="s">
        <v>34</v>
      </c>
      <c r="B142" s="3"/>
    </row>
    <row r="143" spans="1:2" ht="33.75">
      <c r="A143" s="2" t="s">
        <v>139</v>
      </c>
      <c r="B143" s="3"/>
    </row>
    <row r="144" spans="1:2" ht="33.75">
      <c r="A144" s="4" t="s">
        <v>77</v>
      </c>
      <c r="B144" s="3"/>
    </row>
    <row r="145" spans="1:2" ht="33.75">
      <c r="A145" s="2" t="s">
        <v>139</v>
      </c>
      <c r="B145" s="3"/>
    </row>
    <row r="146" spans="1:2" ht="33.75">
      <c r="A146" s="2" t="s">
        <v>73</v>
      </c>
      <c r="B146" s="3"/>
    </row>
    <row r="147" spans="1:2" ht="33.75">
      <c r="A147" s="2" t="s">
        <v>139</v>
      </c>
      <c r="B147" s="3"/>
    </row>
    <row r="148" spans="1:2" ht="33.75">
      <c r="A148" s="4" t="s">
        <v>62</v>
      </c>
      <c r="B148" s="3"/>
    </row>
    <row r="149" spans="1:2" ht="33.75">
      <c r="A149" s="4" t="s">
        <v>61</v>
      </c>
      <c r="B149" s="3"/>
    </row>
    <row r="150" spans="1:2" ht="33.75">
      <c r="A150" s="2" t="s">
        <v>139</v>
      </c>
      <c r="B150" s="3"/>
    </row>
    <row r="151" spans="1:2" ht="33.75">
      <c r="A151" s="2" t="s">
        <v>130</v>
      </c>
      <c r="B151" s="3"/>
    </row>
    <row r="152" spans="1:2" ht="33.75">
      <c r="A152" s="2" t="s">
        <v>139</v>
      </c>
      <c r="B152" s="3"/>
    </row>
    <row r="153" spans="1:2" ht="33.75">
      <c r="A153" s="4" t="s">
        <v>92</v>
      </c>
      <c r="B153" s="3"/>
    </row>
    <row r="154" spans="1:2" ht="33.75">
      <c r="A154" s="2" t="s">
        <v>139</v>
      </c>
      <c r="B154" s="3"/>
    </row>
    <row r="155" spans="1:2" ht="33.75">
      <c r="A155" s="4" t="s">
        <v>52</v>
      </c>
      <c r="B155" s="3"/>
    </row>
    <row r="156" spans="1:2" ht="33.75">
      <c r="A156" s="2" t="s">
        <v>139</v>
      </c>
      <c r="B156" s="3"/>
    </row>
    <row r="157" spans="1:2" ht="33.75">
      <c r="A157" s="4" t="s">
        <v>128</v>
      </c>
      <c r="B157" s="3"/>
    </row>
    <row r="158" spans="1:2" ht="33.75">
      <c r="A158" s="2" t="s">
        <v>139</v>
      </c>
      <c r="B158" s="3"/>
    </row>
    <row r="159" spans="1:2" ht="33.75">
      <c r="A159" s="2" t="s">
        <v>129</v>
      </c>
      <c r="B159" s="3"/>
    </row>
    <row r="160" spans="1:2" ht="33.75">
      <c r="A160" s="2" t="s">
        <v>139</v>
      </c>
      <c r="B160" s="3"/>
    </row>
    <row r="161" spans="1:2" ht="33.75">
      <c r="A161" s="2" t="s">
        <v>132</v>
      </c>
      <c r="B161" s="3"/>
    </row>
    <row r="162" spans="1:2" ht="33.75">
      <c r="A162" s="2" t="s">
        <v>139</v>
      </c>
      <c r="B162" s="3"/>
    </row>
    <row r="163" spans="1:2" ht="33.75">
      <c r="A163" s="2" t="s">
        <v>134</v>
      </c>
      <c r="B163" s="3"/>
    </row>
    <row r="164" spans="1:2" ht="33.75">
      <c r="A164" s="2" t="s">
        <v>139</v>
      </c>
      <c r="B164" s="3"/>
    </row>
  </sheetData>
  <sheetProtection/>
  <hyperlinks>
    <hyperlink ref="A126" r:id="rId1" display="Марина@Мария "/>
    <hyperlink ref="A62" r:id="rId2" display="Nastenk@ "/>
    <hyperlink ref="A29" r:id="rId3" display="Gl@Murka 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2012-02-22T11:24:20Z</cp:lastPrinted>
  <dcterms:created xsi:type="dcterms:W3CDTF">2012-02-07T08:06:43Z</dcterms:created>
  <dcterms:modified xsi:type="dcterms:W3CDTF">2012-02-24T09:42:16Z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