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19695" windowHeight="78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<sst xmlns="http://schemas.openxmlformats.org/spreadsheetml/2006/main" count="567" uniqueCount="149">
  <si>
    <t>Ник</t>
  </si>
  <si>
    <t>Наименование</t>
  </si>
  <si>
    <t>Метраж</t>
  </si>
  <si>
    <t>Цена за 1м</t>
  </si>
  <si>
    <t>Сумма</t>
  </si>
  <si>
    <t>Сумма орг</t>
  </si>
  <si>
    <t>Итого</t>
  </si>
  <si>
    <t>Оплачено</t>
  </si>
  <si>
    <t>ТР</t>
  </si>
  <si>
    <t>Долг/возвр</t>
  </si>
  <si>
    <t>Ткань портьерная "ПЕСОК" 553 150 Цвет №60</t>
  </si>
  <si>
    <t>shipelena</t>
  </si>
  <si>
    <t>Lerok</t>
  </si>
  <si>
    <t>Чижик</t>
  </si>
  <si>
    <t>Meant For Love</t>
  </si>
  <si>
    <t>azass</t>
  </si>
  <si>
    <t>Ткань портьерная "МОДЕРН" H12 150 Цвет №194</t>
  </si>
  <si>
    <t>Aurica</t>
  </si>
  <si>
    <t>lessi</t>
  </si>
  <si>
    <t>Elena &amp; VladiK</t>
  </si>
  <si>
    <t>Золька</t>
  </si>
  <si>
    <t>Ткань портьерная "БЛЭКАУТ" с тиснением EMB11 150 Цвет №21</t>
  </si>
  <si>
    <t>анастасия1985</t>
  </si>
  <si>
    <t>geniya78</t>
  </si>
  <si>
    <t>Ткань портьерная ТАФТА "ШАНТОН" 3119 300 Цвет №7002</t>
  </si>
  <si>
    <t>molla</t>
  </si>
  <si>
    <t>Mashu1ka</t>
  </si>
  <si>
    <t xml:space="preserve">Feb </t>
  </si>
  <si>
    <t>Lёlechka</t>
  </si>
  <si>
    <t>Ткань портьерная "АМУР" JB0550 280 Цвет №4</t>
  </si>
  <si>
    <t>Ника7</t>
  </si>
  <si>
    <t>Nucha</t>
  </si>
  <si>
    <t>Ткань портьерная "АМУР" JB0550 280 Цвет №107</t>
  </si>
  <si>
    <t>Мелена</t>
  </si>
  <si>
    <t>-Nastya-</t>
  </si>
  <si>
    <t>Ткань портьерная "МОДЕРН" Н18 150 Цвет № 160</t>
  </si>
  <si>
    <t>Anansi</t>
  </si>
  <si>
    <t>Ткань портьерная "АЙТУ" 15804 146 Цвет №2</t>
  </si>
  <si>
    <t>nuta.ksn</t>
  </si>
  <si>
    <t>Yagodka-09</t>
  </si>
  <si>
    <t>МаняЯ</t>
  </si>
  <si>
    <t>Ткань портьерная "ТАФТА_ОРГАНЗА" 1500 280 Цвет № 6-13</t>
  </si>
  <si>
    <t>Evvita</t>
  </si>
  <si>
    <t>miledi@</t>
  </si>
  <si>
    <t>Phcelka</t>
  </si>
  <si>
    <t>taisa.gallery</t>
  </si>
  <si>
    <t>Креп-сатин S 150 Цвет № 21</t>
  </si>
  <si>
    <t>мамаМакса</t>
  </si>
  <si>
    <t>Надюша 82</t>
  </si>
  <si>
    <t>Катерина1</t>
  </si>
  <si>
    <t>Креп-сатин S 150 Цвет № 84</t>
  </si>
  <si>
    <t>Кsюша</t>
  </si>
  <si>
    <t>albina@</t>
  </si>
  <si>
    <t>Органза-флок ZY129-30</t>
  </si>
  <si>
    <t>ulia78</t>
  </si>
  <si>
    <t>makareshka</t>
  </si>
  <si>
    <t>Органза однотонная LF 300 Цвет №133</t>
  </si>
  <si>
    <t>Екатерина Платошечкина</t>
  </si>
  <si>
    <t>LoveDay</t>
  </si>
  <si>
    <t xml:space="preserve">СВОБОДНО </t>
  </si>
  <si>
    <t>Lenhik</t>
  </si>
  <si>
    <t>алхимик</t>
  </si>
  <si>
    <t>NovoOlya</t>
  </si>
  <si>
    <t>Органза однотонная LF 300 Цвет №1</t>
  </si>
  <si>
    <t xml:space="preserve">маша и я </t>
  </si>
  <si>
    <t>Юапукоп</t>
  </si>
  <si>
    <t>Паолина</t>
  </si>
  <si>
    <t>nastya105</t>
  </si>
  <si>
    <t>superkalinina</t>
  </si>
  <si>
    <t>нянямина</t>
  </si>
  <si>
    <t>Feb</t>
  </si>
  <si>
    <t>Жена Генерала</t>
  </si>
  <si>
    <t>Органза "МАГИЯ" 75203</t>
  </si>
  <si>
    <t>Евгения-ЕВА</t>
  </si>
  <si>
    <t>pelogia</t>
  </si>
  <si>
    <t>elena.nsk</t>
  </si>
  <si>
    <t>Органза "ФАНТАЗИЯ" SAJ1091 290 Цвет №1</t>
  </si>
  <si>
    <t>баронесса</t>
  </si>
  <si>
    <t>KATS</t>
  </si>
  <si>
    <t>Вуаль 2009 300 Цвет №27</t>
  </si>
  <si>
    <t>Vika2008</t>
  </si>
  <si>
    <t xml:space="preserve">тасся </t>
  </si>
  <si>
    <t>Касана</t>
  </si>
  <si>
    <t>Органза "ФАНТАЗИЯ" OJ22312 280 Цвет №4</t>
  </si>
  <si>
    <t>Юлианк@</t>
  </si>
  <si>
    <t>AnJEtaAA</t>
  </si>
  <si>
    <t>Леся Александровна</t>
  </si>
  <si>
    <t>мама-Оксана</t>
  </si>
  <si>
    <t xml:space="preserve">Ткань портьерная ТАФТА TA001 150 Цвет №76 </t>
  </si>
  <si>
    <t>Валюша</t>
  </si>
  <si>
    <t>Оленек</t>
  </si>
  <si>
    <t>Тати_81</t>
  </si>
  <si>
    <t>SveTl@n@</t>
  </si>
  <si>
    <t>Органза с печатью арт. EY037 цвет 6</t>
  </si>
  <si>
    <t xml:space="preserve">albina@ </t>
  </si>
  <si>
    <t>Томас</t>
  </si>
  <si>
    <t>barusy</t>
  </si>
  <si>
    <t>Семибратик</t>
  </si>
  <si>
    <t xml:space="preserve">Вуаль 2009 300 Цвет №15 </t>
  </si>
  <si>
    <t>AnnaO</t>
  </si>
  <si>
    <t>juliett@</t>
  </si>
  <si>
    <t>Вуаль 2009 300 Цвет №1</t>
  </si>
  <si>
    <t xml:space="preserve">tata!!! </t>
  </si>
  <si>
    <t>юлия2006</t>
  </si>
  <si>
    <t xml:space="preserve">Lёlechka </t>
  </si>
  <si>
    <t>Снеж_ка</t>
  </si>
  <si>
    <t>Lusi</t>
  </si>
  <si>
    <t>А-ри-ша</t>
  </si>
  <si>
    <t>Ткань портьерная "САТИН" 256 Цвет № 56</t>
  </si>
  <si>
    <t xml:space="preserve">Anabel </t>
  </si>
  <si>
    <t xml:space="preserve">Тюль жатый 4005 280 Цвет №20172 </t>
  </si>
  <si>
    <t>ТЮЛЬ_ЖАТКА_ЦВ_РАДУГА 3005 Цвет 2</t>
  </si>
  <si>
    <t>я</t>
  </si>
  <si>
    <t>Тесьма шторная Z1</t>
  </si>
  <si>
    <t xml:space="preserve">miledi@ </t>
  </si>
  <si>
    <t xml:space="preserve">ЯТЯ </t>
  </si>
  <si>
    <t>Julial</t>
  </si>
  <si>
    <t>Тесьма шторная TZ5-200</t>
  </si>
  <si>
    <t>ЯТЯ</t>
  </si>
  <si>
    <t>BellaKoledub</t>
  </si>
  <si>
    <t xml:space="preserve">Утяжелитель 0-50 50 гр. 25 </t>
  </si>
  <si>
    <t xml:space="preserve">КАНТ_ШТОРНЫЙ_ТРИМЛЭНД E10 10 </t>
  </si>
  <si>
    <t xml:space="preserve">КАНТ_ШТОРНЫЙ_ТРИМЛЭНД E10 24 </t>
  </si>
  <si>
    <t>КАНТ_ШТОРНЫЙ_ТРИМЛЭНД E10 28</t>
  </si>
  <si>
    <t xml:space="preserve">КАНТ_ШТОРНЫЙ_ТРИМЛЭНД E10 21 </t>
  </si>
  <si>
    <t xml:space="preserve">КАНТ_ШТОРНЫЙ_ТРИМЛЭНД E10 14 </t>
  </si>
  <si>
    <t xml:space="preserve">КАНТ_ШТОРНЫЙ_ТРИМЛЭНД E10 19 </t>
  </si>
  <si>
    <t xml:space="preserve">КАНТ_ШТОРНЫЙ_ТРИМЛЭНД E10 9 </t>
  </si>
  <si>
    <t xml:space="preserve">КИСТЬ_Д/ШТОР_ТРИМЛЭНД 2END 1 </t>
  </si>
  <si>
    <t>КИСТЬ_Д/ШТОР_ТРИМЛЭНД 2END 21</t>
  </si>
  <si>
    <t>ШТОРЫ_ТЮЛЬ_ЛЕТО 12001/2009</t>
  </si>
  <si>
    <t>ШТОРЫ_ПОРТ_МАРСЕЛЬ 23001/558</t>
  </si>
  <si>
    <t>Комплект штор "Валенсия" артикул 24001</t>
  </si>
  <si>
    <t>Готовые шторы Венеция 103С</t>
  </si>
  <si>
    <t>Шторы кружевные Венеция арт. 519</t>
  </si>
  <si>
    <t>Шторы кружевные Венеция арт. 109G</t>
  </si>
  <si>
    <t>мама Лара</t>
  </si>
  <si>
    <t>Шторы кружевные Кантри арт. 106</t>
  </si>
  <si>
    <t>Шторы кружевные Кантри арт. 904</t>
  </si>
  <si>
    <t>Шторы кружевные Кантри арт. 902</t>
  </si>
  <si>
    <t xml:space="preserve">Чипола </t>
  </si>
  <si>
    <t xml:space="preserve">Шторы кружевные Кантри арт. 904, </t>
  </si>
  <si>
    <t xml:space="preserve">Шторы кружевные Кантри арт. 902, </t>
  </si>
  <si>
    <t>Котя</t>
  </si>
  <si>
    <t>Anna24041980</t>
  </si>
  <si>
    <t>Nadina1</t>
  </si>
  <si>
    <t>Alenushka72</t>
  </si>
  <si>
    <t>Калонби</t>
  </si>
  <si>
    <t>Olchik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</si>
</sst>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0" fontId="37" fillId="5" borderId="10" xfId="0" applyFont="1" applyFill="1" applyBorder="1" applyAlignment="1">
      <alignment/>
    </xf>
    <xf numFmtId="0" fontId="19" fillId="5" borderId="10" xfId="0" applyFont="1" applyFill="1" applyBorder="1" applyAlignment="1">
      <alignment/>
    </xf>
    <xf numFmtId="0" fontId="19" fillId="5" borderId="10" xfId="0" applyFont="1" applyFill="1" applyBorder="1" applyAlignment="1">
      <alignment horizontal="center"/>
    </xf>
    <xf numFmtId="0" fontId="19" fillId="33" borderId="10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1" fontId="20" fillId="33" borderId="10" xfId="0" applyNumberFormat="1" applyFont="1" applyFill="1" applyBorder="1" applyAlignment="1">
      <alignment/>
    </xf>
    <xf numFmtId="0" fontId="20" fillId="5" borderId="10" xfId="0" applyFont="1" applyFill="1" applyBorder="1" applyAlignment="1">
      <alignment/>
    </xf>
    <xf numFmtId="1" fontId="20" fillId="5" borderId="10" xfId="0" applyNumberFormat="1" applyFont="1" applyFill="1" applyBorder="1" applyAlignment="1">
      <alignment/>
    </xf>
    <xf numFmtId="0" fontId="20" fillId="5" borderId="11" xfId="0" applyFont="1" applyFill="1" applyBorder="1" applyAlignment="1">
      <alignment/>
    </xf>
    <xf numFmtId="0" fontId="20" fillId="5" borderId="0" xfId="0" applyFont="1" applyFill="1" applyAlignment="1">
      <alignment/>
    </xf>
    <xf numFmtId="1" fontId="19" fillId="33" borderId="10" xfId="0" applyNumberFormat="1" applyFont="1" applyFill="1" applyBorder="1" applyAlignment="1">
      <alignment/>
    </xf>
    <xf numFmtId="1" fontId="19" fillId="5" borderId="10" xfId="0" applyNumberFormat="1" applyFont="1" applyFill="1" applyBorder="1" applyAlignment="1">
      <alignment/>
    </xf>
    <xf numFmtId="0" fontId="19" fillId="34" borderId="10" xfId="0" applyFont="1" applyFill="1" applyBorder="1" applyAlignment="1">
      <alignment/>
    </xf>
    <xf numFmtId="0" fontId="20" fillId="34" borderId="10" xfId="0" applyFont="1" applyFill="1" applyBorder="1" applyAlignment="1">
      <alignment/>
    </xf>
    <xf numFmtId="1" fontId="20" fillId="34" borderId="10" xfId="0" applyNumberFormat="1" applyFont="1" applyFill="1" applyBorder="1" applyAlignment="1">
      <alignment/>
    </xf>
    <xf numFmtId="1" fontId="19" fillId="34" borderId="10" xfId="0" applyNumberFormat="1" applyFont="1" applyFill="1" applyBorder="1" applyAlignment="1">
      <alignment/>
    </xf>
    <xf numFmtId="0" fontId="0" fillId="5" borderId="10" xfId="0" applyFill="1" applyBorder="1" applyAlignment="1">
      <alignment/>
    </xf>
    <xf numFmtId="0" fontId="37" fillId="33" borderId="10" xfId="0" applyFont="1" applyFill="1" applyBorder="1" applyAlignment="1">
      <alignment/>
    </xf>
    <xf numFmtId="0" fontId="35" fillId="0" borderId="0" xfId="0" applyFont="1" applyAlignment="1">
      <alignment/>
    </xf>
    <xf numFmtId="0" fontId="19" fillId="5" borderId="11" xfId="0" applyFont="1" applyFill="1" applyBorder="1" applyAlignment="1">
      <alignment/>
    </xf>
    <xf numFmtId="0" fontId="19" fillId="33" borderId="0" xfId="0" applyFont="1" applyFill="1" applyBorder="1" applyAlignment="1">
      <alignment/>
    </xf>
    <xf numFmtId="1" fontId="37" fillId="33" borderId="10" xfId="0" applyNumberFormat="1" applyFont="1" applyFill="1" applyBorder="1" applyAlignment="1">
      <alignment/>
    </xf>
    <xf numFmtId="1" fontId="37" fillId="5" borderId="10" xfId="0" applyNumberFormat="1" applyFont="1" applyFill="1" applyBorder="1" applyAlignment="1">
      <alignment/>
    </xf>
    <xf numFmtId="0" fontId="37" fillId="34" borderId="10" xfId="0" applyFont="1" applyFill="1" applyBorder="1" applyAlignment="1">
      <alignment/>
    </xf>
    <xf numFmtId="1" fontId="37" fillId="34" borderId="10" xfId="0" applyNumberFormat="1" applyFont="1" applyFill="1" applyBorder="1" applyAlignment="1">
      <alignment/>
    </xf>
    <xf numFmtId="0" fontId="35" fillId="5" borderId="10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1"/>
  <sheetViews>
    <sheetView tabSelected="1" zoomScalePageLayoutView="0" workbookViewId="0" topLeftCell="A1">
      <selection activeCell="M110" sqref="M110"/>
    </sheetView>
  </sheetViews>
  <sheetFormatPr defaultColWidth="9.140625" defaultRowHeight="15"/>
  <cols>
    <col min="1" max="1" width="24.421875" style="0" customWidth="1"/>
    <col min="2" max="2" width="58.140625" style="0" customWidth="1"/>
    <col min="4" max="4" width="12.421875" style="0" customWidth="1"/>
    <col min="6" max="6" width="10.28125" style="0" customWidth="1"/>
    <col min="8" max="8" width="11.8515625" style="0" customWidth="1"/>
    <col min="10" max="10" width="12.8515625" style="0" customWidth="1"/>
  </cols>
  <sheetData>
    <row r="1" spans="1:10" ht="1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3" t="s">
        <v>8</v>
      </c>
      <c r="J1" s="2" t="s">
        <v>9</v>
      </c>
    </row>
    <row r="2" spans="1:10" ht="15">
      <c r="A2" s="4" t="s">
        <v>52</v>
      </c>
      <c r="B2" s="5" t="s">
        <v>101</v>
      </c>
      <c r="C2" s="5">
        <v>8</v>
      </c>
      <c r="D2" s="5">
        <v>45</v>
      </c>
      <c r="E2" s="5">
        <f aca="true" t="shared" si="0" ref="E2:E35">D2*C2</f>
        <v>360</v>
      </c>
      <c r="F2" s="6">
        <f>E2*1.15</f>
        <v>413.99999999999994</v>
      </c>
      <c r="G2" s="4"/>
      <c r="H2" s="4"/>
      <c r="I2" s="4"/>
      <c r="J2" s="18"/>
    </row>
    <row r="3" spans="1:10" ht="15">
      <c r="A3" s="4" t="s">
        <v>52</v>
      </c>
      <c r="B3" s="5" t="s">
        <v>113</v>
      </c>
      <c r="C3" s="5">
        <v>12</v>
      </c>
      <c r="D3" s="5">
        <v>16.15</v>
      </c>
      <c r="E3" s="5">
        <f t="shared" si="0"/>
        <v>193.79999999999998</v>
      </c>
      <c r="F3" s="6">
        <f aca="true" t="shared" si="1" ref="F3:F69">E3*1.15</f>
        <v>222.86999999999998</v>
      </c>
      <c r="G3" s="4"/>
      <c r="H3" s="4"/>
      <c r="I3" s="4"/>
      <c r="J3" s="18"/>
    </row>
    <row r="4" spans="1:10" ht="15">
      <c r="A4" s="4" t="s">
        <v>94</v>
      </c>
      <c r="B4" s="5" t="s">
        <v>93</v>
      </c>
      <c r="C4" s="5">
        <v>5</v>
      </c>
      <c r="D4" s="5">
        <v>102.5</v>
      </c>
      <c r="E4" s="5">
        <f t="shared" si="0"/>
        <v>512.5</v>
      </c>
      <c r="F4" s="6">
        <f t="shared" si="1"/>
        <v>589.375</v>
      </c>
      <c r="G4" s="11"/>
      <c r="H4" s="4"/>
      <c r="I4" s="4"/>
      <c r="J4" s="18"/>
    </row>
    <row r="5" spans="1:10" ht="15">
      <c r="A5" s="4" t="s">
        <v>94</v>
      </c>
      <c r="B5" s="5" t="s">
        <v>50</v>
      </c>
      <c r="C5" s="5">
        <v>6</v>
      </c>
      <c r="D5" s="5">
        <v>45</v>
      </c>
      <c r="E5" s="5">
        <f t="shared" si="0"/>
        <v>270</v>
      </c>
      <c r="F5" s="6">
        <f t="shared" si="1"/>
        <v>310.5</v>
      </c>
      <c r="G5" s="11">
        <f>F2+F3+F4+F5</f>
        <v>1536.745</v>
      </c>
      <c r="H5" s="4">
        <v>1537</v>
      </c>
      <c r="I5" s="4">
        <v>57.3</v>
      </c>
      <c r="J5" s="22">
        <f>H5-G5-I5</f>
        <v>-57.04499999999989</v>
      </c>
    </row>
    <row r="6" spans="1:10" ht="15">
      <c r="A6" s="2" t="s">
        <v>109</v>
      </c>
      <c r="B6" s="7" t="s">
        <v>108</v>
      </c>
      <c r="C6" s="7">
        <v>14.6</v>
      </c>
      <c r="D6" s="7">
        <v>36</v>
      </c>
      <c r="E6" s="7">
        <f t="shared" si="0"/>
        <v>525.6</v>
      </c>
      <c r="F6" s="8">
        <f t="shared" si="1"/>
        <v>604.4399999999999</v>
      </c>
      <c r="G6" s="12">
        <f>F6</f>
        <v>604.4399999999999</v>
      </c>
      <c r="H6" s="2">
        <v>610</v>
      </c>
      <c r="I6" s="2">
        <v>39.4</v>
      </c>
      <c r="J6" s="23">
        <f>H6-G6-I6</f>
        <v>-33.83999999999994</v>
      </c>
    </row>
    <row r="7" spans="1:10" ht="15">
      <c r="A7" s="4" t="s">
        <v>36</v>
      </c>
      <c r="B7" s="5" t="s">
        <v>35</v>
      </c>
      <c r="C7" s="5">
        <v>6</v>
      </c>
      <c r="D7" s="5">
        <v>52.5</v>
      </c>
      <c r="E7" s="5">
        <f t="shared" si="0"/>
        <v>315</v>
      </c>
      <c r="F7" s="6">
        <f t="shared" si="1"/>
        <v>362.25</v>
      </c>
      <c r="G7" s="4"/>
      <c r="H7" s="4"/>
      <c r="I7" s="4"/>
      <c r="J7" s="18"/>
    </row>
    <row r="8" spans="1:10" ht="15">
      <c r="A8" s="4" t="s">
        <v>36</v>
      </c>
      <c r="B8" s="5" t="s">
        <v>108</v>
      </c>
      <c r="C8" s="5">
        <v>6</v>
      </c>
      <c r="D8" s="5">
        <v>36</v>
      </c>
      <c r="E8" s="5">
        <f t="shared" si="0"/>
        <v>216</v>
      </c>
      <c r="F8" s="6">
        <f t="shared" si="1"/>
        <v>248.39999999999998</v>
      </c>
      <c r="G8" s="4"/>
      <c r="H8" s="4"/>
      <c r="I8" s="4"/>
      <c r="J8" s="18"/>
    </row>
    <row r="9" spans="1:10" ht="15">
      <c r="A9" s="4" t="s">
        <v>36</v>
      </c>
      <c r="B9" s="5" t="s">
        <v>110</v>
      </c>
      <c r="C9" s="5">
        <v>3</v>
      </c>
      <c r="D9" s="5">
        <v>50</v>
      </c>
      <c r="E9" s="5">
        <f t="shared" si="0"/>
        <v>150</v>
      </c>
      <c r="F9" s="6">
        <f t="shared" si="1"/>
        <v>172.5</v>
      </c>
      <c r="G9" s="11">
        <f>F7+F8+F9</f>
        <v>783.15</v>
      </c>
      <c r="H9" s="4">
        <v>703</v>
      </c>
      <c r="I9" s="4">
        <v>40.5</v>
      </c>
      <c r="J9" s="22">
        <f>H9-G9-I9</f>
        <v>-120.64999999999998</v>
      </c>
    </row>
    <row r="10" spans="1:10" ht="15">
      <c r="A10" s="2" t="s">
        <v>85</v>
      </c>
      <c r="B10" s="7" t="s">
        <v>83</v>
      </c>
      <c r="C10" s="7">
        <v>5.5</v>
      </c>
      <c r="D10" s="7">
        <v>175</v>
      </c>
      <c r="E10" s="7">
        <f t="shared" si="0"/>
        <v>962.5</v>
      </c>
      <c r="F10" s="8">
        <f t="shared" si="1"/>
        <v>1106.875</v>
      </c>
      <c r="G10" s="2"/>
      <c r="H10" s="2"/>
      <c r="I10" s="2"/>
      <c r="J10" s="1"/>
    </row>
    <row r="11" spans="1:10" ht="15">
      <c r="A11" s="2" t="s">
        <v>85</v>
      </c>
      <c r="B11" s="7" t="s">
        <v>113</v>
      </c>
      <c r="C11" s="7">
        <v>10</v>
      </c>
      <c r="D11" s="7">
        <v>16.15</v>
      </c>
      <c r="E11" s="7">
        <f t="shared" si="0"/>
        <v>161.5</v>
      </c>
      <c r="F11" s="8">
        <f t="shared" si="1"/>
        <v>185.725</v>
      </c>
      <c r="G11" s="2"/>
      <c r="H11" s="2"/>
      <c r="I11" s="2"/>
      <c r="J11" s="1"/>
    </row>
    <row r="12" spans="1:10" ht="15">
      <c r="A12" s="2" t="s">
        <v>85</v>
      </c>
      <c r="B12" s="7" t="s">
        <v>117</v>
      </c>
      <c r="C12" s="7">
        <v>10</v>
      </c>
      <c r="D12" s="7">
        <v>19</v>
      </c>
      <c r="E12" s="7">
        <f t="shared" si="0"/>
        <v>190</v>
      </c>
      <c r="F12" s="8">
        <f t="shared" si="1"/>
        <v>218.49999999999997</v>
      </c>
      <c r="G12" s="12">
        <f>F10+F11+F12</f>
        <v>1511.1</v>
      </c>
      <c r="H12" s="2">
        <v>1410</v>
      </c>
      <c r="I12" s="2">
        <v>24.9</v>
      </c>
      <c r="J12" s="23">
        <f>H12-G12-I12</f>
        <v>-125.99999999999991</v>
      </c>
    </row>
    <row r="13" spans="1:10" ht="15">
      <c r="A13" s="4" t="s">
        <v>99</v>
      </c>
      <c r="B13" s="5" t="s">
        <v>98</v>
      </c>
      <c r="C13" s="5">
        <v>8</v>
      </c>
      <c r="D13" s="5">
        <v>45</v>
      </c>
      <c r="E13" s="5">
        <f t="shared" si="0"/>
        <v>360</v>
      </c>
      <c r="F13" s="6">
        <f t="shared" si="1"/>
        <v>413.99999999999994</v>
      </c>
      <c r="G13" s="11">
        <f>F13</f>
        <v>413.99999999999994</v>
      </c>
      <c r="H13" s="4">
        <v>414</v>
      </c>
      <c r="I13" s="4">
        <v>21.6</v>
      </c>
      <c r="J13" s="22">
        <f>H13-G13-I13</f>
        <v>-21.599999999999945</v>
      </c>
    </row>
    <row r="14" spans="1:10" ht="15">
      <c r="A14" s="2" t="s">
        <v>17</v>
      </c>
      <c r="B14" s="7" t="s">
        <v>16</v>
      </c>
      <c r="C14" s="7">
        <v>7</v>
      </c>
      <c r="D14" s="7">
        <v>55</v>
      </c>
      <c r="E14" s="7">
        <f t="shared" si="0"/>
        <v>385</v>
      </c>
      <c r="F14" s="8">
        <f t="shared" si="1"/>
        <v>442.74999999999994</v>
      </c>
      <c r="G14" s="2"/>
      <c r="H14" s="2"/>
      <c r="I14" s="2"/>
      <c r="J14" s="1"/>
    </row>
    <row r="15" spans="1:10" ht="15">
      <c r="A15" s="2" t="s">
        <v>17</v>
      </c>
      <c r="B15" s="7" t="s">
        <v>24</v>
      </c>
      <c r="C15" s="7">
        <v>6</v>
      </c>
      <c r="D15" s="7">
        <v>135</v>
      </c>
      <c r="E15" s="7">
        <f t="shared" si="0"/>
        <v>810</v>
      </c>
      <c r="F15" s="8">
        <f t="shared" si="1"/>
        <v>931.4999999999999</v>
      </c>
      <c r="G15" s="12">
        <f>F14+F15</f>
        <v>1374.2499999999998</v>
      </c>
      <c r="H15" s="2">
        <v>1375</v>
      </c>
      <c r="I15" s="2">
        <v>35.1</v>
      </c>
      <c r="J15" s="23">
        <f>H15-G15-I15</f>
        <v>-34.349999999999774</v>
      </c>
    </row>
    <row r="16" spans="1:10" ht="15">
      <c r="A16" s="4" t="s">
        <v>15</v>
      </c>
      <c r="B16" s="5" t="s">
        <v>10</v>
      </c>
      <c r="C16" s="5">
        <v>9.6</v>
      </c>
      <c r="D16" s="5">
        <v>45</v>
      </c>
      <c r="E16" s="5">
        <f t="shared" si="0"/>
        <v>432</v>
      </c>
      <c r="F16" s="6">
        <f t="shared" si="1"/>
        <v>496.79999999999995</v>
      </c>
      <c r="G16" s="4"/>
      <c r="H16" s="4"/>
      <c r="I16" s="4"/>
      <c r="J16" s="18"/>
    </row>
    <row r="17" spans="1:10" ht="15">
      <c r="A17" s="4" t="s">
        <v>15</v>
      </c>
      <c r="B17" s="5" t="s">
        <v>24</v>
      </c>
      <c r="C17" s="5">
        <v>6</v>
      </c>
      <c r="D17" s="5">
        <v>135</v>
      </c>
      <c r="E17" s="5">
        <f t="shared" si="0"/>
        <v>810</v>
      </c>
      <c r="F17" s="6">
        <f t="shared" si="1"/>
        <v>931.4999999999999</v>
      </c>
      <c r="G17" s="4"/>
      <c r="H17" s="4"/>
      <c r="I17" s="4"/>
      <c r="J17" s="18"/>
    </row>
    <row r="18" spans="1:10" ht="15">
      <c r="A18" s="4" t="s">
        <v>15</v>
      </c>
      <c r="B18" s="5" t="s">
        <v>113</v>
      </c>
      <c r="C18" s="5">
        <v>6</v>
      </c>
      <c r="D18" s="5">
        <v>16.15</v>
      </c>
      <c r="E18" s="5">
        <f t="shared" si="0"/>
        <v>96.89999999999999</v>
      </c>
      <c r="F18" s="6">
        <f t="shared" si="1"/>
        <v>111.43499999999999</v>
      </c>
      <c r="G18" s="4"/>
      <c r="H18" s="4"/>
      <c r="I18" s="4"/>
      <c r="J18" s="18"/>
    </row>
    <row r="19" spans="1:10" ht="15">
      <c r="A19" s="4" t="s">
        <v>15</v>
      </c>
      <c r="B19" s="5" t="s">
        <v>98</v>
      </c>
      <c r="C19" s="5">
        <v>7.1</v>
      </c>
      <c r="D19" s="5">
        <v>45</v>
      </c>
      <c r="E19" s="5">
        <f>D19*C19</f>
        <v>319.5</v>
      </c>
      <c r="F19" s="6">
        <f>E19*1.15</f>
        <v>367.42499999999995</v>
      </c>
      <c r="G19" s="11"/>
      <c r="H19" s="4"/>
      <c r="I19" s="4"/>
      <c r="J19" s="18"/>
    </row>
    <row r="20" spans="1:10" ht="15">
      <c r="A20" s="4" t="s">
        <v>15</v>
      </c>
      <c r="B20" s="5" t="s">
        <v>117</v>
      </c>
      <c r="C20" s="5">
        <v>8</v>
      </c>
      <c r="D20" s="5">
        <v>19</v>
      </c>
      <c r="E20" s="5">
        <f t="shared" si="0"/>
        <v>152</v>
      </c>
      <c r="F20" s="6">
        <f t="shared" si="1"/>
        <v>174.79999999999998</v>
      </c>
      <c r="G20" s="11">
        <f>F16+F17+F18+F19+F20</f>
        <v>2081.9599999999996</v>
      </c>
      <c r="H20" s="4">
        <v>2082</v>
      </c>
      <c r="I20" s="4">
        <v>80.5</v>
      </c>
      <c r="J20" s="22">
        <f>H20-G20-I20</f>
        <v>-80.45999999999958</v>
      </c>
    </row>
    <row r="21" spans="1:10" ht="15">
      <c r="A21" s="2" t="s">
        <v>96</v>
      </c>
      <c r="B21" s="7" t="s">
        <v>93</v>
      </c>
      <c r="C21" s="7">
        <v>4</v>
      </c>
      <c r="D21" s="7">
        <v>102.5</v>
      </c>
      <c r="E21" s="7">
        <f t="shared" si="0"/>
        <v>410</v>
      </c>
      <c r="F21" s="8">
        <f t="shared" si="1"/>
        <v>471.49999999999994</v>
      </c>
      <c r="G21" s="12">
        <f>F21</f>
        <v>471.49999999999994</v>
      </c>
      <c r="H21" s="2">
        <v>472</v>
      </c>
      <c r="I21" s="2">
        <v>10.8</v>
      </c>
      <c r="J21" s="23">
        <f>H21-G21-I21</f>
        <v>-10.299999999999944</v>
      </c>
    </row>
    <row r="22" spans="1:10" ht="15">
      <c r="A22" s="4" t="s">
        <v>119</v>
      </c>
      <c r="B22" s="5" t="s">
        <v>117</v>
      </c>
      <c r="C22" s="5">
        <v>13</v>
      </c>
      <c r="D22" s="5">
        <v>19</v>
      </c>
      <c r="E22" s="5">
        <f t="shared" si="0"/>
        <v>247</v>
      </c>
      <c r="F22" s="6">
        <f t="shared" si="1"/>
        <v>284.04999999999995</v>
      </c>
      <c r="G22" s="11">
        <f>F22</f>
        <v>284.04999999999995</v>
      </c>
      <c r="H22" s="4">
        <v>300</v>
      </c>
      <c r="I22" s="4">
        <v>6.5</v>
      </c>
      <c r="J22" s="22">
        <f>H22-G22-I22</f>
        <v>9.450000000000045</v>
      </c>
    </row>
    <row r="23" spans="1:10" ht="15">
      <c r="A23" s="2" t="s">
        <v>19</v>
      </c>
      <c r="B23" s="7" t="s">
        <v>16</v>
      </c>
      <c r="C23" s="7">
        <v>6</v>
      </c>
      <c r="D23" s="7">
        <v>55</v>
      </c>
      <c r="E23" s="7">
        <f t="shared" si="0"/>
        <v>330</v>
      </c>
      <c r="F23" s="8">
        <f t="shared" si="1"/>
        <v>379.49999999999994</v>
      </c>
      <c r="G23" s="2"/>
      <c r="H23" s="2"/>
      <c r="I23" s="2"/>
      <c r="J23" s="1"/>
    </row>
    <row r="24" spans="1:10" ht="15">
      <c r="A24" s="2" t="s">
        <v>19</v>
      </c>
      <c r="B24" s="7" t="s">
        <v>41</v>
      </c>
      <c r="C24" s="7">
        <v>4</v>
      </c>
      <c r="D24" s="7">
        <v>195</v>
      </c>
      <c r="E24" s="7">
        <f t="shared" si="0"/>
        <v>780</v>
      </c>
      <c r="F24" s="8">
        <f t="shared" si="1"/>
        <v>896.9999999999999</v>
      </c>
      <c r="G24" s="2"/>
      <c r="H24" s="2"/>
      <c r="I24" s="2"/>
      <c r="J24" s="1"/>
    </row>
    <row r="25" spans="1:10" ht="15">
      <c r="A25" s="2" t="s">
        <v>19</v>
      </c>
      <c r="B25" s="7" t="s">
        <v>53</v>
      </c>
      <c r="C25" s="7">
        <v>4</v>
      </c>
      <c r="D25" s="7">
        <v>125</v>
      </c>
      <c r="E25" s="7">
        <f t="shared" si="0"/>
        <v>500</v>
      </c>
      <c r="F25" s="8">
        <f t="shared" si="1"/>
        <v>575</v>
      </c>
      <c r="G25" s="2"/>
      <c r="H25" s="2"/>
      <c r="I25" s="2"/>
      <c r="J25" s="1"/>
    </row>
    <row r="26" spans="1:10" ht="15">
      <c r="A26" s="2" t="s">
        <v>19</v>
      </c>
      <c r="B26" s="7" t="s">
        <v>76</v>
      </c>
      <c r="C26" s="7">
        <v>5</v>
      </c>
      <c r="D26" s="7">
        <v>100</v>
      </c>
      <c r="E26" s="7">
        <f t="shared" si="0"/>
        <v>500</v>
      </c>
      <c r="F26" s="8">
        <f t="shared" si="1"/>
        <v>575</v>
      </c>
      <c r="G26" s="2"/>
      <c r="H26" s="2"/>
      <c r="I26" s="2"/>
      <c r="J26" s="1"/>
    </row>
    <row r="27" spans="1:10" ht="15">
      <c r="A27" s="2" t="s">
        <v>19</v>
      </c>
      <c r="B27" s="7" t="s">
        <v>113</v>
      </c>
      <c r="C27" s="7">
        <v>20</v>
      </c>
      <c r="D27" s="7">
        <v>16.15</v>
      </c>
      <c r="E27" s="7">
        <f t="shared" si="0"/>
        <v>323</v>
      </c>
      <c r="F27" s="8">
        <f t="shared" si="1"/>
        <v>371.45</v>
      </c>
      <c r="G27" s="12">
        <f>F23+F24+F25+F26+F27</f>
        <v>2797.95</v>
      </c>
      <c r="H27" s="2">
        <v>2800</v>
      </c>
      <c r="I27" s="2">
        <v>61.3</v>
      </c>
      <c r="J27" s="23">
        <f>H27-G27-I27</f>
        <v>-59.249999999999815</v>
      </c>
    </row>
    <row r="28" spans="1:10" ht="15">
      <c r="A28" s="4" t="s">
        <v>75</v>
      </c>
      <c r="B28" s="5" t="s">
        <v>72</v>
      </c>
      <c r="C28" s="5">
        <v>9</v>
      </c>
      <c r="D28" s="5">
        <v>110</v>
      </c>
      <c r="E28" s="5">
        <f t="shared" si="0"/>
        <v>990</v>
      </c>
      <c r="F28" s="6">
        <f t="shared" si="1"/>
        <v>1138.5</v>
      </c>
      <c r="G28" s="11">
        <f>F28</f>
        <v>1138.5</v>
      </c>
      <c r="H28" s="4">
        <v>1140</v>
      </c>
      <c r="I28" s="4">
        <v>24.3</v>
      </c>
      <c r="J28" s="22">
        <f>H28-G28-I28</f>
        <v>-22.8</v>
      </c>
    </row>
    <row r="29" spans="1:10" ht="15">
      <c r="A29" s="2" t="s">
        <v>42</v>
      </c>
      <c r="B29" s="7" t="s">
        <v>41</v>
      </c>
      <c r="C29" s="7">
        <v>3</v>
      </c>
      <c r="D29" s="7">
        <v>195</v>
      </c>
      <c r="E29" s="7">
        <f t="shared" si="0"/>
        <v>585</v>
      </c>
      <c r="F29" s="8">
        <f t="shared" si="1"/>
        <v>672.75</v>
      </c>
      <c r="G29" s="12">
        <f>F29</f>
        <v>672.75</v>
      </c>
      <c r="H29" s="2">
        <v>700</v>
      </c>
      <c r="I29" s="2">
        <v>8.1</v>
      </c>
      <c r="J29" s="23">
        <f>H29-G29-I29</f>
        <v>19.15</v>
      </c>
    </row>
    <row r="30" spans="1:10" ht="15">
      <c r="A30" s="4" t="s">
        <v>70</v>
      </c>
      <c r="B30" s="5" t="s">
        <v>63</v>
      </c>
      <c r="C30" s="5">
        <v>5</v>
      </c>
      <c r="D30" s="5">
        <v>40</v>
      </c>
      <c r="E30" s="5">
        <f t="shared" si="0"/>
        <v>200</v>
      </c>
      <c r="F30" s="6">
        <f t="shared" si="1"/>
        <v>229.99999999999997</v>
      </c>
      <c r="G30" s="4"/>
      <c r="H30" s="4"/>
      <c r="I30" s="4"/>
      <c r="J30" s="18"/>
    </row>
    <row r="31" spans="1:10" ht="15">
      <c r="A31" s="4" t="s">
        <v>27</v>
      </c>
      <c r="B31" s="5" t="s">
        <v>24</v>
      </c>
      <c r="C31" s="5">
        <v>5</v>
      </c>
      <c r="D31" s="5">
        <v>135</v>
      </c>
      <c r="E31" s="5">
        <f t="shared" si="0"/>
        <v>675</v>
      </c>
      <c r="F31" s="6">
        <f t="shared" si="1"/>
        <v>776.2499999999999</v>
      </c>
      <c r="G31" s="11">
        <f>F30+F31</f>
        <v>1006.2499999999999</v>
      </c>
      <c r="H31" s="4">
        <v>1006</v>
      </c>
      <c r="I31" s="4">
        <v>27</v>
      </c>
      <c r="J31" s="22">
        <f>H31-G31-I31</f>
        <v>-27.249999999999886</v>
      </c>
    </row>
    <row r="32" spans="1:10" ht="15">
      <c r="A32" s="2" t="s">
        <v>23</v>
      </c>
      <c r="B32" s="7" t="s">
        <v>21</v>
      </c>
      <c r="C32" s="7">
        <v>21.6</v>
      </c>
      <c r="D32" s="7">
        <v>85</v>
      </c>
      <c r="E32" s="7">
        <f t="shared" si="0"/>
        <v>1836.0000000000002</v>
      </c>
      <c r="F32" s="8">
        <f t="shared" si="1"/>
        <v>2111.4</v>
      </c>
      <c r="G32" s="2"/>
      <c r="H32" s="2"/>
      <c r="I32" s="2"/>
      <c r="J32" s="1"/>
    </row>
    <row r="33" spans="1:10" ht="15">
      <c r="A33" s="2" t="s">
        <v>23</v>
      </c>
      <c r="B33" s="7" t="s">
        <v>53</v>
      </c>
      <c r="C33" s="7">
        <v>1.5</v>
      </c>
      <c r="D33" s="7">
        <v>125</v>
      </c>
      <c r="E33" s="7">
        <f t="shared" si="0"/>
        <v>187.5</v>
      </c>
      <c r="F33" s="8">
        <f t="shared" si="1"/>
        <v>215.62499999999997</v>
      </c>
      <c r="G33" s="2"/>
      <c r="H33" s="2"/>
      <c r="I33" s="2"/>
      <c r="J33" s="1"/>
    </row>
    <row r="34" spans="1:10" ht="15">
      <c r="A34" s="2" t="s">
        <v>23</v>
      </c>
      <c r="B34" s="7" t="s">
        <v>88</v>
      </c>
      <c r="C34" s="7">
        <v>12</v>
      </c>
      <c r="D34" s="7">
        <v>52.5</v>
      </c>
      <c r="E34" s="7">
        <f t="shared" si="0"/>
        <v>630</v>
      </c>
      <c r="F34" s="8">
        <f t="shared" si="1"/>
        <v>724.5</v>
      </c>
      <c r="G34" s="2"/>
      <c r="H34" s="2"/>
      <c r="I34" s="2"/>
      <c r="J34" s="1"/>
    </row>
    <row r="35" spans="1:10" ht="15">
      <c r="A35" s="2" t="s">
        <v>23</v>
      </c>
      <c r="B35" s="7" t="s">
        <v>113</v>
      </c>
      <c r="C35" s="7">
        <v>10</v>
      </c>
      <c r="D35" s="7">
        <v>16.15</v>
      </c>
      <c r="E35" s="7">
        <f t="shared" si="0"/>
        <v>161.5</v>
      </c>
      <c r="F35" s="8">
        <f t="shared" si="1"/>
        <v>185.725</v>
      </c>
      <c r="G35" s="2"/>
      <c r="H35" s="2"/>
      <c r="I35" s="2"/>
      <c r="J35" s="1"/>
    </row>
    <row r="36" spans="1:10" ht="15">
      <c r="A36" s="2" t="s">
        <v>23</v>
      </c>
      <c r="B36" s="7" t="s">
        <v>120</v>
      </c>
      <c r="C36" s="7">
        <v>10</v>
      </c>
      <c r="D36" s="7">
        <v>26.5</v>
      </c>
      <c r="E36" s="7">
        <f aca="true" t="shared" si="2" ref="E36:E68">D36*C36</f>
        <v>265</v>
      </c>
      <c r="F36" s="8">
        <f t="shared" si="1"/>
        <v>304.75</v>
      </c>
      <c r="G36" s="12">
        <f>F32+F33+F34+F35+F36</f>
        <v>3542</v>
      </c>
      <c r="H36" s="2">
        <v>3542</v>
      </c>
      <c r="I36" s="2">
        <v>104.8</v>
      </c>
      <c r="J36" s="23">
        <f>H36-G36-I36</f>
        <v>-104.8</v>
      </c>
    </row>
    <row r="37" spans="1:10" ht="15">
      <c r="A37" s="4" t="s">
        <v>116</v>
      </c>
      <c r="B37" s="5" t="s">
        <v>113</v>
      </c>
      <c r="C37" s="5">
        <v>3</v>
      </c>
      <c r="D37" s="5">
        <v>16.15</v>
      </c>
      <c r="E37" s="5">
        <f t="shared" si="2"/>
        <v>48.449999999999996</v>
      </c>
      <c r="F37" s="6">
        <f t="shared" si="1"/>
        <v>55.717499999999994</v>
      </c>
      <c r="G37" s="11">
        <f>F37</f>
        <v>55.717499999999994</v>
      </c>
      <c r="H37" s="4">
        <v>56</v>
      </c>
      <c r="I37" s="4">
        <v>1.5</v>
      </c>
      <c r="J37" s="22">
        <f>H37-G37-I37</f>
        <v>-1.217499999999994</v>
      </c>
    </row>
    <row r="38" spans="1:10" ht="15">
      <c r="A38" s="2" t="s">
        <v>100</v>
      </c>
      <c r="B38" s="7" t="s">
        <v>98</v>
      </c>
      <c r="C38" s="7">
        <v>5</v>
      </c>
      <c r="D38" s="7">
        <v>45</v>
      </c>
      <c r="E38" s="7">
        <f t="shared" si="2"/>
        <v>225</v>
      </c>
      <c r="F38" s="8">
        <f t="shared" si="1"/>
        <v>258.75</v>
      </c>
      <c r="G38" s="12">
        <f>F38</f>
        <v>258.75</v>
      </c>
      <c r="H38" s="2">
        <v>259</v>
      </c>
      <c r="I38" s="2">
        <v>13.5</v>
      </c>
      <c r="J38" s="23">
        <f>H38-G38-I38</f>
        <v>-13.25</v>
      </c>
    </row>
    <row r="39" spans="1:10" ht="15">
      <c r="A39" s="4" t="s">
        <v>78</v>
      </c>
      <c r="B39" s="5" t="s">
        <v>76</v>
      </c>
      <c r="C39" s="5">
        <v>6</v>
      </c>
      <c r="D39" s="5">
        <v>100</v>
      </c>
      <c r="E39" s="5">
        <f t="shared" si="2"/>
        <v>600</v>
      </c>
      <c r="F39" s="6">
        <f t="shared" si="1"/>
        <v>690</v>
      </c>
      <c r="G39" s="4"/>
      <c r="H39" s="4"/>
      <c r="I39" s="4"/>
      <c r="J39" s="18"/>
    </row>
    <row r="40" spans="1:10" ht="15">
      <c r="A40" s="4" t="s">
        <v>78</v>
      </c>
      <c r="B40" s="5" t="s">
        <v>117</v>
      </c>
      <c r="C40" s="5">
        <v>6</v>
      </c>
      <c r="D40" s="5">
        <v>19</v>
      </c>
      <c r="E40" s="5">
        <f t="shared" si="2"/>
        <v>114</v>
      </c>
      <c r="F40" s="6">
        <f t="shared" si="1"/>
        <v>131.1</v>
      </c>
      <c r="G40" s="11">
        <f>F39+F40</f>
        <v>821.1</v>
      </c>
      <c r="H40" s="4">
        <v>821</v>
      </c>
      <c r="I40" s="4">
        <v>19.2</v>
      </c>
      <c r="J40" s="22">
        <f>H40-G40-I40</f>
        <v>-19.300000000000022</v>
      </c>
    </row>
    <row r="41" spans="1:10" ht="15">
      <c r="A41" s="2" t="s">
        <v>60</v>
      </c>
      <c r="B41" s="7" t="s">
        <v>56</v>
      </c>
      <c r="C41" s="7">
        <v>6</v>
      </c>
      <c r="D41" s="7">
        <v>40</v>
      </c>
      <c r="E41" s="7">
        <f t="shared" si="2"/>
        <v>240</v>
      </c>
      <c r="F41" s="8">
        <f t="shared" si="1"/>
        <v>276</v>
      </c>
      <c r="G41" s="12">
        <f>F41</f>
        <v>276</v>
      </c>
      <c r="H41" s="2">
        <v>276</v>
      </c>
      <c r="I41" s="2">
        <v>16.2</v>
      </c>
      <c r="J41" s="23">
        <f>H41-G41-I41</f>
        <v>-16.2</v>
      </c>
    </row>
    <row r="42" spans="1:10" ht="15">
      <c r="A42" s="4" t="s">
        <v>12</v>
      </c>
      <c r="B42" s="5" t="s">
        <v>10</v>
      </c>
      <c r="C42" s="5">
        <v>6</v>
      </c>
      <c r="D42" s="5">
        <v>45</v>
      </c>
      <c r="E42" s="5">
        <f t="shared" si="2"/>
        <v>270</v>
      </c>
      <c r="F42" s="6">
        <f t="shared" si="1"/>
        <v>310.5</v>
      </c>
      <c r="G42" s="11">
        <f>F42</f>
        <v>310.5</v>
      </c>
      <c r="H42" s="4">
        <v>300</v>
      </c>
      <c r="I42" s="4">
        <v>16.2</v>
      </c>
      <c r="J42" s="22">
        <f>H42-G42-I42</f>
        <v>-26.7</v>
      </c>
    </row>
    <row r="43" spans="1:10" ht="15">
      <c r="A43" s="2" t="s">
        <v>18</v>
      </c>
      <c r="B43" s="7" t="s">
        <v>16</v>
      </c>
      <c r="C43" s="7">
        <v>13</v>
      </c>
      <c r="D43" s="7">
        <v>55</v>
      </c>
      <c r="E43" s="7">
        <f t="shared" si="2"/>
        <v>715</v>
      </c>
      <c r="F43" s="8">
        <f t="shared" si="1"/>
        <v>822.2499999999999</v>
      </c>
      <c r="G43" s="12">
        <f>F43</f>
        <v>822.2499999999999</v>
      </c>
      <c r="H43" s="2">
        <v>830</v>
      </c>
      <c r="I43" s="2">
        <v>35.1</v>
      </c>
      <c r="J43" s="23">
        <f>H43-G43-I43</f>
        <v>-27.349999999999888</v>
      </c>
    </row>
    <row r="44" spans="1:10" ht="15">
      <c r="A44" s="4" t="s">
        <v>58</v>
      </c>
      <c r="B44" s="5" t="s">
        <v>56</v>
      </c>
      <c r="C44" s="5">
        <v>4</v>
      </c>
      <c r="D44" s="5">
        <v>40</v>
      </c>
      <c r="E44" s="5">
        <f t="shared" si="2"/>
        <v>160</v>
      </c>
      <c r="F44" s="6">
        <f t="shared" si="1"/>
        <v>184</v>
      </c>
      <c r="G44" s="11"/>
      <c r="H44" s="4"/>
      <c r="I44" s="4"/>
      <c r="J44" s="18"/>
    </row>
    <row r="45" spans="1:10" ht="15">
      <c r="A45" s="4" t="s">
        <v>58</v>
      </c>
      <c r="B45" s="5" t="s">
        <v>101</v>
      </c>
      <c r="C45" s="5">
        <v>1.3</v>
      </c>
      <c r="D45" s="5">
        <v>45</v>
      </c>
      <c r="E45" s="5">
        <f>D45*C45</f>
        <v>58.5</v>
      </c>
      <c r="F45" s="6">
        <f>E45*1.15</f>
        <v>67.27499999999999</v>
      </c>
      <c r="G45" s="11">
        <f>F44+F45</f>
        <v>251.27499999999998</v>
      </c>
      <c r="H45" s="4">
        <v>251</v>
      </c>
      <c r="I45" s="4">
        <v>14.3</v>
      </c>
      <c r="J45" s="22">
        <f>H45-G45-I45</f>
        <v>-14.574999999999978</v>
      </c>
    </row>
    <row r="46" spans="1:10" ht="15">
      <c r="A46" s="2" t="s">
        <v>106</v>
      </c>
      <c r="B46" s="7" t="s">
        <v>101</v>
      </c>
      <c r="C46" s="7">
        <v>7</v>
      </c>
      <c r="D46" s="7">
        <v>45</v>
      </c>
      <c r="E46" s="7">
        <f t="shared" si="2"/>
        <v>315</v>
      </c>
      <c r="F46" s="8">
        <f t="shared" si="1"/>
        <v>362.25</v>
      </c>
      <c r="G46" s="12">
        <f>F46</f>
        <v>362.25</v>
      </c>
      <c r="H46" s="2">
        <v>370</v>
      </c>
      <c r="I46" s="2">
        <v>18.9</v>
      </c>
      <c r="J46" s="23">
        <f>H46-G46-I46</f>
        <v>-11.149999999999999</v>
      </c>
    </row>
    <row r="47" spans="1:10" ht="15">
      <c r="A47" s="4" t="s">
        <v>28</v>
      </c>
      <c r="B47" s="5" t="s">
        <v>24</v>
      </c>
      <c r="C47" s="5">
        <v>2</v>
      </c>
      <c r="D47" s="5">
        <v>135</v>
      </c>
      <c r="E47" s="5">
        <f t="shared" si="2"/>
        <v>270</v>
      </c>
      <c r="F47" s="6">
        <f t="shared" si="1"/>
        <v>310.5</v>
      </c>
      <c r="G47" s="4"/>
      <c r="H47" s="4"/>
      <c r="I47" s="4"/>
      <c r="J47" s="18"/>
    </row>
    <row r="48" spans="1:10" ht="15">
      <c r="A48" s="4" t="s">
        <v>104</v>
      </c>
      <c r="B48" s="5" t="s">
        <v>101</v>
      </c>
      <c r="C48" s="5">
        <v>4</v>
      </c>
      <c r="D48" s="5">
        <v>45</v>
      </c>
      <c r="E48" s="5">
        <f t="shared" si="2"/>
        <v>180</v>
      </c>
      <c r="F48" s="6">
        <f t="shared" si="1"/>
        <v>206.99999999999997</v>
      </c>
      <c r="G48" s="11">
        <f>F47+F48</f>
        <v>517.5</v>
      </c>
      <c r="H48" s="4">
        <v>518</v>
      </c>
      <c r="I48" s="4">
        <v>16.2</v>
      </c>
      <c r="J48" s="22">
        <f>H48-G48-I48</f>
        <v>-15.7</v>
      </c>
    </row>
    <row r="49" spans="1:10" ht="15">
      <c r="A49" s="2" t="s">
        <v>55</v>
      </c>
      <c r="B49" s="7" t="s">
        <v>53</v>
      </c>
      <c r="C49" s="7">
        <v>4</v>
      </c>
      <c r="D49" s="7">
        <v>125</v>
      </c>
      <c r="E49" s="7">
        <f t="shared" si="2"/>
        <v>500</v>
      </c>
      <c r="F49" s="8">
        <f t="shared" si="1"/>
        <v>575</v>
      </c>
      <c r="G49" s="12">
        <f>F49</f>
        <v>575</v>
      </c>
      <c r="H49" s="2">
        <v>580</v>
      </c>
      <c r="I49" s="2">
        <v>10.8</v>
      </c>
      <c r="J49" s="23">
        <f>H49-G49-I49</f>
        <v>-5.800000000000001</v>
      </c>
    </row>
    <row r="50" spans="1:10" ht="15">
      <c r="A50" s="4" t="s">
        <v>26</v>
      </c>
      <c r="B50" s="5" t="s">
        <v>24</v>
      </c>
      <c r="C50" s="5">
        <v>8</v>
      </c>
      <c r="D50" s="5">
        <v>135</v>
      </c>
      <c r="E50" s="5">
        <f t="shared" si="2"/>
        <v>1080</v>
      </c>
      <c r="F50" s="6">
        <f t="shared" si="1"/>
        <v>1242</v>
      </c>
      <c r="G50" s="11">
        <f>F50</f>
        <v>1242</v>
      </c>
      <c r="H50" s="4">
        <v>1242</v>
      </c>
      <c r="I50" s="4">
        <v>21.6</v>
      </c>
      <c r="J50" s="22">
        <f>H50-G50-I50</f>
        <v>-21.6</v>
      </c>
    </row>
    <row r="51" spans="1:10" ht="15">
      <c r="A51" s="2" t="s">
        <v>14</v>
      </c>
      <c r="B51" s="7" t="s">
        <v>10</v>
      </c>
      <c r="C51" s="7">
        <v>6</v>
      </c>
      <c r="D51" s="7">
        <v>45</v>
      </c>
      <c r="E51" s="7">
        <f t="shared" si="2"/>
        <v>270</v>
      </c>
      <c r="F51" s="8">
        <f t="shared" si="1"/>
        <v>310.5</v>
      </c>
      <c r="G51" s="2"/>
      <c r="H51" s="2"/>
      <c r="I51" s="2"/>
      <c r="J51" s="1"/>
    </row>
    <row r="52" spans="1:10" ht="15">
      <c r="A52" s="2" t="s">
        <v>14</v>
      </c>
      <c r="B52" s="7" t="s">
        <v>16</v>
      </c>
      <c r="C52" s="7">
        <v>6</v>
      </c>
      <c r="D52" s="7">
        <v>55</v>
      </c>
      <c r="E52" s="7">
        <f t="shared" si="2"/>
        <v>330</v>
      </c>
      <c r="F52" s="8">
        <f t="shared" si="1"/>
        <v>379.49999999999994</v>
      </c>
      <c r="G52" s="2"/>
      <c r="H52" s="2"/>
      <c r="I52" s="2"/>
      <c r="J52" s="1"/>
    </row>
    <row r="53" spans="1:10" ht="15">
      <c r="A53" s="2" t="s">
        <v>14</v>
      </c>
      <c r="B53" s="7" t="s">
        <v>35</v>
      </c>
      <c r="C53" s="7">
        <v>6</v>
      </c>
      <c r="D53" s="7">
        <v>52.5</v>
      </c>
      <c r="E53" s="7">
        <f t="shared" si="2"/>
        <v>315</v>
      </c>
      <c r="F53" s="8">
        <f t="shared" si="1"/>
        <v>362.25</v>
      </c>
      <c r="G53" s="2"/>
      <c r="H53" s="2"/>
      <c r="I53" s="2"/>
      <c r="J53" s="1"/>
    </row>
    <row r="54" spans="1:10" ht="15">
      <c r="A54" s="2" t="s">
        <v>14</v>
      </c>
      <c r="B54" s="7" t="s">
        <v>63</v>
      </c>
      <c r="C54" s="7">
        <v>15</v>
      </c>
      <c r="D54" s="7">
        <v>40</v>
      </c>
      <c r="E54" s="7">
        <f t="shared" si="2"/>
        <v>600</v>
      </c>
      <c r="F54" s="8">
        <f t="shared" si="1"/>
        <v>690</v>
      </c>
      <c r="G54" s="2"/>
      <c r="H54" s="2"/>
      <c r="I54" s="2"/>
      <c r="J54" s="1"/>
    </row>
    <row r="55" spans="1:10" ht="15">
      <c r="A55" s="2" t="s">
        <v>14</v>
      </c>
      <c r="B55" s="7" t="s">
        <v>108</v>
      </c>
      <c r="C55" s="7">
        <v>6</v>
      </c>
      <c r="D55" s="7">
        <v>36</v>
      </c>
      <c r="E55" s="7">
        <f t="shared" si="2"/>
        <v>216</v>
      </c>
      <c r="F55" s="8">
        <f t="shared" si="1"/>
        <v>248.39999999999998</v>
      </c>
      <c r="G55" s="2"/>
      <c r="H55" s="2"/>
      <c r="I55" s="2"/>
      <c r="J55" s="1"/>
    </row>
    <row r="56" spans="1:10" ht="15">
      <c r="A56" s="2" t="s">
        <v>14</v>
      </c>
      <c r="B56" s="7" t="s">
        <v>110</v>
      </c>
      <c r="C56" s="7">
        <v>6</v>
      </c>
      <c r="D56" s="7">
        <v>50</v>
      </c>
      <c r="E56" s="7">
        <f t="shared" si="2"/>
        <v>300</v>
      </c>
      <c r="F56" s="8">
        <f t="shared" si="1"/>
        <v>345</v>
      </c>
      <c r="G56" s="2"/>
      <c r="H56" s="2"/>
      <c r="I56" s="2"/>
      <c r="J56" s="1"/>
    </row>
    <row r="57" spans="1:10" ht="15">
      <c r="A57" s="2" t="s">
        <v>14</v>
      </c>
      <c r="B57" s="7" t="s">
        <v>130</v>
      </c>
      <c r="C57" s="7">
        <v>1</v>
      </c>
      <c r="D57" s="7">
        <v>240</v>
      </c>
      <c r="E57" s="7">
        <f t="shared" si="2"/>
        <v>240</v>
      </c>
      <c r="F57" s="8">
        <f t="shared" si="1"/>
        <v>276</v>
      </c>
      <c r="G57" s="2"/>
      <c r="H57" s="2"/>
      <c r="I57" s="2"/>
      <c r="J57" s="1"/>
    </row>
    <row r="58" spans="1:10" ht="15">
      <c r="A58" s="2" t="s">
        <v>14</v>
      </c>
      <c r="B58" s="7" t="s">
        <v>131</v>
      </c>
      <c r="C58" s="7">
        <v>1</v>
      </c>
      <c r="D58" s="7">
        <v>410</v>
      </c>
      <c r="E58" s="7">
        <f t="shared" si="2"/>
        <v>410</v>
      </c>
      <c r="F58" s="8">
        <f t="shared" si="1"/>
        <v>471.49999999999994</v>
      </c>
      <c r="G58" s="12">
        <f>F51+F52+F53+F54+F55+F56+F57+F58</f>
        <v>3083.15</v>
      </c>
      <c r="H58" s="2">
        <v>3300</v>
      </c>
      <c r="I58" s="2">
        <v>161.5</v>
      </c>
      <c r="J58" s="23">
        <f>H58-G58-I58</f>
        <v>55.34999999999991</v>
      </c>
    </row>
    <row r="59" spans="1:10" ht="15">
      <c r="A59" s="4" t="s">
        <v>43</v>
      </c>
      <c r="B59" s="5" t="s">
        <v>41</v>
      </c>
      <c r="C59" s="5">
        <v>5</v>
      </c>
      <c r="D59" s="5">
        <v>195</v>
      </c>
      <c r="E59" s="5">
        <f t="shared" si="2"/>
        <v>975</v>
      </c>
      <c r="F59" s="6">
        <f t="shared" si="1"/>
        <v>1121.25</v>
      </c>
      <c r="G59" s="4"/>
      <c r="H59" s="4"/>
      <c r="I59" s="4"/>
      <c r="J59" s="18"/>
    </row>
    <row r="60" spans="1:10" ht="15">
      <c r="A60" s="4" t="s">
        <v>114</v>
      </c>
      <c r="B60" s="5" t="s">
        <v>113</v>
      </c>
      <c r="C60" s="5">
        <v>5</v>
      </c>
      <c r="D60" s="5">
        <v>16.15</v>
      </c>
      <c r="E60" s="5">
        <f t="shared" si="2"/>
        <v>80.75</v>
      </c>
      <c r="F60" s="6">
        <f t="shared" si="1"/>
        <v>92.8625</v>
      </c>
      <c r="G60" s="11">
        <f>F59+F60</f>
        <v>1214.1125</v>
      </c>
      <c r="H60" s="4">
        <v>1214</v>
      </c>
      <c r="I60" s="4">
        <v>16</v>
      </c>
      <c r="J60" s="22">
        <f>H60-G60-I60</f>
        <v>-16.112499999999955</v>
      </c>
    </row>
    <row r="61" spans="1:10" ht="15">
      <c r="A61" s="2" t="s">
        <v>25</v>
      </c>
      <c r="B61" s="7" t="s">
        <v>24</v>
      </c>
      <c r="C61" s="7">
        <v>8</v>
      </c>
      <c r="D61" s="7">
        <v>135</v>
      </c>
      <c r="E61" s="7">
        <f t="shared" si="2"/>
        <v>1080</v>
      </c>
      <c r="F61" s="8">
        <f t="shared" si="1"/>
        <v>1242</v>
      </c>
      <c r="G61" s="2"/>
      <c r="H61" s="2"/>
      <c r="I61" s="2"/>
      <c r="J61" s="1"/>
    </row>
    <row r="62" spans="1:10" ht="15">
      <c r="A62" s="2" t="s">
        <v>25</v>
      </c>
      <c r="B62" s="7" t="s">
        <v>41</v>
      </c>
      <c r="C62" s="7">
        <v>5</v>
      </c>
      <c r="D62" s="7">
        <v>195</v>
      </c>
      <c r="E62" s="7">
        <f t="shared" si="2"/>
        <v>975</v>
      </c>
      <c r="F62" s="8">
        <f t="shared" si="1"/>
        <v>1121.25</v>
      </c>
      <c r="G62" s="12">
        <f>F61+F62</f>
        <v>2363.25</v>
      </c>
      <c r="H62" s="2">
        <v>2370</v>
      </c>
      <c r="I62" s="2">
        <v>35.1</v>
      </c>
      <c r="J62" s="23">
        <f>H62-G62-I62</f>
        <v>-28.35</v>
      </c>
    </row>
    <row r="63" spans="1:10" ht="15">
      <c r="A63" s="4" t="s">
        <v>34</v>
      </c>
      <c r="B63" s="5" t="s">
        <v>32</v>
      </c>
      <c r="C63" s="5">
        <v>1.5</v>
      </c>
      <c r="D63" s="5">
        <v>107.5</v>
      </c>
      <c r="E63" s="5">
        <f t="shared" si="2"/>
        <v>161.25</v>
      </c>
      <c r="F63" s="6">
        <f t="shared" si="1"/>
        <v>185.43749999999997</v>
      </c>
      <c r="G63" s="11">
        <f>F63</f>
        <v>185.43749999999997</v>
      </c>
      <c r="H63" s="4">
        <v>124</v>
      </c>
      <c r="I63" s="4">
        <v>4.05</v>
      </c>
      <c r="J63" s="22">
        <f>H63-G63-I63</f>
        <v>-65.48749999999997</v>
      </c>
    </row>
    <row r="64" spans="1:10" ht="15">
      <c r="A64" s="2" t="s">
        <v>67</v>
      </c>
      <c r="B64" s="7" t="s">
        <v>63</v>
      </c>
      <c r="C64" s="7">
        <v>10</v>
      </c>
      <c r="D64" s="7">
        <v>40</v>
      </c>
      <c r="E64" s="7">
        <f t="shared" si="2"/>
        <v>400</v>
      </c>
      <c r="F64" s="8">
        <f t="shared" si="1"/>
        <v>459.99999999999994</v>
      </c>
      <c r="G64" s="12">
        <f>F64</f>
        <v>459.99999999999994</v>
      </c>
      <c r="H64" s="2">
        <v>490</v>
      </c>
      <c r="I64" s="2">
        <v>27</v>
      </c>
      <c r="J64" s="23">
        <f>H64-G64-I64</f>
        <v>3.000000000000057</v>
      </c>
    </row>
    <row r="65" spans="1:10" ht="15">
      <c r="A65" s="18" t="s">
        <v>62</v>
      </c>
      <c r="B65" s="5" t="s">
        <v>56</v>
      </c>
      <c r="C65" s="5">
        <v>3</v>
      </c>
      <c r="D65" s="5">
        <v>40</v>
      </c>
      <c r="E65" s="5">
        <f t="shared" si="2"/>
        <v>120</v>
      </c>
      <c r="F65" s="6">
        <f t="shared" si="1"/>
        <v>138</v>
      </c>
      <c r="G65" s="11">
        <f>F65</f>
        <v>138</v>
      </c>
      <c r="H65" s="4">
        <v>138</v>
      </c>
      <c r="I65" s="4">
        <v>8.1</v>
      </c>
      <c r="J65" s="22">
        <f>H65-G65-I65</f>
        <v>-8.1</v>
      </c>
    </row>
    <row r="66" spans="1:10" ht="15">
      <c r="A66" s="2" t="s">
        <v>31</v>
      </c>
      <c r="B66" s="7" t="s">
        <v>29</v>
      </c>
      <c r="C66" s="7">
        <v>6</v>
      </c>
      <c r="D66" s="7">
        <v>107.5</v>
      </c>
      <c r="E66" s="7">
        <f t="shared" si="2"/>
        <v>645</v>
      </c>
      <c r="F66" s="8">
        <f t="shared" si="1"/>
        <v>741.7499999999999</v>
      </c>
      <c r="G66" s="2"/>
      <c r="H66" s="2"/>
      <c r="I66" s="2"/>
      <c r="J66" s="1"/>
    </row>
    <row r="67" spans="1:10" ht="15">
      <c r="A67" s="2" t="s">
        <v>31</v>
      </c>
      <c r="B67" s="7" t="s">
        <v>76</v>
      </c>
      <c r="C67" s="7">
        <v>3</v>
      </c>
      <c r="D67" s="7">
        <v>100</v>
      </c>
      <c r="E67" s="7">
        <f t="shared" si="2"/>
        <v>300</v>
      </c>
      <c r="F67" s="8">
        <f t="shared" si="1"/>
        <v>345</v>
      </c>
      <c r="G67" s="12">
        <f>F66+F67</f>
        <v>1086.75</v>
      </c>
      <c r="H67" s="2">
        <v>1087</v>
      </c>
      <c r="I67" s="2">
        <v>24.3</v>
      </c>
      <c r="J67" s="23">
        <f>H67-G67-I67</f>
        <v>-24.05</v>
      </c>
    </row>
    <row r="68" spans="1:10" ht="15">
      <c r="A68" s="4" t="s">
        <v>38</v>
      </c>
      <c r="B68" s="5" t="s">
        <v>37</v>
      </c>
      <c r="C68" s="5">
        <v>7</v>
      </c>
      <c r="D68" s="5">
        <v>75</v>
      </c>
      <c r="E68" s="5">
        <f t="shared" si="2"/>
        <v>525</v>
      </c>
      <c r="F68" s="6">
        <f t="shared" si="1"/>
        <v>603.75</v>
      </c>
      <c r="G68" s="4"/>
      <c r="H68" s="4"/>
      <c r="I68" s="4"/>
      <c r="J68" s="18"/>
    </row>
    <row r="69" spans="1:10" ht="15">
      <c r="A69" s="4" t="s">
        <v>38</v>
      </c>
      <c r="B69" s="5" t="s">
        <v>79</v>
      </c>
      <c r="C69" s="5">
        <v>3</v>
      </c>
      <c r="D69" s="5">
        <v>45</v>
      </c>
      <c r="E69" s="5">
        <f aca="true" t="shared" si="3" ref="E69:E99">D69*C69</f>
        <v>135</v>
      </c>
      <c r="F69" s="6">
        <f t="shared" si="1"/>
        <v>155.25</v>
      </c>
      <c r="G69" s="4"/>
      <c r="H69" s="4"/>
      <c r="I69" s="4"/>
      <c r="J69" s="18"/>
    </row>
    <row r="70" spans="1:10" ht="15">
      <c r="A70" s="4" t="s">
        <v>38</v>
      </c>
      <c r="B70" s="5" t="s">
        <v>88</v>
      </c>
      <c r="C70" s="5">
        <v>3</v>
      </c>
      <c r="D70" s="5">
        <v>52.5</v>
      </c>
      <c r="E70" s="5">
        <f t="shared" si="3"/>
        <v>157.5</v>
      </c>
      <c r="F70" s="6">
        <f aca="true" t="shared" si="4" ref="F70:F133">E70*1.15</f>
        <v>181.125</v>
      </c>
      <c r="G70" s="4"/>
      <c r="H70" s="4"/>
      <c r="I70" s="4"/>
      <c r="J70" s="18"/>
    </row>
    <row r="71" spans="1:10" ht="15">
      <c r="A71" s="4" t="s">
        <v>38</v>
      </c>
      <c r="B71" s="5" t="s">
        <v>98</v>
      </c>
      <c r="C71" s="5">
        <v>3</v>
      </c>
      <c r="D71" s="5">
        <v>45</v>
      </c>
      <c r="E71" s="5">
        <f t="shared" si="3"/>
        <v>135</v>
      </c>
      <c r="F71" s="6">
        <f t="shared" si="4"/>
        <v>155.25</v>
      </c>
      <c r="G71" s="11">
        <f>F68+F69+F70+F71</f>
        <v>1095.375</v>
      </c>
      <c r="H71" s="4">
        <v>1095</v>
      </c>
      <c r="I71" s="4">
        <v>43.2</v>
      </c>
      <c r="J71" s="22">
        <f>H71-G71-I71</f>
        <v>-43.575</v>
      </c>
    </row>
    <row r="72" spans="1:10" ht="15">
      <c r="A72" s="2" t="s">
        <v>74</v>
      </c>
      <c r="B72" s="7" t="s">
        <v>72</v>
      </c>
      <c r="C72" s="7">
        <v>6</v>
      </c>
      <c r="D72" s="7">
        <v>110</v>
      </c>
      <c r="E72" s="7">
        <f t="shared" si="3"/>
        <v>660</v>
      </c>
      <c r="F72" s="8">
        <f t="shared" si="4"/>
        <v>758.9999999999999</v>
      </c>
      <c r="G72" s="2"/>
      <c r="H72" s="2"/>
      <c r="I72" s="2"/>
      <c r="J72" s="1"/>
    </row>
    <row r="73" spans="1:10" ht="15">
      <c r="A73" s="2" t="s">
        <v>74</v>
      </c>
      <c r="B73" s="7" t="s">
        <v>83</v>
      </c>
      <c r="C73" s="7">
        <v>4.5</v>
      </c>
      <c r="D73" s="7">
        <v>175</v>
      </c>
      <c r="E73" s="7">
        <f t="shared" si="3"/>
        <v>787.5</v>
      </c>
      <c r="F73" s="8">
        <f t="shared" si="4"/>
        <v>905.6249999999999</v>
      </c>
      <c r="G73" s="2"/>
      <c r="H73" s="2"/>
      <c r="I73" s="2"/>
      <c r="J73" s="1"/>
    </row>
    <row r="74" spans="1:10" ht="15">
      <c r="A74" s="2" t="s">
        <v>74</v>
      </c>
      <c r="B74" s="7" t="s">
        <v>113</v>
      </c>
      <c r="C74" s="7">
        <v>15</v>
      </c>
      <c r="D74" s="7">
        <v>16.15</v>
      </c>
      <c r="E74" s="7">
        <f t="shared" si="3"/>
        <v>242.24999999999997</v>
      </c>
      <c r="F74" s="8">
        <f t="shared" si="4"/>
        <v>278.5874999999999</v>
      </c>
      <c r="G74" s="2"/>
      <c r="H74" s="2"/>
      <c r="I74" s="2"/>
      <c r="J74" s="1"/>
    </row>
    <row r="75" spans="1:10" ht="15">
      <c r="A75" s="2" t="s">
        <v>74</v>
      </c>
      <c r="B75" s="7" t="s">
        <v>120</v>
      </c>
      <c r="C75" s="7">
        <v>15</v>
      </c>
      <c r="D75" s="7">
        <v>26.5</v>
      </c>
      <c r="E75" s="7">
        <f t="shared" si="3"/>
        <v>397.5</v>
      </c>
      <c r="F75" s="8">
        <f t="shared" si="4"/>
        <v>457.12499999999994</v>
      </c>
      <c r="G75" s="12">
        <f>F72+F73+F74+F75</f>
        <v>2400.3374999999996</v>
      </c>
      <c r="H75" s="2">
        <v>2300</v>
      </c>
      <c r="I75" s="2">
        <v>43.35</v>
      </c>
      <c r="J75" s="23">
        <f>H75-G75-I75</f>
        <v>-143.68749999999963</v>
      </c>
    </row>
    <row r="76" spans="1:10" ht="15">
      <c r="A76" s="4" t="s">
        <v>44</v>
      </c>
      <c r="B76" s="5" t="s">
        <v>41</v>
      </c>
      <c r="C76" s="5">
        <v>3</v>
      </c>
      <c r="D76" s="5">
        <v>195</v>
      </c>
      <c r="E76" s="5">
        <f t="shared" si="3"/>
        <v>585</v>
      </c>
      <c r="F76" s="6">
        <f t="shared" si="4"/>
        <v>672.75</v>
      </c>
      <c r="G76" s="4"/>
      <c r="H76" s="4"/>
      <c r="I76" s="4"/>
      <c r="J76" s="18"/>
    </row>
    <row r="77" spans="1:10" ht="15">
      <c r="A77" s="4" t="s">
        <v>44</v>
      </c>
      <c r="B77" s="5" t="s">
        <v>113</v>
      </c>
      <c r="C77" s="5">
        <v>4</v>
      </c>
      <c r="D77" s="5">
        <v>16.15</v>
      </c>
      <c r="E77" s="5">
        <f t="shared" si="3"/>
        <v>64.6</v>
      </c>
      <c r="F77" s="6">
        <f t="shared" si="4"/>
        <v>74.28999999999999</v>
      </c>
      <c r="G77" s="4"/>
      <c r="H77" s="4"/>
      <c r="I77" s="4"/>
      <c r="J77" s="18"/>
    </row>
    <row r="78" spans="1:10" ht="15">
      <c r="A78" s="4" t="s">
        <v>44</v>
      </c>
      <c r="B78" s="5" t="s">
        <v>117</v>
      </c>
      <c r="C78" s="5">
        <v>4</v>
      </c>
      <c r="D78" s="5">
        <v>19</v>
      </c>
      <c r="E78" s="5">
        <f t="shared" si="3"/>
        <v>76</v>
      </c>
      <c r="F78" s="6">
        <f t="shared" si="4"/>
        <v>87.39999999999999</v>
      </c>
      <c r="G78" s="11">
        <f>F76+F77+F78</f>
        <v>834.4399999999999</v>
      </c>
      <c r="H78" s="4">
        <v>900</v>
      </c>
      <c r="I78" s="4">
        <v>12.1</v>
      </c>
      <c r="J78" s="22">
        <f>H78-G78-I78</f>
        <v>53.46000000000006</v>
      </c>
    </row>
    <row r="79" spans="1:10" ht="15">
      <c r="A79" s="2" t="s">
        <v>11</v>
      </c>
      <c r="B79" s="7" t="s">
        <v>10</v>
      </c>
      <c r="C79" s="7">
        <v>5</v>
      </c>
      <c r="D79" s="7">
        <v>45</v>
      </c>
      <c r="E79" s="7">
        <f t="shared" si="3"/>
        <v>225</v>
      </c>
      <c r="F79" s="8">
        <f t="shared" si="4"/>
        <v>258.75</v>
      </c>
      <c r="G79" s="2"/>
      <c r="H79" s="2"/>
      <c r="I79" s="2"/>
      <c r="J79" s="1"/>
    </row>
    <row r="80" spans="1:10" ht="15">
      <c r="A80" s="2" t="s">
        <v>11</v>
      </c>
      <c r="B80" s="7" t="s">
        <v>79</v>
      </c>
      <c r="C80" s="7">
        <v>3</v>
      </c>
      <c r="D80" s="7">
        <v>45</v>
      </c>
      <c r="E80" s="7">
        <f t="shared" si="3"/>
        <v>135</v>
      </c>
      <c r="F80" s="8">
        <f t="shared" si="4"/>
        <v>155.25</v>
      </c>
      <c r="G80" s="12">
        <f>F79+F80</f>
        <v>414</v>
      </c>
      <c r="H80" s="2">
        <v>414</v>
      </c>
      <c r="I80" s="2">
        <v>21.6</v>
      </c>
      <c r="J80" s="23">
        <f>H80-G80-I80</f>
        <v>-21.6</v>
      </c>
    </row>
    <row r="81" spans="1:10" ht="15">
      <c r="A81" s="4" t="s">
        <v>68</v>
      </c>
      <c r="B81" s="5" t="s">
        <v>63</v>
      </c>
      <c r="C81" s="5">
        <v>10</v>
      </c>
      <c r="D81" s="5">
        <v>40</v>
      </c>
      <c r="E81" s="5">
        <f t="shared" si="3"/>
        <v>400</v>
      </c>
      <c r="F81" s="6">
        <f t="shared" si="4"/>
        <v>459.99999999999994</v>
      </c>
      <c r="G81" s="4"/>
      <c r="H81" s="4"/>
      <c r="I81" s="4"/>
      <c r="J81" s="18"/>
    </row>
    <row r="82" spans="1:10" ht="15">
      <c r="A82" s="4" t="s">
        <v>68</v>
      </c>
      <c r="B82" s="5" t="s">
        <v>83</v>
      </c>
      <c r="C82" s="5">
        <v>8.5</v>
      </c>
      <c r="D82" s="5">
        <v>175</v>
      </c>
      <c r="E82" s="5">
        <f t="shared" si="3"/>
        <v>1487.5</v>
      </c>
      <c r="F82" s="6">
        <f t="shared" si="4"/>
        <v>1710.6249999999998</v>
      </c>
      <c r="G82" s="11">
        <f>F81+F82</f>
        <v>2170.6249999999995</v>
      </c>
      <c r="H82" s="4">
        <v>2070</v>
      </c>
      <c r="I82" s="4">
        <v>49.95</v>
      </c>
      <c r="J82" s="22">
        <f>H82-G82-I82</f>
        <v>-150.57499999999953</v>
      </c>
    </row>
    <row r="83" spans="1:10" ht="15">
      <c r="A83" s="2" t="s">
        <v>92</v>
      </c>
      <c r="B83" s="7" t="s">
        <v>88</v>
      </c>
      <c r="C83" s="7">
        <v>6</v>
      </c>
      <c r="D83" s="7">
        <v>52.5</v>
      </c>
      <c r="E83" s="7">
        <f t="shared" si="3"/>
        <v>315</v>
      </c>
      <c r="F83" s="8">
        <f t="shared" si="4"/>
        <v>362.25</v>
      </c>
      <c r="G83" s="2"/>
      <c r="H83" s="2"/>
      <c r="I83" s="2"/>
      <c r="J83" s="1"/>
    </row>
    <row r="84" spans="1:10" ht="15">
      <c r="A84" s="2" t="s">
        <v>92</v>
      </c>
      <c r="B84" s="7" t="s">
        <v>98</v>
      </c>
      <c r="C84" s="7">
        <v>5</v>
      </c>
      <c r="D84" s="7">
        <v>45</v>
      </c>
      <c r="E84" s="7">
        <f t="shared" si="3"/>
        <v>225</v>
      </c>
      <c r="F84" s="8">
        <f t="shared" si="4"/>
        <v>258.75</v>
      </c>
      <c r="G84" s="12">
        <f>F83+F84</f>
        <v>621</v>
      </c>
      <c r="H84" s="2">
        <v>621</v>
      </c>
      <c r="I84" s="2">
        <v>29.7</v>
      </c>
      <c r="J84" s="23">
        <f>H84-G84-I84</f>
        <v>-29.7</v>
      </c>
    </row>
    <row r="85" spans="1:10" ht="15">
      <c r="A85" s="4" t="s">
        <v>45</v>
      </c>
      <c r="B85" s="5" t="s">
        <v>41</v>
      </c>
      <c r="C85" s="5">
        <v>6</v>
      </c>
      <c r="D85" s="5">
        <v>195</v>
      </c>
      <c r="E85" s="5">
        <f t="shared" si="3"/>
        <v>1170</v>
      </c>
      <c r="F85" s="6">
        <f t="shared" si="4"/>
        <v>1345.5</v>
      </c>
      <c r="G85" s="11">
        <f>F85</f>
        <v>1345.5</v>
      </c>
      <c r="H85" s="4">
        <v>1346</v>
      </c>
      <c r="I85" s="4">
        <v>16.2</v>
      </c>
      <c r="J85" s="22">
        <f>H85-G85-I85</f>
        <v>-15.7</v>
      </c>
    </row>
    <row r="86" spans="1:10" ht="15">
      <c r="A86" s="2" t="s">
        <v>102</v>
      </c>
      <c r="B86" s="7" t="s">
        <v>101</v>
      </c>
      <c r="C86" s="7">
        <v>6</v>
      </c>
      <c r="D86" s="7">
        <v>45</v>
      </c>
      <c r="E86" s="7">
        <f t="shared" si="3"/>
        <v>270</v>
      </c>
      <c r="F86" s="8">
        <f t="shared" si="4"/>
        <v>310.5</v>
      </c>
      <c r="G86" s="12">
        <f>F86</f>
        <v>310.5</v>
      </c>
      <c r="H86" s="2">
        <v>330</v>
      </c>
      <c r="I86" s="2">
        <v>16.2</v>
      </c>
      <c r="J86" s="23">
        <f>H86-G86-I86</f>
        <v>3.3000000000000007</v>
      </c>
    </row>
    <row r="87" spans="1:10" ht="15">
      <c r="A87" s="4" t="s">
        <v>54</v>
      </c>
      <c r="B87" s="5" t="s">
        <v>53</v>
      </c>
      <c r="C87" s="5">
        <v>4</v>
      </c>
      <c r="D87" s="5">
        <v>125</v>
      </c>
      <c r="E87" s="5">
        <f t="shared" si="3"/>
        <v>500</v>
      </c>
      <c r="F87" s="6">
        <f t="shared" si="4"/>
        <v>575</v>
      </c>
      <c r="G87" s="11">
        <f>F87</f>
        <v>575</v>
      </c>
      <c r="H87" s="4">
        <v>575</v>
      </c>
      <c r="I87" s="4">
        <v>10.8</v>
      </c>
      <c r="J87" s="22">
        <f>H87-G87-I87</f>
        <v>-10.8</v>
      </c>
    </row>
    <row r="88" spans="1:10" ht="15">
      <c r="A88" s="2" t="s">
        <v>80</v>
      </c>
      <c r="B88" s="7" t="s">
        <v>79</v>
      </c>
      <c r="C88" s="7">
        <v>3</v>
      </c>
      <c r="D88" s="7">
        <v>45</v>
      </c>
      <c r="E88" s="7">
        <f t="shared" si="3"/>
        <v>135</v>
      </c>
      <c r="F88" s="8">
        <f t="shared" si="4"/>
        <v>155.25</v>
      </c>
      <c r="G88" s="12">
        <f>F88</f>
        <v>155.25</v>
      </c>
      <c r="H88" s="2">
        <v>155</v>
      </c>
      <c r="I88" s="2">
        <v>8.1</v>
      </c>
      <c r="J88" s="23">
        <f>H88-G88-I88</f>
        <v>-8.35</v>
      </c>
    </row>
    <row r="89" spans="1:10" ht="15">
      <c r="A89" s="4" t="s">
        <v>39</v>
      </c>
      <c r="B89" s="5" t="s">
        <v>37</v>
      </c>
      <c r="C89" s="5">
        <v>11</v>
      </c>
      <c r="D89" s="5">
        <v>75</v>
      </c>
      <c r="E89" s="5">
        <f t="shared" si="3"/>
        <v>825</v>
      </c>
      <c r="F89" s="6">
        <f t="shared" si="4"/>
        <v>948.7499999999999</v>
      </c>
      <c r="G89" s="4"/>
      <c r="H89" s="4"/>
      <c r="I89" s="4"/>
      <c r="J89" s="18"/>
    </row>
    <row r="90" spans="1:10" ht="15">
      <c r="A90" s="4" t="s">
        <v>39</v>
      </c>
      <c r="B90" s="5" t="s">
        <v>113</v>
      </c>
      <c r="C90" s="5">
        <v>6</v>
      </c>
      <c r="D90" s="5">
        <v>16.15</v>
      </c>
      <c r="E90" s="5">
        <f t="shared" si="3"/>
        <v>96.89999999999999</v>
      </c>
      <c r="F90" s="6">
        <f t="shared" si="4"/>
        <v>111.43499999999999</v>
      </c>
      <c r="G90" s="11">
        <f>F89+F90</f>
        <v>1060.185</v>
      </c>
      <c r="H90" s="4">
        <v>1060</v>
      </c>
      <c r="I90" s="4">
        <v>32.7</v>
      </c>
      <c r="J90" s="22">
        <f>H90-G90-I90</f>
        <v>-32.88499999999995</v>
      </c>
    </row>
    <row r="91" spans="1:10" ht="15">
      <c r="A91" s="2" t="s">
        <v>61</v>
      </c>
      <c r="B91" s="7" t="s">
        <v>56</v>
      </c>
      <c r="C91" s="7">
        <v>5</v>
      </c>
      <c r="D91" s="7">
        <v>40</v>
      </c>
      <c r="E91" s="7">
        <f t="shared" si="3"/>
        <v>200</v>
      </c>
      <c r="F91" s="8">
        <f t="shared" si="4"/>
        <v>229.99999999999997</v>
      </c>
      <c r="G91" s="12">
        <f>F91</f>
        <v>229.99999999999997</v>
      </c>
      <c r="H91" s="2">
        <v>300</v>
      </c>
      <c r="I91" s="2">
        <v>13.5</v>
      </c>
      <c r="J91" s="23">
        <f>H91-G91-I91</f>
        <v>56.50000000000003</v>
      </c>
    </row>
    <row r="92" spans="1:10" ht="15">
      <c r="A92" s="4" t="s">
        <v>22</v>
      </c>
      <c r="B92" s="5" t="s">
        <v>21</v>
      </c>
      <c r="C92" s="5">
        <v>5</v>
      </c>
      <c r="D92" s="5">
        <v>85</v>
      </c>
      <c r="E92" s="5">
        <f t="shared" si="3"/>
        <v>425</v>
      </c>
      <c r="F92" s="6">
        <f t="shared" si="4"/>
        <v>488.74999999999994</v>
      </c>
      <c r="G92" s="4"/>
      <c r="H92" s="4"/>
      <c r="I92" s="4"/>
      <c r="J92" s="18"/>
    </row>
    <row r="93" spans="1:10" ht="15">
      <c r="A93" s="4" t="s">
        <v>22</v>
      </c>
      <c r="B93" s="5" t="s">
        <v>32</v>
      </c>
      <c r="C93" s="5">
        <v>10</v>
      </c>
      <c r="D93" s="5">
        <v>107.5</v>
      </c>
      <c r="E93" s="5">
        <f t="shared" si="3"/>
        <v>1075</v>
      </c>
      <c r="F93" s="6">
        <f t="shared" si="4"/>
        <v>1236.25</v>
      </c>
      <c r="G93" s="4"/>
      <c r="H93" s="4"/>
      <c r="I93" s="4"/>
      <c r="J93" s="18"/>
    </row>
    <row r="94" spans="1:10" ht="15">
      <c r="A94" s="4" t="s">
        <v>22</v>
      </c>
      <c r="B94" s="5" t="s">
        <v>35</v>
      </c>
      <c r="C94" s="5">
        <v>14.3</v>
      </c>
      <c r="D94" s="5">
        <v>52.5</v>
      </c>
      <c r="E94" s="5">
        <f t="shared" si="3"/>
        <v>750.75</v>
      </c>
      <c r="F94" s="6">
        <f t="shared" si="4"/>
        <v>863.3625</v>
      </c>
      <c r="G94" s="4"/>
      <c r="H94" s="4"/>
      <c r="I94" s="4"/>
      <c r="J94" s="18"/>
    </row>
    <row r="95" spans="1:10" ht="15">
      <c r="A95" s="4" t="s">
        <v>22</v>
      </c>
      <c r="B95" s="5" t="s">
        <v>35</v>
      </c>
      <c r="C95" s="5">
        <v>15</v>
      </c>
      <c r="D95" s="5">
        <v>52.5</v>
      </c>
      <c r="E95" s="5">
        <f t="shared" si="3"/>
        <v>787.5</v>
      </c>
      <c r="F95" s="6">
        <f t="shared" si="4"/>
        <v>905.6249999999999</v>
      </c>
      <c r="G95" s="4"/>
      <c r="H95" s="4"/>
      <c r="I95" s="4"/>
      <c r="J95" s="18"/>
    </row>
    <row r="96" spans="1:10" ht="15">
      <c r="A96" s="4" t="s">
        <v>22</v>
      </c>
      <c r="B96" s="5" t="s">
        <v>50</v>
      </c>
      <c r="C96" s="5">
        <v>13</v>
      </c>
      <c r="D96" s="5">
        <v>45</v>
      </c>
      <c r="E96" s="5">
        <f t="shared" si="3"/>
        <v>585</v>
      </c>
      <c r="F96" s="6">
        <f t="shared" si="4"/>
        <v>672.75</v>
      </c>
      <c r="G96" s="4"/>
      <c r="H96" s="4"/>
      <c r="I96" s="4"/>
      <c r="J96" s="18"/>
    </row>
    <row r="97" spans="1:10" ht="15">
      <c r="A97" s="4" t="s">
        <v>22</v>
      </c>
      <c r="B97" s="5" t="s">
        <v>53</v>
      </c>
      <c r="C97" s="5">
        <v>13</v>
      </c>
      <c r="D97" s="5">
        <v>125</v>
      </c>
      <c r="E97" s="5">
        <f t="shared" si="3"/>
        <v>1625</v>
      </c>
      <c r="F97" s="6">
        <f t="shared" si="4"/>
        <v>1868.7499999999998</v>
      </c>
      <c r="G97" s="4"/>
      <c r="H97" s="4"/>
      <c r="I97" s="4"/>
      <c r="J97" s="18"/>
    </row>
    <row r="98" spans="1:10" ht="15">
      <c r="A98" s="4" t="s">
        <v>22</v>
      </c>
      <c r="B98" s="5" t="s">
        <v>63</v>
      </c>
      <c r="C98" s="5">
        <v>10</v>
      </c>
      <c r="D98" s="5">
        <v>40</v>
      </c>
      <c r="E98" s="5">
        <f t="shared" si="3"/>
        <v>400</v>
      </c>
      <c r="F98" s="6">
        <f t="shared" si="4"/>
        <v>459.99999999999994</v>
      </c>
      <c r="G98" s="4"/>
      <c r="H98" s="4"/>
      <c r="I98" s="4"/>
      <c r="J98" s="18"/>
    </row>
    <row r="99" spans="1:10" ht="15">
      <c r="A99" s="4" t="s">
        <v>22</v>
      </c>
      <c r="B99" s="5" t="s">
        <v>63</v>
      </c>
      <c r="C99" s="5">
        <v>12</v>
      </c>
      <c r="D99" s="5">
        <v>40</v>
      </c>
      <c r="E99" s="5">
        <f t="shared" si="3"/>
        <v>480</v>
      </c>
      <c r="F99" s="6">
        <f t="shared" si="4"/>
        <v>552</v>
      </c>
      <c r="G99" s="4"/>
      <c r="H99" s="4"/>
      <c r="I99" s="4"/>
      <c r="J99" s="18"/>
    </row>
    <row r="100" spans="1:10" ht="15">
      <c r="A100" s="4" t="s">
        <v>22</v>
      </c>
      <c r="B100" s="5" t="s">
        <v>63</v>
      </c>
      <c r="C100" s="5">
        <v>10.2</v>
      </c>
      <c r="D100" s="5">
        <v>40</v>
      </c>
      <c r="E100" s="5">
        <f aca="true" t="shared" si="5" ref="E100:E132">D100*C100</f>
        <v>408</v>
      </c>
      <c r="F100" s="6">
        <f t="shared" si="4"/>
        <v>469.2</v>
      </c>
      <c r="G100" s="4"/>
      <c r="H100" s="4"/>
      <c r="I100" s="4"/>
      <c r="J100" s="18"/>
    </row>
    <row r="101" spans="1:10" ht="15">
      <c r="A101" s="4" t="s">
        <v>22</v>
      </c>
      <c r="B101" s="5" t="s">
        <v>76</v>
      </c>
      <c r="C101" s="5">
        <v>11</v>
      </c>
      <c r="D101" s="5">
        <v>100</v>
      </c>
      <c r="E101" s="5">
        <f t="shared" si="5"/>
        <v>1100</v>
      </c>
      <c r="F101" s="6">
        <f t="shared" si="4"/>
        <v>1265</v>
      </c>
      <c r="G101" s="4"/>
      <c r="H101" s="4"/>
      <c r="I101" s="4"/>
      <c r="J101" s="18"/>
    </row>
    <row r="102" spans="1:10" ht="15">
      <c r="A102" s="4" t="s">
        <v>22</v>
      </c>
      <c r="B102" s="5" t="s">
        <v>79</v>
      </c>
      <c r="C102" s="5">
        <v>4</v>
      </c>
      <c r="D102" s="5">
        <v>45</v>
      </c>
      <c r="E102" s="5">
        <f t="shared" si="5"/>
        <v>180</v>
      </c>
      <c r="F102" s="6">
        <f t="shared" si="4"/>
        <v>206.99999999999997</v>
      </c>
      <c r="G102" s="4"/>
      <c r="H102" s="4"/>
      <c r="I102" s="4"/>
      <c r="J102" s="18"/>
    </row>
    <row r="103" spans="1:10" ht="15">
      <c r="A103" s="4" t="s">
        <v>22</v>
      </c>
      <c r="B103" s="5" t="s">
        <v>110</v>
      </c>
      <c r="C103" s="5">
        <v>8</v>
      </c>
      <c r="D103" s="5">
        <v>50</v>
      </c>
      <c r="E103" s="5">
        <f t="shared" si="5"/>
        <v>400</v>
      </c>
      <c r="F103" s="6">
        <f t="shared" si="4"/>
        <v>459.99999999999994</v>
      </c>
      <c r="G103" s="4"/>
      <c r="H103" s="4"/>
      <c r="I103" s="4"/>
      <c r="J103" s="18"/>
    </row>
    <row r="104" spans="1:10" ht="15">
      <c r="A104" s="4" t="s">
        <v>22</v>
      </c>
      <c r="B104" s="5" t="s">
        <v>121</v>
      </c>
      <c r="C104" s="5">
        <v>20</v>
      </c>
      <c r="D104" s="5">
        <v>15</v>
      </c>
      <c r="E104" s="5">
        <f t="shared" si="5"/>
        <v>300</v>
      </c>
      <c r="F104" s="6">
        <f t="shared" si="4"/>
        <v>345</v>
      </c>
      <c r="G104" s="4"/>
      <c r="H104" s="4"/>
      <c r="I104" s="4"/>
      <c r="J104" s="18"/>
    </row>
    <row r="105" spans="1:10" ht="15">
      <c r="A105" s="4" t="s">
        <v>22</v>
      </c>
      <c r="B105" s="5" t="s">
        <v>122</v>
      </c>
      <c r="C105" s="5">
        <v>20</v>
      </c>
      <c r="D105" s="5">
        <v>15</v>
      </c>
      <c r="E105" s="5">
        <f t="shared" si="5"/>
        <v>300</v>
      </c>
      <c r="F105" s="6">
        <f t="shared" si="4"/>
        <v>345</v>
      </c>
      <c r="G105" s="4"/>
      <c r="H105" s="4"/>
      <c r="I105" s="4"/>
      <c r="J105" s="18"/>
    </row>
    <row r="106" spans="1:10" ht="15">
      <c r="A106" s="4" t="s">
        <v>22</v>
      </c>
      <c r="B106" s="5" t="s">
        <v>123</v>
      </c>
      <c r="C106" s="5">
        <v>20</v>
      </c>
      <c r="D106" s="5">
        <v>15</v>
      </c>
      <c r="E106" s="5">
        <f t="shared" si="5"/>
        <v>300</v>
      </c>
      <c r="F106" s="6">
        <f t="shared" si="4"/>
        <v>345</v>
      </c>
      <c r="G106" s="4"/>
      <c r="H106" s="4"/>
      <c r="I106" s="4"/>
      <c r="J106" s="18"/>
    </row>
    <row r="107" spans="1:10" ht="15">
      <c r="A107" s="4" t="s">
        <v>22</v>
      </c>
      <c r="B107" s="5" t="s">
        <v>124</v>
      </c>
      <c r="C107" s="5">
        <v>20</v>
      </c>
      <c r="D107" s="5">
        <v>15</v>
      </c>
      <c r="E107" s="5">
        <f t="shared" si="5"/>
        <v>300</v>
      </c>
      <c r="F107" s="6">
        <f t="shared" si="4"/>
        <v>345</v>
      </c>
      <c r="G107" s="4"/>
      <c r="H107" s="4"/>
      <c r="I107" s="4"/>
      <c r="J107" s="18"/>
    </row>
    <row r="108" spans="1:10" ht="15">
      <c r="A108" s="4" t="s">
        <v>22</v>
      </c>
      <c r="B108" s="5" t="s">
        <v>125</v>
      </c>
      <c r="C108" s="5">
        <v>20</v>
      </c>
      <c r="D108" s="5">
        <v>15</v>
      </c>
      <c r="E108" s="5">
        <f t="shared" si="5"/>
        <v>300</v>
      </c>
      <c r="F108" s="6">
        <f t="shared" si="4"/>
        <v>345</v>
      </c>
      <c r="G108" s="4"/>
      <c r="H108" s="4"/>
      <c r="I108" s="4"/>
      <c r="J108" s="18"/>
    </row>
    <row r="109" spans="1:10" ht="15">
      <c r="A109" s="4" t="s">
        <v>22</v>
      </c>
      <c r="B109" s="5" t="s">
        <v>126</v>
      </c>
      <c r="C109" s="5">
        <v>20</v>
      </c>
      <c r="D109" s="5">
        <v>15</v>
      </c>
      <c r="E109" s="5">
        <f t="shared" si="5"/>
        <v>300</v>
      </c>
      <c r="F109" s="6">
        <f t="shared" si="4"/>
        <v>345</v>
      </c>
      <c r="G109" s="4"/>
      <c r="H109" s="4"/>
      <c r="I109" s="4"/>
      <c r="J109" s="18"/>
    </row>
    <row r="110" spans="1:10" ht="15">
      <c r="A110" s="4" t="s">
        <v>22</v>
      </c>
      <c r="B110" s="5" t="s">
        <v>127</v>
      </c>
      <c r="C110" s="5">
        <v>20</v>
      </c>
      <c r="D110" s="5">
        <v>15</v>
      </c>
      <c r="E110" s="5">
        <f t="shared" si="5"/>
        <v>300</v>
      </c>
      <c r="F110" s="6">
        <f t="shared" si="4"/>
        <v>345</v>
      </c>
      <c r="G110" s="4"/>
      <c r="H110" s="4"/>
      <c r="I110" s="4"/>
      <c r="J110" s="18"/>
    </row>
    <row r="111" spans="1:10" ht="15">
      <c r="A111" s="4" t="s">
        <v>22</v>
      </c>
      <c r="B111" s="5" t="s">
        <v>128</v>
      </c>
      <c r="C111" s="5">
        <v>2</v>
      </c>
      <c r="D111" s="5">
        <v>17.5</v>
      </c>
      <c r="E111" s="5">
        <f t="shared" si="5"/>
        <v>35</v>
      </c>
      <c r="F111" s="6">
        <f t="shared" si="4"/>
        <v>40.25</v>
      </c>
      <c r="G111" s="4"/>
      <c r="H111" s="4"/>
      <c r="I111" s="4"/>
      <c r="J111" s="18"/>
    </row>
    <row r="112" spans="1:10" ht="15">
      <c r="A112" s="4" t="s">
        <v>22</v>
      </c>
      <c r="B112" s="5" t="s">
        <v>132</v>
      </c>
      <c r="C112" s="5">
        <v>2</v>
      </c>
      <c r="D112" s="5">
        <v>695</v>
      </c>
      <c r="E112" s="5">
        <f t="shared" si="5"/>
        <v>1390</v>
      </c>
      <c r="F112" s="6">
        <f t="shared" si="4"/>
        <v>1598.4999999999998</v>
      </c>
      <c r="G112" s="4"/>
      <c r="H112" s="4"/>
      <c r="I112" s="4"/>
      <c r="J112" s="18"/>
    </row>
    <row r="113" spans="1:10" ht="15">
      <c r="A113" s="4" t="s">
        <v>22</v>
      </c>
      <c r="B113" s="5" t="s">
        <v>133</v>
      </c>
      <c r="C113" s="5">
        <v>2</v>
      </c>
      <c r="D113" s="5">
        <v>170</v>
      </c>
      <c r="E113" s="5">
        <f t="shared" si="5"/>
        <v>340</v>
      </c>
      <c r="F113" s="6">
        <f t="shared" si="4"/>
        <v>390.99999999999994</v>
      </c>
      <c r="G113" s="4"/>
      <c r="H113" s="4"/>
      <c r="I113" s="4"/>
      <c r="J113" s="18"/>
    </row>
    <row r="114" spans="1:10" ht="15">
      <c r="A114" s="4" t="s">
        <v>22</v>
      </c>
      <c r="B114" s="5" t="s">
        <v>134</v>
      </c>
      <c r="C114" s="5">
        <v>1</v>
      </c>
      <c r="D114" s="5">
        <v>180</v>
      </c>
      <c r="E114" s="5">
        <f t="shared" si="5"/>
        <v>180</v>
      </c>
      <c r="F114" s="6">
        <f t="shared" si="4"/>
        <v>206.99999999999997</v>
      </c>
      <c r="G114" s="11"/>
      <c r="H114" s="4"/>
      <c r="I114" s="4"/>
      <c r="J114" s="18"/>
    </row>
    <row r="115" spans="1:13" ht="15">
      <c r="A115" s="4" t="s">
        <v>22</v>
      </c>
      <c r="B115" s="5" t="s">
        <v>88</v>
      </c>
      <c r="C115" s="5">
        <v>0.8</v>
      </c>
      <c r="D115" s="5">
        <v>52.5</v>
      </c>
      <c r="E115" s="5">
        <f>D115*C115</f>
        <v>42</v>
      </c>
      <c r="F115" s="6">
        <f>E115*1.15</f>
        <v>48.3</v>
      </c>
      <c r="G115" s="11">
        <f>F92+F93+F94+F95+F96+F97+F98+F99+F100+F101+F102+F103+F104+F105+F106+F107+F108+F109+F110+F111+F112+F113+F114+F115</f>
        <v>14148.7375</v>
      </c>
      <c r="H115" s="4">
        <v>14275</v>
      </c>
      <c r="I115" s="4">
        <v>618</v>
      </c>
      <c r="J115" s="22">
        <f>H115-G115-I115</f>
        <v>-491.7374999999993</v>
      </c>
      <c r="M115" s="21"/>
    </row>
    <row r="116" spans="1:10" ht="15">
      <c r="A116" s="2" t="s">
        <v>107</v>
      </c>
      <c r="B116" s="7" t="s">
        <v>101</v>
      </c>
      <c r="C116" s="7">
        <v>8</v>
      </c>
      <c r="D116" s="7">
        <v>45</v>
      </c>
      <c r="E116" s="7">
        <f t="shared" si="5"/>
        <v>360</v>
      </c>
      <c r="F116" s="8">
        <f t="shared" si="4"/>
        <v>413.99999999999994</v>
      </c>
      <c r="G116" s="12">
        <f>F116</f>
        <v>413.99999999999994</v>
      </c>
      <c r="H116" s="2">
        <v>415</v>
      </c>
      <c r="I116" s="2">
        <v>21.6</v>
      </c>
      <c r="J116" s="23">
        <f>H116-G116-I116</f>
        <v>-20.599999999999945</v>
      </c>
    </row>
    <row r="117" spans="1:10" ht="15">
      <c r="A117" s="4" t="s">
        <v>77</v>
      </c>
      <c r="B117" s="5" t="s">
        <v>76</v>
      </c>
      <c r="C117" s="5">
        <v>6</v>
      </c>
      <c r="D117" s="5">
        <v>100</v>
      </c>
      <c r="E117" s="5">
        <f t="shared" si="5"/>
        <v>600</v>
      </c>
      <c r="F117" s="6">
        <f t="shared" si="4"/>
        <v>690</v>
      </c>
      <c r="G117" s="4"/>
      <c r="H117" s="4"/>
      <c r="I117" s="4"/>
      <c r="J117" s="18"/>
    </row>
    <row r="118" spans="1:10" ht="15">
      <c r="A118" s="4" t="s">
        <v>77</v>
      </c>
      <c r="B118" s="5" t="s">
        <v>101</v>
      </c>
      <c r="C118" s="5">
        <v>6</v>
      </c>
      <c r="D118" s="5">
        <v>45</v>
      </c>
      <c r="E118" s="5">
        <f t="shared" si="5"/>
        <v>270</v>
      </c>
      <c r="F118" s="6">
        <f t="shared" si="4"/>
        <v>310.5</v>
      </c>
      <c r="G118" s="4"/>
      <c r="H118" s="4"/>
      <c r="I118" s="4"/>
      <c r="J118" s="18"/>
    </row>
    <row r="119" spans="1:10" ht="15">
      <c r="A119" s="4" t="s">
        <v>77</v>
      </c>
      <c r="B119" s="5" t="s">
        <v>108</v>
      </c>
      <c r="C119" s="5">
        <v>12</v>
      </c>
      <c r="D119" s="5">
        <v>36</v>
      </c>
      <c r="E119" s="5">
        <f t="shared" si="5"/>
        <v>432</v>
      </c>
      <c r="F119" s="6">
        <f t="shared" si="4"/>
        <v>496.79999999999995</v>
      </c>
      <c r="G119" s="4"/>
      <c r="H119" s="4"/>
      <c r="I119" s="4"/>
      <c r="J119" s="18"/>
    </row>
    <row r="120" spans="1:10" ht="15">
      <c r="A120" s="4" t="s">
        <v>77</v>
      </c>
      <c r="B120" s="5" t="s">
        <v>110</v>
      </c>
      <c r="C120" s="5">
        <v>5</v>
      </c>
      <c r="D120" s="5">
        <v>50</v>
      </c>
      <c r="E120" s="5">
        <f t="shared" si="5"/>
        <v>250</v>
      </c>
      <c r="F120" s="6">
        <f t="shared" si="4"/>
        <v>287.5</v>
      </c>
      <c r="G120" s="11">
        <f>F117+F118+F119+F120</f>
        <v>1784.8</v>
      </c>
      <c r="H120" s="4">
        <v>1800</v>
      </c>
      <c r="I120" s="4">
        <v>78.3</v>
      </c>
      <c r="J120" s="22">
        <f>H120-G120-I120</f>
        <v>-63.09999999999995</v>
      </c>
    </row>
    <row r="121" spans="1:10" ht="15">
      <c r="A121" s="2" t="s">
        <v>89</v>
      </c>
      <c r="B121" s="7" t="s">
        <v>88</v>
      </c>
      <c r="C121" s="7">
        <v>6</v>
      </c>
      <c r="D121" s="7">
        <v>52.5</v>
      </c>
      <c r="E121" s="7">
        <f t="shared" si="5"/>
        <v>315</v>
      </c>
      <c r="F121" s="8">
        <f t="shared" si="4"/>
        <v>362.25</v>
      </c>
      <c r="G121" s="12">
        <f>F121</f>
        <v>362.25</v>
      </c>
      <c r="H121" s="2">
        <v>360</v>
      </c>
      <c r="I121" s="2">
        <v>16.2</v>
      </c>
      <c r="J121" s="23">
        <f>H121-G121-I121</f>
        <v>-18.45</v>
      </c>
    </row>
    <row r="122" spans="1:10" ht="15">
      <c r="A122" s="4" t="s">
        <v>73</v>
      </c>
      <c r="B122" s="5" t="s">
        <v>72</v>
      </c>
      <c r="C122" s="5">
        <v>6</v>
      </c>
      <c r="D122" s="5">
        <v>110</v>
      </c>
      <c r="E122" s="5">
        <f t="shared" si="5"/>
        <v>660</v>
      </c>
      <c r="F122" s="6">
        <f t="shared" si="4"/>
        <v>758.9999999999999</v>
      </c>
      <c r="G122" s="4"/>
      <c r="H122" s="4"/>
      <c r="I122" s="4"/>
      <c r="J122" s="18"/>
    </row>
    <row r="123" spans="1:10" ht="15">
      <c r="A123" s="4" t="s">
        <v>73</v>
      </c>
      <c r="B123" s="5" t="s">
        <v>79</v>
      </c>
      <c r="C123" s="5">
        <v>10</v>
      </c>
      <c r="D123" s="5">
        <v>45</v>
      </c>
      <c r="E123" s="5">
        <f t="shared" si="5"/>
        <v>450</v>
      </c>
      <c r="F123" s="6">
        <f t="shared" si="4"/>
        <v>517.5</v>
      </c>
      <c r="G123" s="11">
        <f>F122+F123</f>
        <v>1276.5</v>
      </c>
      <c r="H123" s="4">
        <v>1277</v>
      </c>
      <c r="I123" s="4">
        <v>43.2</v>
      </c>
      <c r="J123" s="22">
        <f>H123-G123-I123</f>
        <v>-42.7</v>
      </c>
    </row>
    <row r="124" spans="1:10" ht="15">
      <c r="A124" s="2" t="s">
        <v>57</v>
      </c>
      <c r="B124" s="7" t="s">
        <v>56</v>
      </c>
      <c r="C124" s="7">
        <v>5</v>
      </c>
      <c r="D124" s="7">
        <v>40</v>
      </c>
      <c r="E124" s="7">
        <f t="shared" si="5"/>
        <v>200</v>
      </c>
      <c r="F124" s="8">
        <f t="shared" si="4"/>
        <v>229.99999999999997</v>
      </c>
      <c r="G124" s="12">
        <f>F124</f>
        <v>229.99999999999997</v>
      </c>
      <c r="H124" s="2">
        <v>230</v>
      </c>
      <c r="I124" s="2">
        <v>13.5</v>
      </c>
      <c r="J124" s="23">
        <f>H124-G124-I124</f>
        <v>-13.499999999999972</v>
      </c>
    </row>
    <row r="125" spans="1:10" ht="15">
      <c r="A125" s="4" t="s">
        <v>71</v>
      </c>
      <c r="B125" s="5" t="s">
        <v>63</v>
      </c>
      <c r="C125" s="5">
        <v>6.2</v>
      </c>
      <c r="D125" s="5">
        <v>40</v>
      </c>
      <c r="E125" s="5">
        <f t="shared" si="5"/>
        <v>248</v>
      </c>
      <c r="F125" s="6">
        <f t="shared" si="4"/>
        <v>285.2</v>
      </c>
      <c r="G125" s="11">
        <f>F125</f>
        <v>285.2</v>
      </c>
      <c r="H125" s="4">
        <v>285</v>
      </c>
      <c r="I125" s="4">
        <v>16.74</v>
      </c>
      <c r="J125" s="22">
        <f>H125-G125-I125</f>
        <v>-16.939999999999987</v>
      </c>
    </row>
    <row r="126" spans="1:10" ht="15">
      <c r="A126" s="2" t="s">
        <v>20</v>
      </c>
      <c r="B126" s="7" t="s">
        <v>16</v>
      </c>
      <c r="C126" s="7">
        <v>15.2</v>
      </c>
      <c r="D126" s="7">
        <v>55</v>
      </c>
      <c r="E126" s="7">
        <f t="shared" si="5"/>
        <v>836</v>
      </c>
      <c r="F126" s="8">
        <f t="shared" si="4"/>
        <v>961.4</v>
      </c>
      <c r="G126" s="2"/>
      <c r="H126" s="2"/>
      <c r="I126" s="2"/>
      <c r="J126" s="1"/>
    </row>
    <row r="127" spans="1:11" ht="15">
      <c r="A127" s="2" t="s">
        <v>20</v>
      </c>
      <c r="B127" s="7" t="s">
        <v>29</v>
      </c>
      <c r="C127" s="7">
        <v>19.7</v>
      </c>
      <c r="D127" s="7">
        <v>107.5</v>
      </c>
      <c r="E127" s="7">
        <f t="shared" si="5"/>
        <v>2117.75</v>
      </c>
      <c r="F127" s="8">
        <f t="shared" si="4"/>
        <v>2435.4125</v>
      </c>
      <c r="G127" s="2"/>
      <c r="H127" s="2"/>
      <c r="I127" s="2"/>
      <c r="J127" s="1"/>
      <c r="K127" s="19"/>
    </row>
    <row r="128" spans="1:10" ht="15">
      <c r="A128" s="2" t="s">
        <v>20</v>
      </c>
      <c r="B128" s="7" t="s">
        <v>113</v>
      </c>
      <c r="C128" s="7">
        <v>10</v>
      </c>
      <c r="D128" s="7">
        <v>16.15</v>
      </c>
      <c r="E128" s="7">
        <f t="shared" si="5"/>
        <v>161.5</v>
      </c>
      <c r="F128" s="8">
        <f t="shared" si="4"/>
        <v>185.725</v>
      </c>
      <c r="G128" s="12">
        <f>F126+F127+F128</f>
        <v>3582.5375</v>
      </c>
      <c r="H128" s="2">
        <v>3585</v>
      </c>
      <c r="I128" s="2">
        <v>99.23</v>
      </c>
      <c r="J128" s="23">
        <f>H128-G128-I128</f>
        <v>-96.76749999999991</v>
      </c>
    </row>
    <row r="129" spans="1:10" ht="15">
      <c r="A129" s="4" t="s">
        <v>51</v>
      </c>
      <c r="B129" s="5" t="s">
        <v>72</v>
      </c>
      <c r="C129" s="5">
        <v>8</v>
      </c>
      <c r="D129" s="5">
        <v>110</v>
      </c>
      <c r="E129" s="5">
        <f t="shared" si="5"/>
        <v>880</v>
      </c>
      <c r="F129" s="6">
        <f t="shared" si="4"/>
        <v>1011.9999999999999</v>
      </c>
      <c r="G129" s="4"/>
      <c r="H129" s="4"/>
      <c r="I129" s="4"/>
      <c r="J129" s="18"/>
    </row>
    <row r="130" spans="1:10" ht="15">
      <c r="A130" s="4" t="s">
        <v>51</v>
      </c>
      <c r="B130" s="5" t="s">
        <v>98</v>
      </c>
      <c r="C130" s="5">
        <v>4</v>
      </c>
      <c r="D130" s="5">
        <v>45</v>
      </c>
      <c r="E130" s="5">
        <f t="shared" si="5"/>
        <v>180</v>
      </c>
      <c r="F130" s="6">
        <f t="shared" si="4"/>
        <v>206.99999999999997</v>
      </c>
      <c r="G130" s="4"/>
      <c r="H130" s="4"/>
      <c r="I130" s="4"/>
      <c r="J130" s="18"/>
    </row>
    <row r="131" spans="1:10" ht="15">
      <c r="A131" s="4" t="s">
        <v>51</v>
      </c>
      <c r="B131" s="5" t="s">
        <v>101</v>
      </c>
      <c r="C131" s="5">
        <v>5</v>
      </c>
      <c r="D131" s="5">
        <v>45</v>
      </c>
      <c r="E131" s="5">
        <f t="shared" si="5"/>
        <v>225</v>
      </c>
      <c r="F131" s="6">
        <f t="shared" si="4"/>
        <v>258.75</v>
      </c>
      <c r="G131" s="11">
        <f>F129+F130+F131</f>
        <v>1477.7499999999998</v>
      </c>
      <c r="H131" s="4">
        <v>1600</v>
      </c>
      <c r="I131" s="4">
        <v>45.9</v>
      </c>
      <c r="J131" s="22">
        <f>H131-G131-I131</f>
        <v>76.35000000000022</v>
      </c>
    </row>
    <row r="132" spans="1:10" ht="15">
      <c r="A132" s="13" t="s">
        <v>82</v>
      </c>
      <c r="B132" s="14" t="s">
        <v>88</v>
      </c>
      <c r="C132" s="14">
        <v>10</v>
      </c>
      <c r="D132" s="14">
        <v>52.5</v>
      </c>
      <c r="E132" s="14">
        <f t="shared" si="5"/>
        <v>525</v>
      </c>
      <c r="F132" s="15">
        <f t="shared" si="4"/>
        <v>603.75</v>
      </c>
      <c r="G132" s="16"/>
      <c r="H132" s="13"/>
      <c r="I132" s="13"/>
      <c r="J132" s="24"/>
    </row>
    <row r="133" spans="1:10" ht="15">
      <c r="A133" s="13" t="s">
        <v>82</v>
      </c>
      <c r="B133" s="14" t="s">
        <v>79</v>
      </c>
      <c r="C133" s="14">
        <v>2</v>
      </c>
      <c r="D133" s="14">
        <v>45</v>
      </c>
      <c r="E133" s="14">
        <f aca="true" t="shared" si="6" ref="E133:E165">D133*C133</f>
        <v>90</v>
      </c>
      <c r="F133" s="15">
        <f t="shared" si="4"/>
        <v>103.49999999999999</v>
      </c>
      <c r="G133" s="16">
        <f>F132+F133</f>
        <v>707.25</v>
      </c>
      <c r="H133" s="13">
        <v>720</v>
      </c>
      <c r="I133" s="13">
        <v>32.4</v>
      </c>
      <c r="J133" s="25">
        <f>H133-G133-I133</f>
        <v>-19.65</v>
      </c>
    </row>
    <row r="134" spans="1:10" ht="15">
      <c r="A134" s="2" t="s">
        <v>49</v>
      </c>
      <c r="B134" s="7" t="s">
        <v>46</v>
      </c>
      <c r="C134" s="7">
        <v>7.3</v>
      </c>
      <c r="D134" s="7">
        <v>45</v>
      </c>
      <c r="E134" s="7">
        <f t="shared" si="6"/>
        <v>328.5</v>
      </c>
      <c r="F134" s="8">
        <f aca="true" t="shared" si="7" ref="F134:F195">E134*1.15</f>
        <v>377.775</v>
      </c>
      <c r="G134" s="2"/>
      <c r="H134" s="2"/>
      <c r="I134" s="2"/>
      <c r="J134" s="1"/>
    </row>
    <row r="135" spans="1:10" ht="15">
      <c r="A135" s="2" t="s">
        <v>49</v>
      </c>
      <c r="B135" s="7" t="s">
        <v>56</v>
      </c>
      <c r="C135" s="7">
        <v>5</v>
      </c>
      <c r="D135" s="7">
        <v>40</v>
      </c>
      <c r="E135" s="7">
        <f t="shared" si="6"/>
        <v>200</v>
      </c>
      <c r="F135" s="8">
        <f t="shared" si="7"/>
        <v>229.99999999999997</v>
      </c>
      <c r="G135" s="2"/>
      <c r="H135" s="2"/>
      <c r="I135" s="2"/>
      <c r="J135" s="1"/>
    </row>
    <row r="136" spans="1:10" ht="15">
      <c r="A136" s="2" t="s">
        <v>49</v>
      </c>
      <c r="B136" s="7" t="s">
        <v>113</v>
      </c>
      <c r="C136" s="7">
        <v>3</v>
      </c>
      <c r="D136" s="7">
        <v>16.15</v>
      </c>
      <c r="E136" s="7">
        <f t="shared" si="6"/>
        <v>48.449999999999996</v>
      </c>
      <c r="F136" s="8">
        <f t="shared" si="7"/>
        <v>55.717499999999994</v>
      </c>
      <c r="G136" s="12">
        <f>F134+F135+F136</f>
        <v>663.4925</v>
      </c>
      <c r="H136" s="2">
        <v>600</v>
      </c>
      <c r="I136" s="2">
        <v>34.7</v>
      </c>
      <c r="J136" s="23">
        <f>H136-G136-I136</f>
        <v>-98.19249999999995</v>
      </c>
    </row>
    <row r="137" spans="1:10" ht="15">
      <c r="A137" s="4" t="s">
        <v>86</v>
      </c>
      <c r="B137" s="5" t="s">
        <v>83</v>
      </c>
      <c r="C137" s="5">
        <v>6.5</v>
      </c>
      <c r="D137" s="5">
        <v>175</v>
      </c>
      <c r="E137" s="5">
        <f t="shared" si="6"/>
        <v>1137.5</v>
      </c>
      <c r="F137" s="6">
        <f t="shared" si="7"/>
        <v>1308.125</v>
      </c>
      <c r="G137" s="11">
        <f>F137</f>
        <v>1308.125</v>
      </c>
      <c r="H137" s="4">
        <v>1200</v>
      </c>
      <c r="I137" s="4">
        <v>17.55</v>
      </c>
      <c r="J137" s="22">
        <f>H137-G137-I137</f>
        <v>-125.675</v>
      </c>
    </row>
    <row r="138" spans="1:10" ht="15">
      <c r="A138" s="2" t="s">
        <v>136</v>
      </c>
      <c r="B138" s="7" t="s">
        <v>135</v>
      </c>
      <c r="C138" s="7">
        <v>2</v>
      </c>
      <c r="D138" s="7">
        <v>180</v>
      </c>
      <c r="E138" s="7">
        <f t="shared" si="6"/>
        <v>360</v>
      </c>
      <c r="F138" s="8">
        <f t="shared" si="7"/>
        <v>413.99999999999994</v>
      </c>
      <c r="G138" s="2"/>
      <c r="H138" s="2"/>
      <c r="I138" s="2"/>
      <c r="J138" s="1"/>
    </row>
    <row r="139" spans="1:10" ht="15">
      <c r="A139" s="2" t="s">
        <v>136</v>
      </c>
      <c r="B139" s="7" t="s">
        <v>138</v>
      </c>
      <c r="C139" s="7">
        <v>1</v>
      </c>
      <c r="D139" s="7">
        <v>150</v>
      </c>
      <c r="E139" s="7">
        <f t="shared" si="6"/>
        <v>150</v>
      </c>
      <c r="F139" s="8">
        <f t="shared" si="7"/>
        <v>172.5</v>
      </c>
      <c r="G139" s="2"/>
      <c r="H139" s="2"/>
      <c r="I139" s="2"/>
      <c r="J139" s="1"/>
    </row>
    <row r="140" spans="1:10" ht="15">
      <c r="A140" s="2" t="s">
        <v>136</v>
      </c>
      <c r="B140" s="7" t="s">
        <v>137</v>
      </c>
      <c r="C140" s="7">
        <v>1</v>
      </c>
      <c r="D140" s="7">
        <v>195</v>
      </c>
      <c r="E140" s="7">
        <f t="shared" si="6"/>
        <v>195</v>
      </c>
      <c r="F140" s="8">
        <f t="shared" si="7"/>
        <v>224.24999999999997</v>
      </c>
      <c r="G140" s="2"/>
      <c r="H140" s="2"/>
      <c r="I140" s="2"/>
      <c r="J140" s="1"/>
    </row>
    <row r="141" spans="1:10" ht="15">
      <c r="A141" s="2" t="s">
        <v>136</v>
      </c>
      <c r="B141" s="7" t="s">
        <v>139</v>
      </c>
      <c r="C141" s="7">
        <v>1</v>
      </c>
      <c r="D141" s="9">
        <v>150</v>
      </c>
      <c r="E141" s="7">
        <f t="shared" si="6"/>
        <v>150</v>
      </c>
      <c r="F141" s="8">
        <f t="shared" si="7"/>
        <v>172.5</v>
      </c>
      <c r="G141" s="12">
        <f>F138+F139+F140+F141</f>
        <v>983.25</v>
      </c>
      <c r="H141" s="2">
        <v>983</v>
      </c>
      <c r="I141" s="2">
        <v>100</v>
      </c>
      <c r="J141" s="23">
        <f>H141-G141-I141</f>
        <v>-100.25</v>
      </c>
    </row>
    <row r="142" spans="1:10" ht="15">
      <c r="A142" s="4" t="s">
        <v>47</v>
      </c>
      <c r="B142" s="5" t="s">
        <v>46</v>
      </c>
      <c r="C142" s="5">
        <v>7.3</v>
      </c>
      <c r="D142" s="5">
        <v>45</v>
      </c>
      <c r="E142" s="5">
        <f t="shared" si="6"/>
        <v>328.5</v>
      </c>
      <c r="F142" s="6">
        <f t="shared" si="7"/>
        <v>377.775</v>
      </c>
      <c r="G142" s="11">
        <f>F142</f>
        <v>377.775</v>
      </c>
      <c r="H142" s="4">
        <v>347</v>
      </c>
      <c r="I142" s="4">
        <v>19.7</v>
      </c>
      <c r="J142" s="22">
        <f>H142-G142-I142</f>
        <v>-50.47499999999998</v>
      </c>
    </row>
    <row r="143" spans="1:10" ht="15">
      <c r="A143" s="2" t="s">
        <v>87</v>
      </c>
      <c r="B143" s="7" t="s">
        <v>83</v>
      </c>
      <c r="C143" s="7">
        <v>9.5</v>
      </c>
      <c r="D143" s="7">
        <v>175</v>
      </c>
      <c r="E143" s="7">
        <f t="shared" si="6"/>
        <v>1662.5</v>
      </c>
      <c r="F143" s="8">
        <f t="shared" si="7"/>
        <v>1911.8749999999998</v>
      </c>
      <c r="G143" s="2"/>
      <c r="H143" s="2"/>
      <c r="I143" s="2"/>
      <c r="J143" s="1"/>
    </row>
    <row r="144" spans="1:10" ht="15">
      <c r="A144" s="2" t="s">
        <v>87</v>
      </c>
      <c r="B144" s="7" t="s">
        <v>117</v>
      </c>
      <c r="C144" s="7">
        <v>10</v>
      </c>
      <c r="D144" s="7">
        <v>19</v>
      </c>
      <c r="E144" s="7">
        <f t="shared" si="6"/>
        <v>190</v>
      </c>
      <c r="F144" s="8">
        <f t="shared" si="7"/>
        <v>218.49999999999997</v>
      </c>
      <c r="G144" s="12">
        <f>F143+F144</f>
        <v>2130.3749999999995</v>
      </c>
      <c r="H144" s="2">
        <v>2030</v>
      </c>
      <c r="I144" s="2">
        <v>30.65</v>
      </c>
      <c r="J144" s="23">
        <f>H144-G144-I144</f>
        <v>-131.02499999999955</v>
      </c>
    </row>
    <row r="145" spans="1:10" ht="15">
      <c r="A145" s="4" t="s">
        <v>40</v>
      </c>
      <c r="B145" s="5" t="s">
        <v>37</v>
      </c>
      <c r="C145" s="5">
        <v>6</v>
      </c>
      <c r="D145" s="5">
        <v>75</v>
      </c>
      <c r="E145" s="5">
        <f t="shared" si="6"/>
        <v>450</v>
      </c>
      <c r="F145" s="6">
        <f t="shared" si="7"/>
        <v>517.5</v>
      </c>
      <c r="G145" s="11">
        <f>F145</f>
        <v>517.5</v>
      </c>
      <c r="H145" s="4">
        <v>518</v>
      </c>
      <c r="I145" s="4">
        <v>16.2</v>
      </c>
      <c r="J145" s="22">
        <f>H145-G145-I145</f>
        <v>-15.7</v>
      </c>
    </row>
    <row r="146" spans="1:10" ht="15">
      <c r="A146" s="2" t="s">
        <v>64</v>
      </c>
      <c r="B146" s="7" t="s">
        <v>63</v>
      </c>
      <c r="C146" s="7">
        <v>10</v>
      </c>
      <c r="D146" s="7">
        <v>40</v>
      </c>
      <c r="E146" s="7">
        <f t="shared" si="6"/>
        <v>400</v>
      </c>
      <c r="F146" s="8">
        <f t="shared" si="7"/>
        <v>459.99999999999994</v>
      </c>
      <c r="G146" s="2"/>
      <c r="H146" s="2"/>
      <c r="I146" s="2"/>
      <c r="J146" s="1"/>
    </row>
    <row r="147" spans="1:10" ht="15">
      <c r="A147" s="2" t="s">
        <v>64</v>
      </c>
      <c r="B147" s="7" t="s">
        <v>141</v>
      </c>
      <c r="C147" s="7">
        <v>1</v>
      </c>
      <c r="D147" s="7">
        <v>150</v>
      </c>
      <c r="E147" s="7">
        <f t="shared" si="6"/>
        <v>150</v>
      </c>
      <c r="F147" s="8">
        <f t="shared" si="7"/>
        <v>172.5</v>
      </c>
      <c r="G147" s="12">
        <f>F146+F147</f>
        <v>632.5</v>
      </c>
      <c r="H147" s="2">
        <v>650</v>
      </c>
      <c r="I147" s="2">
        <v>47</v>
      </c>
      <c r="J147" s="23">
        <f>H147-G147-I147</f>
        <v>-29.5</v>
      </c>
    </row>
    <row r="148" spans="1:10" ht="15">
      <c r="A148" s="4" t="s">
        <v>33</v>
      </c>
      <c r="B148" s="5" t="s">
        <v>32</v>
      </c>
      <c r="C148" s="5">
        <v>13.5</v>
      </c>
      <c r="D148" s="5">
        <v>107.5</v>
      </c>
      <c r="E148" s="5">
        <f t="shared" si="6"/>
        <v>1451.25</v>
      </c>
      <c r="F148" s="6">
        <f t="shared" si="7"/>
        <v>1668.9374999999998</v>
      </c>
      <c r="G148" s="4"/>
      <c r="H148" s="4"/>
      <c r="I148" s="4"/>
      <c r="J148" s="18"/>
    </row>
    <row r="149" spans="1:10" ht="15">
      <c r="A149" s="4" t="s">
        <v>33</v>
      </c>
      <c r="B149" s="5" t="s">
        <v>53</v>
      </c>
      <c r="C149" s="5">
        <v>12</v>
      </c>
      <c r="D149" s="5">
        <v>125</v>
      </c>
      <c r="E149" s="5">
        <f t="shared" si="6"/>
        <v>1500</v>
      </c>
      <c r="F149" s="6">
        <f t="shared" si="7"/>
        <v>1724.9999999999998</v>
      </c>
      <c r="G149" s="4"/>
      <c r="H149" s="4"/>
      <c r="I149" s="4"/>
      <c r="J149" s="18"/>
    </row>
    <row r="150" spans="1:11" ht="15">
      <c r="A150" s="4" t="s">
        <v>33</v>
      </c>
      <c r="B150" s="5" t="s">
        <v>56</v>
      </c>
      <c r="C150" s="5">
        <v>7</v>
      </c>
      <c r="D150" s="5">
        <v>40</v>
      </c>
      <c r="E150" s="5">
        <f t="shared" si="6"/>
        <v>280</v>
      </c>
      <c r="F150" s="6">
        <f t="shared" si="7"/>
        <v>322</v>
      </c>
      <c r="G150" s="4"/>
      <c r="H150" s="4"/>
      <c r="I150" s="4"/>
      <c r="J150" s="18"/>
      <c r="K150">
        <v>7.75</v>
      </c>
    </row>
    <row r="151" spans="1:10" ht="15">
      <c r="A151" s="4" t="s">
        <v>33</v>
      </c>
      <c r="B151" s="5" t="s">
        <v>63</v>
      </c>
      <c r="C151" s="5">
        <v>24</v>
      </c>
      <c r="D151" s="5">
        <v>40</v>
      </c>
      <c r="E151" s="5">
        <f t="shared" si="6"/>
        <v>960</v>
      </c>
      <c r="F151" s="6">
        <f t="shared" si="7"/>
        <v>1104</v>
      </c>
      <c r="G151" s="4"/>
      <c r="H151" s="4"/>
      <c r="I151" s="4"/>
      <c r="J151" s="18"/>
    </row>
    <row r="152" spans="1:10" ht="15">
      <c r="A152" s="4" t="s">
        <v>33</v>
      </c>
      <c r="B152" s="5" t="s">
        <v>63</v>
      </c>
      <c r="C152" s="5">
        <v>6</v>
      </c>
      <c r="D152" s="5">
        <v>40</v>
      </c>
      <c r="E152" s="5">
        <f t="shared" si="6"/>
        <v>240</v>
      </c>
      <c r="F152" s="6">
        <f t="shared" si="7"/>
        <v>276</v>
      </c>
      <c r="G152" s="4"/>
      <c r="H152" s="4"/>
      <c r="I152" s="4"/>
      <c r="J152" s="18"/>
    </row>
    <row r="153" spans="1:11" ht="15">
      <c r="A153" s="4" t="s">
        <v>33</v>
      </c>
      <c r="B153" s="5" t="s">
        <v>56</v>
      </c>
      <c r="C153" s="5">
        <v>9.8</v>
      </c>
      <c r="D153" s="5">
        <v>40</v>
      </c>
      <c r="E153" s="5">
        <f t="shared" si="6"/>
        <v>392</v>
      </c>
      <c r="F153" s="6">
        <f>E153*1.15</f>
        <v>450.79999999999995</v>
      </c>
      <c r="G153" s="11"/>
      <c r="H153" s="4"/>
      <c r="I153" s="4"/>
      <c r="J153" s="18"/>
      <c r="K153">
        <v>9.05</v>
      </c>
    </row>
    <row r="154" spans="1:11" ht="15">
      <c r="A154" s="4" t="s">
        <v>33</v>
      </c>
      <c r="B154" s="5" t="s">
        <v>129</v>
      </c>
      <c r="C154" s="5">
        <v>2</v>
      </c>
      <c r="D154" s="5">
        <v>17.5</v>
      </c>
      <c r="E154" s="5">
        <f t="shared" si="6"/>
        <v>35</v>
      </c>
      <c r="F154" s="6">
        <f t="shared" si="7"/>
        <v>40.25</v>
      </c>
      <c r="G154" s="11">
        <f>F148+F149+F150+F151+F152+F153+F154</f>
        <v>5586.9875</v>
      </c>
      <c r="H154" s="4">
        <v>5656</v>
      </c>
      <c r="I154" s="4">
        <v>74.3</v>
      </c>
      <c r="J154" s="22">
        <f>H154-G154-I154</f>
        <v>-5.287500000000179</v>
      </c>
      <c r="K154" s="19"/>
    </row>
    <row r="155" spans="1:10" ht="15">
      <c r="A155" s="2" t="s">
        <v>48</v>
      </c>
      <c r="B155" s="7" t="s">
        <v>46</v>
      </c>
      <c r="C155" s="7">
        <v>10.3</v>
      </c>
      <c r="D155" s="7">
        <v>45</v>
      </c>
      <c r="E155" s="7">
        <f t="shared" si="6"/>
        <v>463.50000000000006</v>
      </c>
      <c r="F155" s="8">
        <f t="shared" si="7"/>
        <v>533.025</v>
      </c>
      <c r="G155" s="2"/>
      <c r="H155" s="2"/>
      <c r="I155" s="2"/>
      <c r="J155" s="1"/>
    </row>
    <row r="156" spans="1:10" ht="15">
      <c r="A156" s="2" t="s">
        <v>48</v>
      </c>
      <c r="B156" s="7" t="s">
        <v>56</v>
      </c>
      <c r="C156" s="7">
        <v>13</v>
      </c>
      <c r="D156" s="7">
        <v>40</v>
      </c>
      <c r="E156" s="7">
        <f t="shared" si="6"/>
        <v>520</v>
      </c>
      <c r="F156" s="8">
        <f t="shared" si="7"/>
        <v>598</v>
      </c>
      <c r="G156" s="2"/>
      <c r="H156" s="2"/>
      <c r="I156" s="2"/>
      <c r="J156" s="1"/>
    </row>
    <row r="157" spans="1:10" ht="15">
      <c r="A157" s="2" t="s">
        <v>48</v>
      </c>
      <c r="B157" s="7" t="s">
        <v>63</v>
      </c>
      <c r="C157" s="7">
        <v>10</v>
      </c>
      <c r="D157" s="7">
        <v>40</v>
      </c>
      <c r="E157" s="7">
        <f t="shared" si="6"/>
        <v>400</v>
      </c>
      <c r="F157" s="8">
        <f t="shared" si="7"/>
        <v>459.99999999999994</v>
      </c>
      <c r="G157" s="12">
        <f>F155+F156+F157</f>
        <v>1591.025</v>
      </c>
      <c r="H157" s="2">
        <v>1600</v>
      </c>
      <c r="I157" s="2">
        <v>89.9</v>
      </c>
      <c r="J157" s="23">
        <f>H157-G157-I157</f>
        <v>-80.9250000000001</v>
      </c>
    </row>
    <row r="158" spans="1:10" ht="15">
      <c r="A158" s="4" t="s">
        <v>30</v>
      </c>
      <c r="B158" s="5" t="s">
        <v>29</v>
      </c>
      <c r="C158" s="5">
        <v>8</v>
      </c>
      <c r="D158" s="5">
        <v>107.5</v>
      </c>
      <c r="E158" s="5">
        <f t="shared" si="6"/>
        <v>860</v>
      </c>
      <c r="F158" s="6">
        <f t="shared" si="7"/>
        <v>988.9999999999999</v>
      </c>
      <c r="G158" s="4"/>
      <c r="H158" s="4"/>
      <c r="I158" s="4"/>
      <c r="J158" s="18"/>
    </row>
    <row r="159" spans="1:10" ht="15">
      <c r="A159" s="4" t="s">
        <v>30</v>
      </c>
      <c r="B159" s="5" t="s">
        <v>63</v>
      </c>
      <c r="C159" s="5">
        <v>12</v>
      </c>
      <c r="D159" s="5">
        <v>40</v>
      </c>
      <c r="E159" s="5">
        <f t="shared" si="6"/>
        <v>480</v>
      </c>
      <c r="F159" s="6">
        <f t="shared" si="7"/>
        <v>552</v>
      </c>
      <c r="G159" s="11">
        <f>F158+F159</f>
        <v>1541</v>
      </c>
      <c r="H159" s="4">
        <v>1550</v>
      </c>
      <c r="I159" s="4">
        <v>54</v>
      </c>
      <c r="J159" s="22">
        <f>H159-G159-I159</f>
        <v>-45</v>
      </c>
    </row>
    <row r="160" spans="1:10" ht="15">
      <c r="A160" s="2" t="s">
        <v>69</v>
      </c>
      <c r="B160" s="7" t="s">
        <v>63</v>
      </c>
      <c r="C160" s="7">
        <v>8</v>
      </c>
      <c r="D160" s="7">
        <v>40</v>
      </c>
      <c r="E160" s="7">
        <f t="shared" si="6"/>
        <v>320</v>
      </c>
      <c r="F160" s="8">
        <f t="shared" si="7"/>
        <v>368</v>
      </c>
      <c r="G160" s="12">
        <f>F160</f>
        <v>368</v>
      </c>
      <c r="H160" s="2">
        <v>370</v>
      </c>
      <c r="I160" s="2">
        <v>21.6</v>
      </c>
      <c r="J160" s="23">
        <f>H160-G160-I160</f>
        <v>-19.6</v>
      </c>
    </row>
    <row r="161" spans="1:10" ht="15">
      <c r="A161" s="4" t="s">
        <v>90</v>
      </c>
      <c r="B161" s="5" t="s">
        <v>88</v>
      </c>
      <c r="C161" s="5">
        <v>20</v>
      </c>
      <c r="D161" s="5">
        <v>52.5</v>
      </c>
      <c r="E161" s="5">
        <f t="shared" si="6"/>
        <v>1050</v>
      </c>
      <c r="F161" s="6">
        <f t="shared" si="7"/>
        <v>1207.5</v>
      </c>
      <c r="G161" s="4"/>
      <c r="H161" s="4"/>
      <c r="I161" s="4"/>
      <c r="J161" s="18"/>
    </row>
    <row r="162" spans="1:10" ht="15">
      <c r="A162" s="4" t="s">
        <v>90</v>
      </c>
      <c r="B162" s="5" t="s">
        <v>117</v>
      </c>
      <c r="C162" s="5">
        <v>30</v>
      </c>
      <c r="D162" s="5">
        <v>19</v>
      </c>
      <c r="E162" s="5">
        <f t="shared" si="6"/>
        <v>570</v>
      </c>
      <c r="F162" s="6">
        <f t="shared" si="7"/>
        <v>655.5</v>
      </c>
      <c r="G162" s="11"/>
      <c r="H162" s="4"/>
      <c r="I162" s="4"/>
      <c r="J162" s="18"/>
    </row>
    <row r="163" spans="1:10" ht="15">
      <c r="A163" s="4" t="s">
        <v>90</v>
      </c>
      <c r="B163" s="5" t="s">
        <v>63</v>
      </c>
      <c r="C163" s="5">
        <v>14</v>
      </c>
      <c r="D163" s="5">
        <v>40</v>
      </c>
      <c r="E163" s="5">
        <f t="shared" si="6"/>
        <v>560</v>
      </c>
      <c r="F163" s="6">
        <f>E163*1.15</f>
        <v>644</v>
      </c>
      <c r="G163" s="11">
        <f>F161+F162+F163</f>
        <v>2507</v>
      </c>
      <c r="H163" s="4">
        <v>2510</v>
      </c>
      <c r="I163" s="4">
        <v>106.8</v>
      </c>
      <c r="J163" s="22">
        <f>H163-G163-I163</f>
        <v>-103.8</v>
      </c>
    </row>
    <row r="164" spans="1:10" ht="15">
      <c r="A164" s="2" t="s">
        <v>66</v>
      </c>
      <c r="B164" s="7" t="s">
        <v>63</v>
      </c>
      <c r="C164" s="7">
        <v>10</v>
      </c>
      <c r="D164" s="7">
        <v>40</v>
      </c>
      <c r="E164" s="7">
        <f t="shared" si="6"/>
        <v>400</v>
      </c>
      <c r="F164" s="8">
        <f t="shared" si="7"/>
        <v>459.99999999999994</v>
      </c>
      <c r="G164" s="12">
        <f>F164</f>
        <v>459.99999999999994</v>
      </c>
      <c r="H164" s="2">
        <v>460</v>
      </c>
      <c r="I164" s="2">
        <v>27</v>
      </c>
      <c r="J164" s="23">
        <f>H164-G164-I164</f>
        <v>-26.999999999999943</v>
      </c>
    </row>
    <row r="165" spans="1:10" ht="15">
      <c r="A165" s="4" t="s">
        <v>97</v>
      </c>
      <c r="B165" s="5" t="s">
        <v>93</v>
      </c>
      <c r="C165" s="5">
        <v>4</v>
      </c>
      <c r="D165" s="5">
        <v>102.5</v>
      </c>
      <c r="E165" s="5">
        <f t="shared" si="6"/>
        <v>410</v>
      </c>
      <c r="F165" s="6">
        <f t="shared" si="7"/>
        <v>471.49999999999994</v>
      </c>
      <c r="G165" s="4"/>
      <c r="H165" s="4"/>
      <c r="I165" s="4"/>
      <c r="J165" s="18"/>
    </row>
    <row r="166" spans="1:10" ht="15">
      <c r="A166" s="4" t="s">
        <v>97</v>
      </c>
      <c r="B166" s="5" t="s">
        <v>113</v>
      </c>
      <c r="C166" s="5">
        <v>20</v>
      </c>
      <c r="D166" s="5">
        <v>16.15</v>
      </c>
      <c r="E166" s="5">
        <f aca="true" t="shared" si="8" ref="E166:E191">D166*C166</f>
        <v>323</v>
      </c>
      <c r="F166" s="6">
        <f t="shared" si="7"/>
        <v>371.45</v>
      </c>
      <c r="G166" s="11">
        <f>F165+F166</f>
        <v>842.9499999999999</v>
      </c>
      <c r="H166" s="4">
        <v>850</v>
      </c>
      <c r="I166" s="4">
        <v>20.8</v>
      </c>
      <c r="J166" s="22">
        <f>H166-G166-I166</f>
        <v>-13.749999999999932</v>
      </c>
    </row>
    <row r="167" spans="1:10" ht="15">
      <c r="A167" s="2" t="s">
        <v>105</v>
      </c>
      <c r="B167" s="7" t="s">
        <v>101</v>
      </c>
      <c r="C167" s="7">
        <v>14.88</v>
      </c>
      <c r="D167" s="7">
        <v>45</v>
      </c>
      <c r="E167" s="7">
        <f t="shared" si="8"/>
        <v>669.6</v>
      </c>
      <c r="F167" s="8">
        <f t="shared" si="7"/>
        <v>770.04</v>
      </c>
      <c r="G167" s="12">
        <f>F167</f>
        <v>770.04</v>
      </c>
      <c r="H167" s="2">
        <v>800</v>
      </c>
      <c r="I167" s="2">
        <v>40.2</v>
      </c>
      <c r="J167" s="23">
        <f>H167-G167-I167</f>
        <v>-10.239999999999966</v>
      </c>
    </row>
    <row r="168" spans="1:10" ht="15">
      <c r="A168" s="4" t="s">
        <v>81</v>
      </c>
      <c r="B168" s="5" t="s">
        <v>79</v>
      </c>
      <c r="C168" s="5">
        <v>1</v>
      </c>
      <c r="D168" s="5">
        <v>45</v>
      </c>
      <c r="E168" s="5">
        <f t="shared" si="8"/>
        <v>45</v>
      </c>
      <c r="F168" s="6">
        <f t="shared" si="7"/>
        <v>51.74999999999999</v>
      </c>
      <c r="G168" s="11">
        <f>F168</f>
        <v>51.74999999999999</v>
      </c>
      <c r="H168" s="4">
        <v>55</v>
      </c>
      <c r="I168" s="4">
        <v>2.7</v>
      </c>
      <c r="J168" s="22">
        <f>H168-G168-I168</f>
        <v>0.5500000000000069</v>
      </c>
    </row>
    <row r="169" spans="1:10" ht="15">
      <c r="A169" s="2" t="s">
        <v>91</v>
      </c>
      <c r="B169" s="7" t="s">
        <v>88</v>
      </c>
      <c r="C169" s="7">
        <v>9</v>
      </c>
      <c r="D169" s="7">
        <v>52.5</v>
      </c>
      <c r="E169" s="7">
        <f t="shared" si="8"/>
        <v>472.5</v>
      </c>
      <c r="F169" s="8">
        <f t="shared" si="7"/>
        <v>543.375</v>
      </c>
      <c r="G169" s="2"/>
      <c r="H169" s="2"/>
      <c r="I169" s="2"/>
      <c r="J169" s="1"/>
    </row>
    <row r="170" spans="1:10" ht="15">
      <c r="A170" s="2" t="s">
        <v>91</v>
      </c>
      <c r="B170" s="7" t="s">
        <v>98</v>
      </c>
      <c r="C170" s="7">
        <v>7</v>
      </c>
      <c r="D170" s="7">
        <v>45</v>
      </c>
      <c r="E170" s="7">
        <f t="shared" si="8"/>
        <v>315</v>
      </c>
      <c r="F170" s="8">
        <f t="shared" si="7"/>
        <v>362.25</v>
      </c>
      <c r="G170" s="2"/>
      <c r="H170" s="2"/>
      <c r="I170" s="2"/>
      <c r="J170" s="1"/>
    </row>
    <row r="171" spans="1:10" ht="15">
      <c r="A171" s="2" t="s">
        <v>91</v>
      </c>
      <c r="B171" s="7" t="s">
        <v>113</v>
      </c>
      <c r="C171" s="7">
        <v>6</v>
      </c>
      <c r="D171" s="7">
        <v>16.15</v>
      </c>
      <c r="E171" s="7">
        <f t="shared" si="8"/>
        <v>96.89999999999999</v>
      </c>
      <c r="F171" s="8">
        <f t="shared" si="7"/>
        <v>111.43499999999999</v>
      </c>
      <c r="G171" s="12">
        <f>F169+F170+F171</f>
        <v>1017.06</v>
      </c>
      <c r="H171" s="2">
        <v>1050</v>
      </c>
      <c r="I171" s="2">
        <v>46.2</v>
      </c>
      <c r="J171" s="23">
        <f>H171-G171-I171</f>
        <v>-13.259999999999948</v>
      </c>
    </row>
    <row r="172" spans="1:10" ht="15">
      <c r="A172" s="4" t="s">
        <v>95</v>
      </c>
      <c r="B172" s="5" t="s">
        <v>93</v>
      </c>
      <c r="C172" s="5">
        <v>5</v>
      </c>
      <c r="D172" s="5">
        <v>102.5</v>
      </c>
      <c r="E172" s="5">
        <f t="shared" si="8"/>
        <v>512.5</v>
      </c>
      <c r="F172" s="6">
        <f t="shared" si="7"/>
        <v>589.375</v>
      </c>
      <c r="G172" s="11">
        <f>F172</f>
        <v>589.375</v>
      </c>
      <c r="H172" s="4">
        <v>600</v>
      </c>
      <c r="I172" s="4">
        <v>13.5</v>
      </c>
      <c r="J172" s="22">
        <f>H172-G172-I172</f>
        <v>-2.875</v>
      </c>
    </row>
    <row r="173" spans="1:10" ht="15">
      <c r="A173" s="2" t="s">
        <v>13</v>
      </c>
      <c r="B173" s="10" t="s">
        <v>10</v>
      </c>
      <c r="C173" s="7">
        <v>3</v>
      </c>
      <c r="D173" s="7">
        <v>45</v>
      </c>
      <c r="E173" s="7">
        <f t="shared" si="8"/>
        <v>135</v>
      </c>
      <c r="F173" s="8">
        <f t="shared" si="7"/>
        <v>155.25</v>
      </c>
      <c r="G173" s="2"/>
      <c r="H173" s="2"/>
      <c r="I173" s="2"/>
      <c r="J173" s="1"/>
    </row>
    <row r="174" spans="1:10" ht="15">
      <c r="A174" s="2" t="s">
        <v>13</v>
      </c>
      <c r="B174" s="7" t="s">
        <v>79</v>
      </c>
      <c r="C174" s="7">
        <v>0.9</v>
      </c>
      <c r="D174" s="7">
        <v>45</v>
      </c>
      <c r="E174" s="7">
        <f t="shared" si="8"/>
        <v>40.5</v>
      </c>
      <c r="F174" s="8">
        <f t="shared" si="7"/>
        <v>46.574999999999996</v>
      </c>
      <c r="G174" s="2"/>
      <c r="H174" s="2"/>
      <c r="I174" s="2"/>
      <c r="J174" s="1"/>
    </row>
    <row r="175" spans="1:10" ht="15">
      <c r="A175" s="2" t="s">
        <v>13</v>
      </c>
      <c r="B175" s="7" t="s">
        <v>93</v>
      </c>
      <c r="C175" s="7">
        <v>8</v>
      </c>
      <c r="D175" s="7">
        <v>102.5</v>
      </c>
      <c r="E175" s="7">
        <f t="shared" si="8"/>
        <v>820</v>
      </c>
      <c r="F175" s="8">
        <f t="shared" si="7"/>
        <v>942.9999999999999</v>
      </c>
      <c r="G175" s="12">
        <f>F173+F174+F175</f>
        <v>1144.8249999999998</v>
      </c>
      <c r="H175" s="2">
        <v>1145</v>
      </c>
      <c r="I175" s="2">
        <v>32.2</v>
      </c>
      <c r="J175" s="23">
        <f>H175-G175-I175</f>
        <v>-32.02499999999982</v>
      </c>
    </row>
    <row r="176" spans="1:10" ht="15">
      <c r="A176" s="4" t="s">
        <v>140</v>
      </c>
      <c r="B176" s="5" t="s">
        <v>142</v>
      </c>
      <c r="C176" s="5">
        <v>1</v>
      </c>
      <c r="D176" s="5">
        <v>150</v>
      </c>
      <c r="E176" s="5">
        <f t="shared" si="8"/>
        <v>150</v>
      </c>
      <c r="F176" s="6">
        <f t="shared" si="7"/>
        <v>172.5</v>
      </c>
      <c r="G176" s="4"/>
      <c r="H176" s="4"/>
      <c r="I176" s="4"/>
      <c r="J176" s="18"/>
    </row>
    <row r="177" spans="1:10" ht="15">
      <c r="A177" s="4" t="s">
        <v>140</v>
      </c>
      <c r="B177" s="5" t="s">
        <v>138</v>
      </c>
      <c r="C177" s="5">
        <v>1</v>
      </c>
      <c r="D177" s="5">
        <v>150</v>
      </c>
      <c r="E177" s="5">
        <f t="shared" si="8"/>
        <v>150</v>
      </c>
      <c r="F177" s="6">
        <f t="shared" si="7"/>
        <v>172.5</v>
      </c>
      <c r="G177" s="11">
        <f>F176+F177</f>
        <v>345</v>
      </c>
      <c r="H177" s="4">
        <v>345</v>
      </c>
      <c r="I177" s="4">
        <v>40</v>
      </c>
      <c r="J177" s="22">
        <f>H177-G177-I177</f>
        <v>-40</v>
      </c>
    </row>
    <row r="178" spans="1:10" ht="15">
      <c r="A178" s="2" t="s">
        <v>65</v>
      </c>
      <c r="B178" s="7" t="s">
        <v>63</v>
      </c>
      <c r="C178" s="7">
        <v>10</v>
      </c>
      <c r="D178" s="7">
        <v>40</v>
      </c>
      <c r="E178" s="7">
        <f t="shared" si="8"/>
        <v>400</v>
      </c>
      <c r="F178" s="8">
        <f t="shared" si="7"/>
        <v>459.99999999999994</v>
      </c>
      <c r="G178" s="2"/>
      <c r="H178" s="2"/>
      <c r="I178" s="2"/>
      <c r="J178" s="1"/>
    </row>
    <row r="179" spans="1:10" ht="15">
      <c r="A179" s="2" t="s">
        <v>65</v>
      </c>
      <c r="B179" s="7" t="s">
        <v>93</v>
      </c>
      <c r="C179" s="7">
        <v>5</v>
      </c>
      <c r="D179" s="7">
        <v>102.5</v>
      </c>
      <c r="E179" s="7">
        <f t="shared" si="8"/>
        <v>512.5</v>
      </c>
      <c r="F179" s="8">
        <f t="shared" si="7"/>
        <v>589.375</v>
      </c>
      <c r="G179" s="12">
        <f>F178+F179</f>
        <v>1049.375</v>
      </c>
      <c r="H179" s="2">
        <v>1049</v>
      </c>
      <c r="I179" s="2">
        <v>40.5</v>
      </c>
      <c r="J179" s="23">
        <f>H179-G179-I179</f>
        <v>-40.875</v>
      </c>
    </row>
    <row r="180" spans="1:10" ht="15">
      <c r="A180" s="4" t="s">
        <v>84</v>
      </c>
      <c r="B180" s="5" t="s">
        <v>83</v>
      </c>
      <c r="C180" s="5">
        <v>5.5</v>
      </c>
      <c r="D180" s="5">
        <v>175</v>
      </c>
      <c r="E180" s="5">
        <f t="shared" si="8"/>
        <v>962.5</v>
      </c>
      <c r="F180" s="6">
        <f t="shared" si="7"/>
        <v>1106.875</v>
      </c>
      <c r="G180" s="4"/>
      <c r="H180" s="4"/>
      <c r="I180" s="4"/>
      <c r="J180" s="18"/>
    </row>
    <row r="181" spans="1:10" ht="15">
      <c r="A181" s="4" t="s">
        <v>84</v>
      </c>
      <c r="B181" s="5" t="s">
        <v>117</v>
      </c>
      <c r="C181" s="5">
        <v>12</v>
      </c>
      <c r="D181" s="5">
        <v>19</v>
      </c>
      <c r="E181" s="5">
        <f t="shared" si="8"/>
        <v>228</v>
      </c>
      <c r="F181" s="6">
        <f t="shared" si="7"/>
        <v>262.2</v>
      </c>
      <c r="G181" s="11">
        <f>F180+F181</f>
        <v>1369.075</v>
      </c>
      <c r="H181" s="4">
        <v>1268</v>
      </c>
      <c r="I181" s="4">
        <v>20.8</v>
      </c>
      <c r="J181" s="22"/>
    </row>
    <row r="182" spans="1:10" ht="15">
      <c r="A182" s="2" t="s">
        <v>103</v>
      </c>
      <c r="B182" s="7" t="s">
        <v>101</v>
      </c>
      <c r="C182" s="7">
        <v>5</v>
      </c>
      <c r="D182" s="7">
        <v>45</v>
      </c>
      <c r="E182" s="7">
        <f t="shared" si="8"/>
        <v>225</v>
      </c>
      <c r="F182" s="8">
        <f t="shared" si="7"/>
        <v>258.75</v>
      </c>
      <c r="G182" s="12">
        <f>F182</f>
        <v>258.75</v>
      </c>
      <c r="H182" s="2">
        <v>260</v>
      </c>
      <c r="I182" s="2">
        <v>13.5</v>
      </c>
      <c r="J182" s="23">
        <f>H182-G182-I182</f>
        <v>-12.25</v>
      </c>
    </row>
    <row r="183" spans="1:10" ht="15" hidden="1">
      <c r="A183" s="4" t="s">
        <v>112</v>
      </c>
      <c r="B183" s="5" t="s">
        <v>111</v>
      </c>
      <c r="C183" s="5">
        <v>40</v>
      </c>
      <c r="D183" s="5">
        <v>80</v>
      </c>
      <c r="E183" s="5">
        <f t="shared" si="8"/>
        <v>3200</v>
      </c>
      <c r="F183" s="6">
        <f t="shared" si="7"/>
        <v>3679.9999999999995</v>
      </c>
      <c r="G183" s="11">
        <f>F183</f>
        <v>3679.9999999999995</v>
      </c>
      <c r="H183" s="4"/>
      <c r="I183" s="4"/>
      <c r="J183" s="18"/>
    </row>
    <row r="184" spans="1:10" ht="15">
      <c r="A184" s="4" t="s">
        <v>118</v>
      </c>
      <c r="B184" s="5" t="s">
        <v>117</v>
      </c>
      <c r="C184" s="5">
        <v>7</v>
      </c>
      <c r="D184" s="5">
        <v>19</v>
      </c>
      <c r="E184" s="5">
        <f t="shared" si="8"/>
        <v>133</v>
      </c>
      <c r="F184" s="6">
        <f t="shared" si="7"/>
        <v>152.95</v>
      </c>
      <c r="G184" s="11"/>
      <c r="H184" s="4"/>
      <c r="I184" s="4"/>
      <c r="J184" s="18"/>
    </row>
    <row r="185" spans="1:10" ht="15">
      <c r="A185" s="4" t="s">
        <v>115</v>
      </c>
      <c r="B185" s="5" t="s">
        <v>113</v>
      </c>
      <c r="C185" s="5">
        <v>11</v>
      </c>
      <c r="D185" s="5">
        <v>16.15</v>
      </c>
      <c r="E185" s="5">
        <f t="shared" si="8"/>
        <v>177.64999999999998</v>
      </c>
      <c r="F185" s="6">
        <f t="shared" si="7"/>
        <v>204.29749999999996</v>
      </c>
      <c r="G185" s="11">
        <f>F184+F185</f>
        <v>357.24749999999995</v>
      </c>
      <c r="H185" s="4">
        <v>360</v>
      </c>
      <c r="I185" s="4">
        <v>9</v>
      </c>
      <c r="J185" s="22">
        <f>H185-G185-I185</f>
        <v>-6.247499999999945</v>
      </c>
    </row>
    <row r="186" spans="1:10" ht="15">
      <c r="A186" s="13" t="s">
        <v>143</v>
      </c>
      <c r="B186" s="14" t="s">
        <v>56</v>
      </c>
      <c r="C186" s="14">
        <v>3</v>
      </c>
      <c r="D186" s="14">
        <v>40</v>
      </c>
      <c r="E186" s="14">
        <f>D186*C186</f>
        <v>120</v>
      </c>
      <c r="F186" s="15">
        <f>E186*1.15</f>
        <v>138</v>
      </c>
      <c r="G186" s="16">
        <f>F186</f>
        <v>138</v>
      </c>
      <c r="H186" s="13">
        <v>150</v>
      </c>
      <c r="I186" s="13">
        <v>8.1</v>
      </c>
      <c r="J186" s="25">
        <f>H186-G186-I186</f>
        <v>3.9000000000000004</v>
      </c>
    </row>
    <row r="187" spans="1:10" ht="15">
      <c r="A187" s="4" t="s">
        <v>144</v>
      </c>
      <c r="B187" s="5" t="s">
        <v>37</v>
      </c>
      <c r="C187" s="5">
        <v>5</v>
      </c>
      <c r="D187" s="5">
        <v>75</v>
      </c>
      <c r="E187" s="5">
        <f>D187*C187</f>
        <v>375</v>
      </c>
      <c r="F187" s="6">
        <f>E187*1.15</f>
        <v>431.24999999999994</v>
      </c>
      <c r="G187" s="11"/>
      <c r="H187" s="4"/>
      <c r="I187" s="4"/>
      <c r="J187" s="18"/>
    </row>
    <row r="188" spans="1:10" ht="15">
      <c r="A188" s="4" t="s">
        <v>144</v>
      </c>
      <c r="B188" s="5" t="s">
        <v>113</v>
      </c>
      <c r="C188" s="5">
        <v>3</v>
      </c>
      <c r="D188" s="5">
        <v>16.15</v>
      </c>
      <c r="E188" s="5">
        <f>D188*C188</f>
        <v>48.449999999999996</v>
      </c>
      <c r="F188" s="6">
        <f>E188*1.15</f>
        <v>55.717499999999994</v>
      </c>
      <c r="G188" s="11"/>
      <c r="H188" s="4"/>
      <c r="I188" s="4"/>
      <c r="J188" s="18"/>
    </row>
    <row r="189" spans="1:10" ht="15">
      <c r="A189" s="4" t="s">
        <v>144</v>
      </c>
      <c r="B189" s="5" t="s">
        <v>56</v>
      </c>
      <c r="C189" s="5">
        <v>0.5</v>
      </c>
      <c r="D189" s="5">
        <v>40</v>
      </c>
      <c r="E189" s="5">
        <f>D189*C189</f>
        <v>20</v>
      </c>
      <c r="F189" s="6">
        <f>E189*1.15</f>
        <v>23</v>
      </c>
      <c r="G189" s="11">
        <f>F187+F188+F189</f>
        <v>509.9674999999999</v>
      </c>
      <c r="H189" s="4">
        <v>520</v>
      </c>
      <c r="I189" s="4">
        <v>16.4</v>
      </c>
      <c r="J189" s="22">
        <f>H189-G189-I189</f>
        <v>-6.3674999999999145</v>
      </c>
    </row>
    <row r="190" spans="1:10" ht="15">
      <c r="A190" s="13" t="s">
        <v>145</v>
      </c>
      <c r="B190" s="14" t="s">
        <v>110</v>
      </c>
      <c r="C190" s="14">
        <v>2</v>
      </c>
      <c r="D190" s="14">
        <v>50</v>
      </c>
      <c r="E190" s="14">
        <f>D190*C190</f>
        <v>100</v>
      </c>
      <c r="F190" s="15">
        <f>E190*1.15</f>
        <v>114.99999999999999</v>
      </c>
      <c r="G190" s="16"/>
      <c r="H190" s="13"/>
      <c r="I190" s="13"/>
      <c r="J190" s="24"/>
    </row>
    <row r="191" spans="1:10" ht="15">
      <c r="A191" s="13" t="s">
        <v>145</v>
      </c>
      <c r="B191" s="14" t="s">
        <v>37</v>
      </c>
      <c r="C191" s="14">
        <v>2.3</v>
      </c>
      <c r="D191" s="14">
        <v>75</v>
      </c>
      <c r="E191" s="14">
        <f t="shared" si="8"/>
        <v>172.5</v>
      </c>
      <c r="F191" s="15">
        <f t="shared" si="7"/>
        <v>198.37499999999997</v>
      </c>
      <c r="G191" s="16"/>
      <c r="H191" s="13"/>
      <c r="I191" s="13"/>
      <c r="J191" s="24"/>
    </row>
    <row r="192" spans="1:10" ht="15">
      <c r="A192" s="13" t="s">
        <v>145</v>
      </c>
      <c r="B192" s="14" t="s">
        <v>113</v>
      </c>
      <c r="C192" s="14">
        <v>3.5</v>
      </c>
      <c r="D192" s="14">
        <v>16.15</v>
      </c>
      <c r="E192" s="14">
        <f aca="true" t="shared" si="9" ref="E192:E199">D192*C192</f>
        <v>56.52499999999999</v>
      </c>
      <c r="F192" s="15">
        <f>E192*1.15</f>
        <v>65.00374999999998</v>
      </c>
      <c r="G192" s="16">
        <f>F190+F191+F192</f>
        <v>378.3787499999999</v>
      </c>
      <c r="H192" s="13">
        <v>378</v>
      </c>
      <c r="I192" s="13">
        <v>13.4</v>
      </c>
      <c r="J192" s="25">
        <f>H192-G192-I192</f>
        <v>-13.778749999999912</v>
      </c>
    </row>
    <row r="193" spans="1:10" ht="15">
      <c r="A193" s="4" t="s">
        <v>146</v>
      </c>
      <c r="B193" s="5" t="s">
        <v>32</v>
      </c>
      <c r="C193" s="5">
        <v>7.5</v>
      </c>
      <c r="D193" s="5">
        <v>107.5</v>
      </c>
      <c r="E193" s="5">
        <f t="shared" si="9"/>
        <v>806.25</v>
      </c>
      <c r="F193" s="6">
        <f>E193*1.15</f>
        <v>927.1874999999999</v>
      </c>
      <c r="G193" s="11">
        <f>F193</f>
        <v>927.1874999999999</v>
      </c>
      <c r="H193" s="4">
        <v>1000</v>
      </c>
      <c r="I193" s="4">
        <v>20.3</v>
      </c>
      <c r="J193" s="22">
        <f>H193-G193-I193</f>
        <v>52.51250000000012</v>
      </c>
    </row>
    <row r="194" spans="1:10" ht="15">
      <c r="A194" s="13" t="s">
        <v>147</v>
      </c>
      <c r="B194" s="14" t="s">
        <v>93</v>
      </c>
      <c r="C194" s="14">
        <v>4</v>
      </c>
      <c r="D194" s="14">
        <v>102.5</v>
      </c>
      <c r="E194" s="14">
        <f t="shared" si="9"/>
        <v>410</v>
      </c>
      <c r="F194" s="15">
        <f>E194*1.15</f>
        <v>471.49999999999994</v>
      </c>
      <c r="G194" s="16">
        <f>F194</f>
        <v>471.49999999999994</v>
      </c>
      <c r="H194" s="13">
        <v>470</v>
      </c>
      <c r="I194" s="13">
        <v>10.8</v>
      </c>
      <c r="J194" s="25">
        <f>H194-G194-I194</f>
        <v>-12.299999999999944</v>
      </c>
    </row>
    <row r="195" spans="1:10" ht="15">
      <c r="A195" s="1" t="s">
        <v>59</v>
      </c>
      <c r="B195" s="7" t="s">
        <v>110</v>
      </c>
      <c r="C195" s="7">
        <v>7.1</v>
      </c>
      <c r="D195" s="7">
        <v>50</v>
      </c>
      <c r="E195" s="7">
        <f t="shared" si="9"/>
        <v>355</v>
      </c>
      <c r="F195" s="8">
        <f t="shared" si="7"/>
        <v>408.24999999999994</v>
      </c>
      <c r="G195" s="12">
        <f>F195</f>
        <v>408.24999999999994</v>
      </c>
      <c r="H195" s="2"/>
      <c r="I195" s="2">
        <v>18.9</v>
      </c>
      <c r="J195" s="1"/>
    </row>
    <row r="196" spans="1:10" ht="15">
      <c r="A196" s="1" t="s">
        <v>59</v>
      </c>
      <c r="B196" s="7" t="s">
        <v>113</v>
      </c>
      <c r="C196" s="7">
        <v>1</v>
      </c>
      <c r="D196" s="7">
        <v>16.15</v>
      </c>
      <c r="E196" s="7">
        <f t="shared" si="9"/>
        <v>16.15</v>
      </c>
      <c r="F196" s="8">
        <f>E196*1.15</f>
        <v>18.572499999999998</v>
      </c>
      <c r="G196" s="12">
        <f>F196</f>
        <v>18.572499999999998</v>
      </c>
      <c r="H196" s="2"/>
      <c r="I196" s="2">
        <v>0.5</v>
      </c>
      <c r="J196" s="1"/>
    </row>
    <row r="197" spans="1:10" ht="15">
      <c r="A197" s="1" t="s">
        <v>59</v>
      </c>
      <c r="B197" s="7" t="s">
        <v>113</v>
      </c>
      <c r="C197" s="7">
        <v>1.5</v>
      </c>
      <c r="D197" s="7">
        <v>16.15</v>
      </c>
      <c r="E197" s="7">
        <f t="shared" si="9"/>
        <v>24.224999999999998</v>
      </c>
      <c r="F197" s="8">
        <f>E197*1.15</f>
        <v>27.858749999999997</v>
      </c>
      <c r="G197" s="12">
        <f>F197</f>
        <v>27.858749999999997</v>
      </c>
      <c r="H197" s="2"/>
      <c r="I197" s="2">
        <v>1.5</v>
      </c>
      <c r="J197" s="1"/>
    </row>
    <row r="198" spans="1:10" ht="15">
      <c r="A198" s="2" t="s">
        <v>148</v>
      </c>
      <c r="B198" s="7" t="s">
        <v>50</v>
      </c>
      <c r="C198" s="7">
        <v>6</v>
      </c>
      <c r="D198" s="7">
        <v>45</v>
      </c>
      <c r="E198" s="7">
        <f t="shared" si="9"/>
        <v>270</v>
      </c>
      <c r="F198" s="8">
        <f>E198*1.15</f>
        <v>310.5</v>
      </c>
      <c r="G198" s="12"/>
      <c r="H198" s="17"/>
      <c r="I198" s="17"/>
      <c r="J198" s="26"/>
    </row>
    <row r="199" spans="1:10" ht="15">
      <c r="A199" s="2" t="s">
        <v>148</v>
      </c>
      <c r="B199" s="7" t="s">
        <v>88</v>
      </c>
      <c r="C199" s="7">
        <v>5</v>
      </c>
      <c r="D199" s="7">
        <v>52.5</v>
      </c>
      <c r="E199" s="7">
        <f t="shared" si="9"/>
        <v>262.5</v>
      </c>
      <c r="F199" s="8">
        <f>E199*1.15</f>
        <v>301.875</v>
      </c>
      <c r="G199" s="12">
        <f>F198+F199</f>
        <v>612.375</v>
      </c>
      <c r="H199" s="2">
        <v>612</v>
      </c>
      <c r="I199" s="2">
        <v>29.7</v>
      </c>
      <c r="J199" s="23">
        <f>H199-G199-I199</f>
        <v>-30.075</v>
      </c>
    </row>
    <row r="200" spans="3:9" ht="15">
      <c r="C200" s="9">
        <v>40</v>
      </c>
      <c r="I200" s="20">
        <v>108</v>
      </c>
    </row>
    <row r="201" ht="15">
      <c r="I201">
        <f>SUM(I2:I200)</f>
        <v>3430.52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67"/>
  <sheetViews>
    <sheetView zoomScalePageLayoutView="0" workbookViewId="0" topLeftCell="A156">
      <selection activeCell="F165" sqref="F165"/>
    </sheetView>
  </sheetViews>
  <sheetFormatPr defaultColWidth="9.140625" defaultRowHeight="15"/>
  <cols>
    <col min="1" max="1" width="60.7109375" style="0" customWidth="1"/>
    <col min="7" max="7" width="15.28125" style="0" customWidth="1"/>
    <col min="8" max="8" width="15.8515625" style="0" customWidth="1"/>
    <col min="9" max="9" width="11.7109375" style="0" customWidth="1"/>
  </cols>
  <sheetData>
    <row r="1" spans="1:2" ht="15">
      <c r="A1" s="5" t="s">
        <v>101</v>
      </c>
      <c r="B1" s="5">
        <v>8</v>
      </c>
    </row>
    <row r="2" spans="1:2" ht="15">
      <c r="A2" s="5" t="s">
        <v>93</v>
      </c>
      <c r="B2" s="5">
        <v>5</v>
      </c>
    </row>
    <row r="3" spans="1:2" ht="15">
      <c r="A3" s="5" t="s">
        <v>50</v>
      </c>
      <c r="B3" s="5">
        <v>6</v>
      </c>
    </row>
    <row r="4" spans="1:2" ht="15">
      <c r="A4" s="7" t="s">
        <v>108</v>
      </c>
      <c r="B4" s="7">
        <v>14.6</v>
      </c>
    </row>
    <row r="5" spans="1:2" ht="15">
      <c r="A5" s="5" t="s">
        <v>35</v>
      </c>
      <c r="B5" s="5">
        <v>6</v>
      </c>
    </row>
    <row r="6" spans="1:2" ht="15">
      <c r="A6" s="5" t="s">
        <v>108</v>
      </c>
      <c r="B6" s="5">
        <v>6</v>
      </c>
    </row>
    <row r="7" spans="1:2" ht="15">
      <c r="A7" s="5" t="s">
        <v>110</v>
      </c>
      <c r="B7" s="5">
        <v>3</v>
      </c>
    </row>
    <row r="8" spans="1:2" ht="15">
      <c r="A8" s="7" t="s">
        <v>83</v>
      </c>
      <c r="B8" s="7">
        <v>5</v>
      </c>
    </row>
    <row r="9" spans="1:2" ht="15">
      <c r="A9" s="5" t="s">
        <v>98</v>
      </c>
      <c r="B9" s="5">
        <v>8</v>
      </c>
    </row>
    <row r="10" spans="1:2" ht="15">
      <c r="A10" s="7" t="s">
        <v>16</v>
      </c>
      <c r="B10" s="7">
        <v>7</v>
      </c>
    </row>
    <row r="11" spans="1:2" ht="15">
      <c r="A11" s="7" t="s">
        <v>24</v>
      </c>
      <c r="B11" s="7">
        <v>6</v>
      </c>
    </row>
    <row r="12" spans="1:2" ht="15">
      <c r="A12" s="5" t="s">
        <v>10</v>
      </c>
      <c r="B12" s="5">
        <v>9.6</v>
      </c>
    </row>
    <row r="13" spans="1:2" ht="15">
      <c r="A13" s="5" t="s">
        <v>24</v>
      </c>
      <c r="B13" s="5">
        <v>6</v>
      </c>
    </row>
    <row r="14" spans="1:2" ht="15">
      <c r="A14" s="5" t="s">
        <v>98</v>
      </c>
      <c r="B14" s="5">
        <v>7.1</v>
      </c>
    </row>
    <row r="15" spans="1:2" ht="15">
      <c r="A15" s="7" t="s">
        <v>93</v>
      </c>
      <c r="B15" s="7">
        <v>4</v>
      </c>
    </row>
    <row r="16" spans="1:2" ht="15">
      <c r="A16" s="7" t="s">
        <v>16</v>
      </c>
      <c r="B16" s="7">
        <v>6</v>
      </c>
    </row>
    <row r="17" spans="1:2" ht="15">
      <c r="A17" s="7" t="s">
        <v>41</v>
      </c>
      <c r="B17" s="7">
        <v>4</v>
      </c>
    </row>
    <row r="18" spans="1:2" ht="15">
      <c r="A18" s="7" t="s">
        <v>53</v>
      </c>
      <c r="B18" s="7">
        <v>4</v>
      </c>
    </row>
    <row r="19" spans="1:2" ht="15">
      <c r="A19" s="7" t="s">
        <v>76</v>
      </c>
      <c r="B19" s="7">
        <v>5</v>
      </c>
    </row>
    <row r="20" spans="1:2" ht="15">
      <c r="A20" s="5" t="s">
        <v>72</v>
      </c>
      <c r="B20" s="5">
        <v>9</v>
      </c>
    </row>
    <row r="21" spans="1:2" ht="15">
      <c r="A21" s="7" t="s">
        <v>41</v>
      </c>
      <c r="B21" s="7">
        <v>3</v>
      </c>
    </row>
    <row r="22" spans="1:2" ht="15">
      <c r="A22" s="5" t="s">
        <v>63</v>
      </c>
      <c r="B22" s="5">
        <v>5</v>
      </c>
    </row>
    <row r="23" spans="1:2" ht="15">
      <c r="A23" s="5" t="s">
        <v>24</v>
      </c>
      <c r="B23" s="5">
        <v>5</v>
      </c>
    </row>
    <row r="24" spans="1:2" ht="15">
      <c r="A24" s="7" t="s">
        <v>21</v>
      </c>
      <c r="B24" s="7">
        <v>21.6</v>
      </c>
    </row>
    <row r="25" spans="1:2" ht="15">
      <c r="A25" s="7" t="s">
        <v>53</v>
      </c>
      <c r="B25" s="7">
        <v>1.5</v>
      </c>
    </row>
    <row r="26" spans="1:2" ht="15">
      <c r="A26" s="7" t="s">
        <v>88</v>
      </c>
      <c r="B26" s="7">
        <v>12</v>
      </c>
    </row>
    <row r="27" spans="1:2" ht="15">
      <c r="A27" s="7" t="s">
        <v>98</v>
      </c>
      <c r="B27" s="7">
        <v>5</v>
      </c>
    </row>
    <row r="28" spans="1:2" ht="15">
      <c r="A28" s="5" t="s">
        <v>76</v>
      </c>
      <c r="B28" s="5">
        <v>6</v>
      </c>
    </row>
    <row r="29" spans="1:2" ht="15">
      <c r="A29" s="5" t="s">
        <v>117</v>
      </c>
      <c r="B29" s="5">
        <v>0</v>
      </c>
    </row>
    <row r="30" spans="1:2" ht="15">
      <c r="A30" s="7" t="s">
        <v>56</v>
      </c>
      <c r="B30" s="7">
        <v>6</v>
      </c>
    </row>
    <row r="31" spans="1:2" ht="15">
      <c r="A31" s="5" t="s">
        <v>10</v>
      </c>
      <c r="B31" s="5">
        <v>6</v>
      </c>
    </row>
    <row r="32" spans="1:2" ht="15">
      <c r="A32" s="7" t="s">
        <v>16</v>
      </c>
      <c r="B32" s="7">
        <v>13</v>
      </c>
    </row>
    <row r="33" spans="1:2" ht="15">
      <c r="A33" s="5" t="s">
        <v>56</v>
      </c>
      <c r="B33" s="5">
        <v>4</v>
      </c>
    </row>
    <row r="34" spans="1:2" ht="15">
      <c r="A34" s="5" t="s">
        <v>101</v>
      </c>
      <c r="B34" s="5">
        <v>1.3</v>
      </c>
    </row>
    <row r="35" spans="1:2" ht="15">
      <c r="A35" s="7" t="s">
        <v>101</v>
      </c>
      <c r="B35" s="7">
        <v>7</v>
      </c>
    </row>
    <row r="36" spans="1:2" ht="15">
      <c r="A36" s="5" t="s">
        <v>24</v>
      </c>
      <c r="B36" s="5">
        <v>2</v>
      </c>
    </row>
    <row r="37" spans="1:2" ht="15">
      <c r="A37" s="5" t="s">
        <v>101</v>
      </c>
      <c r="B37" s="5">
        <v>4</v>
      </c>
    </row>
    <row r="38" spans="1:2" ht="15">
      <c r="A38" s="7" t="s">
        <v>53</v>
      </c>
      <c r="B38" s="7">
        <v>4</v>
      </c>
    </row>
    <row r="39" spans="1:2" ht="15">
      <c r="A39" s="5" t="s">
        <v>24</v>
      </c>
      <c r="B39" s="5">
        <v>8</v>
      </c>
    </row>
    <row r="40" spans="1:2" ht="15">
      <c r="A40" s="7" t="s">
        <v>10</v>
      </c>
      <c r="B40" s="7">
        <v>6</v>
      </c>
    </row>
    <row r="41" spans="1:2" ht="15">
      <c r="A41" s="7" t="s">
        <v>16</v>
      </c>
      <c r="B41" s="7">
        <v>6</v>
      </c>
    </row>
    <row r="42" spans="1:2" ht="15">
      <c r="A42" s="7" t="s">
        <v>35</v>
      </c>
      <c r="B42" s="7">
        <v>6</v>
      </c>
    </row>
    <row r="43" spans="1:2" ht="15">
      <c r="A43" s="7" t="s">
        <v>63</v>
      </c>
      <c r="B43" s="7">
        <v>15</v>
      </c>
    </row>
    <row r="44" spans="1:2" ht="15">
      <c r="A44" s="7" t="s">
        <v>108</v>
      </c>
      <c r="B44" s="7">
        <v>6</v>
      </c>
    </row>
    <row r="45" spans="1:2" ht="15">
      <c r="A45" s="7" t="s">
        <v>110</v>
      </c>
      <c r="B45" s="7">
        <v>6</v>
      </c>
    </row>
    <row r="46" spans="1:2" ht="15">
      <c r="A46" s="5" t="s">
        <v>41</v>
      </c>
      <c r="B46" s="5">
        <v>5</v>
      </c>
    </row>
    <row r="47" spans="1:2" ht="15">
      <c r="A47" s="7" t="s">
        <v>24</v>
      </c>
      <c r="B47" s="7">
        <v>8</v>
      </c>
    </row>
    <row r="48" spans="1:2" ht="15">
      <c r="A48" s="7" t="s">
        <v>41</v>
      </c>
      <c r="B48" s="7">
        <v>5</v>
      </c>
    </row>
    <row r="49" spans="1:2" ht="15">
      <c r="A49" s="5" t="s">
        <v>32</v>
      </c>
      <c r="B49" s="5">
        <v>1</v>
      </c>
    </row>
    <row r="50" spans="1:2" ht="15">
      <c r="A50" s="7" t="s">
        <v>63</v>
      </c>
      <c r="B50" s="7">
        <v>10</v>
      </c>
    </row>
    <row r="51" spans="1:2" ht="15">
      <c r="A51" s="5" t="s">
        <v>56</v>
      </c>
      <c r="B51" s="5">
        <v>3</v>
      </c>
    </row>
    <row r="52" spans="1:2" ht="15">
      <c r="A52" s="7" t="s">
        <v>29</v>
      </c>
      <c r="B52" s="7">
        <v>6</v>
      </c>
    </row>
    <row r="53" spans="1:2" ht="15">
      <c r="A53" s="7" t="s">
        <v>76</v>
      </c>
      <c r="B53" s="7">
        <v>3</v>
      </c>
    </row>
    <row r="54" spans="1:2" ht="15">
      <c r="A54" s="5" t="s">
        <v>37</v>
      </c>
      <c r="B54" s="5">
        <v>7</v>
      </c>
    </row>
    <row r="55" spans="1:2" ht="15">
      <c r="A55" s="5" t="s">
        <v>79</v>
      </c>
      <c r="B55" s="5">
        <v>3</v>
      </c>
    </row>
    <row r="56" spans="1:2" ht="15">
      <c r="A56" s="5" t="s">
        <v>88</v>
      </c>
      <c r="B56" s="5">
        <v>3</v>
      </c>
    </row>
    <row r="57" spans="1:2" ht="15">
      <c r="A57" s="5" t="s">
        <v>98</v>
      </c>
      <c r="B57" s="5">
        <v>3</v>
      </c>
    </row>
    <row r="58" spans="1:2" ht="15">
      <c r="A58" s="7" t="s">
        <v>72</v>
      </c>
      <c r="B58" s="7">
        <v>6</v>
      </c>
    </row>
    <row r="59" spans="1:2" ht="15">
      <c r="A59" s="7" t="s">
        <v>83</v>
      </c>
      <c r="B59" s="7">
        <v>4</v>
      </c>
    </row>
    <row r="60" spans="1:2" ht="15">
      <c r="A60" s="5" t="s">
        <v>41</v>
      </c>
      <c r="B60" s="5">
        <v>3</v>
      </c>
    </row>
    <row r="61" spans="1:2" ht="15">
      <c r="A61" s="7" t="s">
        <v>10</v>
      </c>
      <c r="B61" s="7">
        <v>5</v>
      </c>
    </row>
    <row r="62" spans="1:2" ht="15">
      <c r="A62" s="7" t="s">
        <v>79</v>
      </c>
      <c r="B62" s="7">
        <v>3</v>
      </c>
    </row>
    <row r="63" spans="1:2" ht="15">
      <c r="A63" s="5" t="s">
        <v>63</v>
      </c>
      <c r="B63" s="5">
        <v>10</v>
      </c>
    </row>
    <row r="64" spans="1:2" ht="15">
      <c r="A64" s="5" t="s">
        <v>83</v>
      </c>
      <c r="B64" s="5">
        <v>8</v>
      </c>
    </row>
    <row r="65" spans="1:2" ht="15">
      <c r="A65" s="7" t="s">
        <v>88</v>
      </c>
      <c r="B65" s="7">
        <v>6</v>
      </c>
    </row>
    <row r="66" spans="1:2" ht="15">
      <c r="A66" s="7" t="s">
        <v>98</v>
      </c>
      <c r="B66" s="7">
        <v>5</v>
      </c>
    </row>
    <row r="67" spans="1:2" ht="15">
      <c r="A67" s="5" t="s">
        <v>41</v>
      </c>
      <c r="B67" s="5">
        <v>6</v>
      </c>
    </row>
    <row r="68" spans="1:2" ht="15">
      <c r="A68" s="7" t="s">
        <v>101</v>
      </c>
      <c r="B68" s="7">
        <v>6</v>
      </c>
    </row>
    <row r="69" spans="1:2" ht="15">
      <c r="A69" s="5" t="s">
        <v>53</v>
      </c>
      <c r="B69" s="5">
        <v>4</v>
      </c>
    </row>
    <row r="70" spans="1:2" ht="15">
      <c r="A70" s="7" t="s">
        <v>79</v>
      </c>
      <c r="B70" s="7">
        <v>3</v>
      </c>
    </row>
    <row r="71" spans="1:2" ht="15">
      <c r="A71" s="5" t="s">
        <v>37</v>
      </c>
      <c r="B71" s="5">
        <v>11</v>
      </c>
    </row>
    <row r="72" spans="1:2" ht="15">
      <c r="A72" s="7" t="s">
        <v>56</v>
      </c>
      <c r="B72" s="7">
        <v>5</v>
      </c>
    </row>
    <row r="73" spans="1:2" ht="15">
      <c r="A73" s="5" t="s">
        <v>21</v>
      </c>
      <c r="B73" s="5">
        <v>5</v>
      </c>
    </row>
    <row r="74" spans="1:2" ht="15">
      <c r="A74" s="5" t="s">
        <v>32</v>
      </c>
      <c r="B74" s="5">
        <v>10</v>
      </c>
    </row>
    <row r="75" spans="1:2" ht="15">
      <c r="A75" s="5" t="s">
        <v>35</v>
      </c>
      <c r="B75" s="5">
        <v>14.3</v>
      </c>
    </row>
    <row r="76" spans="1:2" ht="15">
      <c r="A76" s="5" t="s">
        <v>35</v>
      </c>
      <c r="B76" s="5">
        <v>15</v>
      </c>
    </row>
    <row r="77" spans="1:2" ht="15">
      <c r="A77" s="5" t="s">
        <v>50</v>
      </c>
      <c r="B77" s="5">
        <v>13</v>
      </c>
    </row>
    <row r="78" spans="1:2" ht="15">
      <c r="A78" s="5" t="s">
        <v>53</v>
      </c>
      <c r="B78" s="5">
        <v>13</v>
      </c>
    </row>
    <row r="79" spans="1:2" ht="15">
      <c r="A79" s="5" t="s">
        <v>63</v>
      </c>
      <c r="B79" s="5">
        <v>10</v>
      </c>
    </row>
    <row r="80" spans="1:2" ht="15">
      <c r="A80" s="5" t="s">
        <v>63</v>
      </c>
      <c r="B80" s="5">
        <v>12</v>
      </c>
    </row>
    <row r="81" spans="1:2" ht="15">
      <c r="A81" s="5" t="s">
        <v>63</v>
      </c>
      <c r="B81" s="5">
        <v>10.2</v>
      </c>
    </row>
    <row r="82" spans="1:2" ht="15">
      <c r="A82" s="5" t="s">
        <v>76</v>
      </c>
      <c r="B82" s="5">
        <v>11</v>
      </c>
    </row>
    <row r="83" spans="1:2" ht="15">
      <c r="A83" s="5" t="s">
        <v>79</v>
      </c>
      <c r="B83" s="5">
        <v>4</v>
      </c>
    </row>
    <row r="84" spans="1:2" ht="15">
      <c r="A84" s="5" t="s">
        <v>110</v>
      </c>
      <c r="B84" s="5">
        <v>8</v>
      </c>
    </row>
    <row r="85" spans="1:2" ht="15">
      <c r="A85" s="5" t="s">
        <v>132</v>
      </c>
      <c r="B85" s="5">
        <v>2</v>
      </c>
    </row>
    <row r="86" spans="1:2" ht="15">
      <c r="A86" s="5" t="s">
        <v>133</v>
      </c>
      <c r="B86" s="5">
        <v>2</v>
      </c>
    </row>
    <row r="87" spans="1:2" ht="15">
      <c r="A87" s="5" t="s">
        <v>134</v>
      </c>
      <c r="B87" s="5">
        <v>1</v>
      </c>
    </row>
    <row r="88" spans="1:2" ht="15">
      <c r="A88" s="5" t="s">
        <v>88</v>
      </c>
      <c r="B88" s="5">
        <v>0.8</v>
      </c>
    </row>
    <row r="89" spans="1:2" ht="15">
      <c r="A89" s="7" t="s">
        <v>101</v>
      </c>
      <c r="B89" s="7">
        <v>8</v>
      </c>
    </row>
    <row r="90" spans="1:2" ht="15">
      <c r="A90" s="5" t="s">
        <v>76</v>
      </c>
      <c r="B90" s="5">
        <v>6</v>
      </c>
    </row>
    <row r="91" spans="1:2" ht="15">
      <c r="A91" s="5" t="s">
        <v>101</v>
      </c>
      <c r="B91" s="5">
        <v>6</v>
      </c>
    </row>
    <row r="92" spans="1:2" ht="15">
      <c r="A92" s="5" t="s">
        <v>108</v>
      </c>
      <c r="B92" s="5">
        <v>12</v>
      </c>
    </row>
    <row r="93" spans="1:2" ht="15">
      <c r="A93" s="5" t="s">
        <v>110</v>
      </c>
      <c r="B93" s="5">
        <v>5</v>
      </c>
    </row>
    <row r="94" spans="1:2" ht="15">
      <c r="A94" s="7" t="s">
        <v>88</v>
      </c>
      <c r="B94" s="7">
        <v>6</v>
      </c>
    </row>
    <row r="95" spans="1:2" ht="15">
      <c r="A95" s="5" t="s">
        <v>72</v>
      </c>
      <c r="B95" s="5">
        <v>6</v>
      </c>
    </row>
    <row r="96" spans="1:2" ht="15">
      <c r="A96" s="5" t="s">
        <v>79</v>
      </c>
      <c r="B96" s="5">
        <v>10</v>
      </c>
    </row>
    <row r="97" spans="1:2" ht="15">
      <c r="A97" s="7" t="s">
        <v>56</v>
      </c>
      <c r="B97" s="7">
        <v>5</v>
      </c>
    </row>
    <row r="98" spans="1:2" ht="15">
      <c r="A98" s="5" t="s">
        <v>63</v>
      </c>
      <c r="B98" s="5">
        <v>6.2</v>
      </c>
    </row>
    <row r="99" spans="1:2" ht="15">
      <c r="A99" s="7" t="s">
        <v>16</v>
      </c>
      <c r="B99" s="7">
        <v>15.2</v>
      </c>
    </row>
    <row r="100" spans="1:2" ht="15">
      <c r="A100" s="7" t="s">
        <v>29</v>
      </c>
      <c r="B100" s="7">
        <v>19.7</v>
      </c>
    </row>
    <row r="101" spans="1:2" ht="15">
      <c r="A101" s="5" t="s">
        <v>72</v>
      </c>
      <c r="B101" s="5">
        <v>8</v>
      </c>
    </row>
    <row r="102" spans="1:2" ht="15">
      <c r="A102" s="5" t="s">
        <v>98</v>
      </c>
      <c r="B102" s="5">
        <v>4</v>
      </c>
    </row>
    <row r="103" spans="1:2" ht="15">
      <c r="A103" s="5" t="s">
        <v>101</v>
      </c>
      <c r="B103" s="5">
        <v>5</v>
      </c>
    </row>
    <row r="104" spans="1:2" ht="15">
      <c r="A104" s="14" t="s">
        <v>88</v>
      </c>
      <c r="B104" s="14">
        <v>10</v>
      </c>
    </row>
    <row r="105" spans="1:2" ht="15">
      <c r="A105" s="14" t="s">
        <v>79</v>
      </c>
      <c r="B105" s="14">
        <v>2</v>
      </c>
    </row>
    <row r="106" spans="1:2" ht="15">
      <c r="A106" s="7" t="s">
        <v>46</v>
      </c>
      <c r="B106" s="7">
        <v>6</v>
      </c>
    </row>
    <row r="107" spans="1:2" ht="15">
      <c r="A107" s="7" t="s">
        <v>56</v>
      </c>
      <c r="B107" s="7">
        <v>5</v>
      </c>
    </row>
    <row r="108" spans="1:2" ht="15">
      <c r="A108" s="5" t="s">
        <v>83</v>
      </c>
      <c r="B108" s="5">
        <v>6</v>
      </c>
    </row>
    <row r="109" spans="1:2" ht="15">
      <c r="A109" s="5" t="s">
        <v>46</v>
      </c>
      <c r="B109" s="5">
        <v>6</v>
      </c>
    </row>
    <row r="110" spans="1:2" ht="15">
      <c r="A110" s="7" t="s">
        <v>83</v>
      </c>
      <c r="B110" s="7">
        <v>9</v>
      </c>
    </row>
    <row r="111" spans="1:2" ht="15">
      <c r="A111" s="5" t="s">
        <v>37</v>
      </c>
      <c r="B111" s="5">
        <v>6</v>
      </c>
    </row>
    <row r="112" spans="1:2" ht="15">
      <c r="A112" s="7" t="s">
        <v>63</v>
      </c>
      <c r="B112" s="7">
        <v>10</v>
      </c>
    </row>
    <row r="113" spans="1:2" ht="15">
      <c r="A113" s="7" t="s">
        <v>141</v>
      </c>
      <c r="B113" s="7">
        <v>1</v>
      </c>
    </row>
    <row r="114" spans="1:2" ht="15">
      <c r="A114" s="5" t="s">
        <v>32</v>
      </c>
      <c r="B114" s="5">
        <v>13</v>
      </c>
    </row>
    <row r="115" spans="1:2" ht="15">
      <c r="A115" s="5" t="s">
        <v>53</v>
      </c>
      <c r="B115" s="5">
        <v>12</v>
      </c>
    </row>
    <row r="116" spans="1:2" ht="15">
      <c r="A116" s="5" t="s">
        <v>56</v>
      </c>
      <c r="B116" s="5">
        <v>7</v>
      </c>
    </row>
    <row r="117" spans="1:2" ht="15">
      <c r="A117" s="5" t="s">
        <v>63</v>
      </c>
      <c r="B117" s="5">
        <v>24</v>
      </c>
    </row>
    <row r="118" spans="1:2" ht="15">
      <c r="A118" s="5" t="s">
        <v>63</v>
      </c>
      <c r="B118" s="5">
        <v>6</v>
      </c>
    </row>
    <row r="119" spans="1:2" ht="15">
      <c r="A119" s="5" t="s">
        <v>56</v>
      </c>
      <c r="B119" s="5">
        <v>9.8</v>
      </c>
    </row>
    <row r="120" spans="1:2" ht="15">
      <c r="A120" s="7" t="s">
        <v>46</v>
      </c>
      <c r="B120" s="7">
        <v>9</v>
      </c>
    </row>
    <row r="121" spans="1:2" ht="15">
      <c r="A121" s="7" t="s">
        <v>56</v>
      </c>
      <c r="B121" s="7">
        <v>13</v>
      </c>
    </row>
    <row r="122" spans="1:2" ht="15">
      <c r="A122" s="7" t="s">
        <v>63</v>
      </c>
      <c r="B122" s="7">
        <v>10</v>
      </c>
    </row>
    <row r="123" spans="1:2" ht="15">
      <c r="A123" s="5" t="s">
        <v>29</v>
      </c>
      <c r="B123" s="5">
        <v>8</v>
      </c>
    </row>
    <row r="124" spans="1:2" ht="15">
      <c r="A124" s="5" t="s">
        <v>63</v>
      </c>
      <c r="B124" s="5">
        <v>12</v>
      </c>
    </row>
    <row r="125" spans="1:2" ht="15">
      <c r="A125" s="7" t="s">
        <v>63</v>
      </c>
      <c r="B125" s="7">
        <v>8</v>
      </c>
    </row>
    <row r="126" spans="1:2" ht="15">
      <c r="A126" s="5" t="s">
        <v>88</v>
      </c>
      <c r="B126" s="5">
        <v>20</v>
      </c>
    </row>
    <row r="127" spans="1:2" ht="15">
      <c r="A127" s="5" t="s">
        <v>63</v>
      </c>
      <c r="B127" s="5">
        <v>14</v>
      </c>
    </row>
    <row r="128" spans="1:2" ht="15">
      <c r="A128" s="7" t="s">
        <v>63</v>
      </c>
      <c r="B128" s="7">
        <v>10</v>
      </c>
    </row>
    <row r="129" spans="1:2" ht="15">
      <c r="A129" s="5" t="s">
        <v>93</v>
      </c>
      <c r="B129" s="5">
        <v>4</v>
      </c>
    </row>
    <row r="130" spans="1:2" ht="15">
      <c r="A130" s="7" t="s">
        <v>101</v>
      </c>
      <c r="B130" s="7">
        <v>15</v>
      </c>
    </row>
    <row r="131" spans="1:2" ht="15">
      <c r="A131" s="5" t="s">
        <v>79</v>
      </c>
      <c r="B131" s="5">
        <v>1</v>
      </c>
    </row>
    <row r="132" spans="1:2" ht="15">
      <c r="A132" s="7" t="s">
        <v>88</v>
      </c>
      <c r="B132" s="7">
        <v>9</v>
      </c>
    </row>
    <row r="133" spans="1:2" ht="15">
      <c r="A133" s="7" t="s">
        <v>98</v>
      </c>
      <c r="B133" s="7">
        <v>7</v>
      </c>
    </row>
    <row r="134" spans="1:2" ht="15">
      <c r="A134" s="5" t="s">
        <v>93</v>
      </c>
      <c r="B134" s="5">
        <v>5</v>
      </c>
    </row>
    <row r="135" spans="1:2" ht="15">
      <c r="A135" s="10" t="s">
        <v>10</v>
      </c>
      <c r="B135" s="7">
        <v>3</v>
      </c>
    </row>
    <row r="136" spans="1:2" ht="15">
      <c r="A136" s="7" t="s">
        <v>79</v>
      </c>
      <c r="B136" s="7">
        <v>0.9</v>
      </c>
    </row>
    <row r="137" spans="1:2" ht="15">
      <c r="A137" s="7" t="s">
        <v>93</v>
      </c>
      <c r="B137" s="7">
        <v>8</v>
      </c>
    </row>
    <row r="138" spans="1:2" ht="15">
      <c r="A138" s="5" t="s">
        <v>142</v>
      </c>
      <c r="B138" s="5">
        <v>1</v>
      </c>
    </row>
    <row r="139" spans="1:2" ht="15">
      <c r="A139" s="5" t="s">
        <v>138</v>
      </c>
      <c r="B139" s="5">
        <v>1</v>
      </c>
    </row>
    <row r="140" spans="1:2" ht="15">
      <c r="A140" s="7" t="s">
        <v>63</v>
      </c>
      <c r="B140" s="7">
        <v>10</v>
      </c>
    </row>
    <row r="141" spans="1:2" ht="15">
      <c r="A141" s="7" t="s">
        <v>93</v>
      </c>
      <c r="B141" s="7">
        <v>5</v>
      </c>
    </row>
    <row r="142" spans="1:2" ht="15">
      <c r="A142" s="5" t="s">
        <v>83</v>
      </c>
      <c r="B142" s="5">
        <v>5</v>
      </c>
    </row>
    <row r="143" spans="1:2" ht="15">
      <c r="A143" s="7" t="s">
        <v>101</v>
      </c>
      <c r="B143" s="7">
        <v>5</v>
      </c>
    </row>
    <row r="144" spans="1:2" ht="15">
      <c r="A144" s="5" t="s">
        <v>111</v>
      </c>
      <c r="B144" s="5">
        <v>40</v>
      </c>
    </row>
    <row r="145" spans="1:2" ht="15">
      <c r="A145" s="14" t="s">
        <v>56</v>
      </c>
      <c r="B145" s="14">
        <v>3</v>
      </c>
    </row>
    <row r="146" spans="1:2" ht="15">
      <c r="A146" s="5" t="s">
        <v>37</v>
      </c>
      <c r="B146" s="5">
        <v>5</v>
      </c>
    </row>
    <row r="147" spans="1:2" ht="15">
      <c r="A147" s="5" t="s">
        <v>113</v>
      </c>
      <c r="B147" s="5"/>
    </row>
    <row r="148" spans="1:2" ht="15">
      <c r="A148" s="5" t="s">
        <v>56</v>
      </c>
      <c r="B148" s="5">
        <v>0.5</v>
      </c>
    </row>
    <row r="149" spans="1:2" ht="15">
      <c r="A149" s="14" t="s">
        <v>110</v>
      </c>
      <c r="B149" s="14">
        <v>2</v>
      </c>
    </row>
    <row r="150" spans="1:2" ht="15">
      <c r="A150" s="14" t="s">
        <v>37</v>
      </c>
      <c r="B150" s="14">
        <v>2.3</v>
      </c>
    </row>
    <row r="151" spans="1:2" ht="15">
      <c r="A151" s="14" t="s">
        <v>113</v>
      </c>
      <c r="B151" s="14">
        <v>0</v>
      </c>
    </row>
    <row r="152" spans="1:2" ht="15">
      <c r="A152" s="5" t="s">
        <v>32</v>
      </c>
      <c r="B152" s="5">
        <v>7</v>
      </c>
    </row>
    <row r="153" spans="1:2" ht="15">
      <c r="A153" s="14" t="s">
        <v>93</v>
      </c>
      <c r="B153" s="14">
        <v>4</v>
      </c>
    </row>
    <row r="154" spans="1:2" ht="15">
      <c r="A154" s="7" t="s">
        <v>46</v>
      </c>
      <c r="B154" s="7">
        <v>4</v>
      </c>
    </row>
    <row r="155" spans="1:2" ht="15">
      <c r="A155" s="7" t="s">
        <v>32</v>
      </c>
      <c r="B155" s="7">
        <v>2.1</v>
      </c>
    </row>
    <row r="156" spans="1:2" ht="15">
      <c r="A156" s="7" t="s">
        <v>83</v>
      </c>
      <c r="B156" s="7">
        <v>3</v>
      </c>
    </row>
    <row r="157" spans="1:2" ht="15">
      <c r="A157" s="7" t="s">
        <v>110</v>
      </c>
      <c r="B157" s="7">
        <v>7.1</v>
      </c>
    </row>
    <row r="158" spans="1:2" ht="15">
      <c r="A158" s="7" t="s">
        <v>113</v>
      </c>
      <c r="B158" s="7">
        <v>0</v>
      </c>
    </row>
    <row r="159" spans="1:2" ht="15">
      <c r="A159" s="7" t="s">
        <v>113</v>
      </c>
      <c r="B159" s="7">
        <v>0</v>
      </c>
    </row>
    <row r="160" spans="1:2" ht="15">
      <c r="A160" s="7" t="s">
        <v>50</v>
      </c>
      <c r="B160" s="7">
        <v>6</v>
      </c>
    </row>
    <row r="161" spans="1:2" ht="15">
      <c r="A161" s="7" t="s">
        <v>88</v>
      </c>
      <c r="B161" s="7">
        <v>5</v>
      </c>
    </row>
    <row r="162" ht="15">
      <c r="B162" s="9">
        <v>40</v>
      </c>
    </row>
    <row r="163" ht="15">
      <c r="B163">
        <f>SUM(B1:B162)</f>
        <v>1131.8</v>
      </c>
    </row>
    <row r="167" ht="15">
      <c r="B167">
        <v>3432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</dc:creator>
  <cp:keywords/>
  <dc:description/>
  <cp:lastModifiedBy>Юлия</cp:lastModifiedBy>
  <dcterms:created xsi:type="dcterms:W3CDTF">2011-03-22T19:19:23Z</dcterms:created>
  <dcterms:modified xsi:type="dcterms:W3CDTF">2011-04-06T19:49:55Z</dcterms:modified>
  <cp:category/>
  <cp:version/>
  <cp:contentType/>
  <cp:contentStatus/>
</cp:coreProperties>
</file>