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<sst xmlns="http://schemas.openxmlformats.org/spreadsheetml/2006/main" count="458" uniqueCount="186">
  <si>
    <t>Ник</t>
  </si>
  <si>
    <t>Наименование</t>
  </si>
  <si>
    <t>Метраж</t>
  </si>
  <si>
    <t>Цена за 1м</t>
  </si>
  <si>
    <t>Сумма</t>
  </si>
  <si>
    <t>Сумма орг</t>
  </si>
  <si>
    <t>Итого</t>
  </si>
  <si>
    <t>Оплачено</t>
  </si>
  <si>
    <t>ТР</t>
  </si>
  <si>
    <t>Долг/возвр</t>
  </si>
  <si>
    <t>Ткань портьерная "БЛЭКАУТ" BLT026 280 Цвет №7</t>
  </si>
  <si>
    <t>angelock</t>
  </si>
  <si>
    <t>AnJEtaAA</t>
  </si>
  <si>
    <t>ulia78</t>
  </si>
  <si>
    <t>Vika2008</t>
  </si>
  <si>
    <t>Кsюша</t>
  </si>
  <si>
    <t>Ткань портьерная "ПЕСОК" 553 150 Цвет №84</t>
  </si>
  <si>
    <t>miramia</t>
  </si>
  <si>
    <t>Касана</t>
  </si>
  <si>
    <t>Nadina1</t>
  </si>
  <si>
    <t>Lusi</t>
  </si>
  <si>
    <t>Органза однотонная LF 300 Цвет №133</t>
  </si>
  <si>
    <t>Мелена</t>
  </si>
  <si>
    <t>СВОБОДНО</t>
  </si>
  <si>
    <t>Ткань портьерная ТАФТА TA001 150 Цвет №76</t>
  </si>
  <si>
    <t>Lesli*</t>
  </si>
  <si>
    <t>Семибратик</t>
  </si>
  <si>
    <t>Olchik</t>
  </si>
  <si>
    <t>barusy</t>
  </si>
  <si>
    <t>Калонби</t>
  </si>
  <si>
    <t>анастасия1985</t>
  </si>
  <si>
    <t>Ткань портьерная ТАФТА TA001 150 Цвет №91</t>
  </si>
  <si>
    <t>Жена Генерала</t>
  </si>
  <si>
    <t>mama Aleny</t>
  </si>
  <si>
    <t>Ткань портьерная "БЛЭКАУТ" с тиснением EMB11 150 Цвет №11</t>
  </si>
  <si>
    <t>alicemaker</t>
  </si>
  <si>
    <t>Julial</t>
  </si>
  <si>
    <t>Irdis</t>
  </si>
  <si>
    <t>Ткань портьерная "АМУР" JB0550 280 Цвет №107</t>
  </si>
  <si>
    <t>RU-KOLA</t>
  </si>
  <si>
    <t>Ксюшик</t>
  </si>
  <si>
    <t>tvk1</t>
  </si>
  <si>
    <t>Ната72</t>
  </si>
  <si>
    <t>!Солька!</t>
  </si>
  <si>
    <t>Jean</t>
  </si>
  <si>
    <t>Ткань портьерная Блэкаут арт. 4812 150 цвет 2</t>
  </si>
  <si>
    <t>Alenushka72</t>
  </si>
  <si>
    <t>28mes</t>
  </si>
  <si>
    <t>shipelena</t>
  </si>
  <si>
    <t>Я</t>
  </si>
  <si>
    <t>Ткань портьерная Блэкаут арт. 4813 150 цвет 2</t>
  </si>
  <si>
    <t>Butterfly13</t>
  </si>
  <si>
    <t>yusik</t>
  </si>
  <si>
    <t>мама Лара</t>
  </si>
  <si>
    <t>Ткань портьерная Блэкаут арт. 4809 150 цвет 1</t>
  </si>
  <si>
    <t>Mashu1ka</t>
  </si>
  <si>
    <t>КысаМурыса</t>
  </si>
  <si>
    <t>викентьева елена</t>
  </si>
  <si>
    <t>Ткань портьерная "МОДЕРН" H200 150 Цвет №174</t>
  </si>
  <si>
    <t>ОленькаС</t>
  </si>
  <si>
    <t>azass</t>
  </si>
  <si>
    <t>Органза "ФАНТАЗИЯ" OJ22312 280 Цвет №4</t>
  </si>
  <si>
    <t xml:space="preserve">AnnaO </t>
  </si>
  <si>
    <t xml:space="preserve">Мелена </t>
  </si>
  <si>
    <t>Органза Флок арт. 63 цвет 4</t>
  </si>
  <si>
    <t>MarinaD</t>
  </si>
  <si>
    <t>мама жужика</t>
  </si>
  <si>
    <t xml:space="preserve">Органза-флок арт. 52 цвет 1 </t>
  </si>
  <si>
    <t>Алая</t>
  </si>
  <si>
    <t xml:space="preserve">Семибратик </t>
  </si>
  <si>
    <t>ASIV</t>
  </si>
  <si>
    <t>Anna24041980</t>
  </si>
  <si>
    <t>Органза радуга арт. ОР2028 цвет №2</t>
  </si>
  <si>
    <t>Phcelka</t>
  </si>
  <si>
    <t>Lilium</t>
  </si>
  <si>
    <t>Органза с печатью арт. EY026 цвет 1</t>
  </si>
  <si>
    <t>А-ри-ша</t>
  </si>
  <si>
    <t>ТЮЛЯ</t>
  </si>
  <si>
    <t>Томас</t>
  </si>
  <si>
    <t>Ксенечкин</t>
  </si>
  <si>
    <t>SuperCharm</t>
  </si>
  <si>
    <t>Органза "ФАНТАЗИЯ" SAJ1091 290 Цвет №1</t>
  </si>
  <si>
    <t>Leya</t>
  </si>
  <si>
    <t>Органза однотонная LF 300 Цвет №1</t>
  </si>
  <si>
    <t xml:space="preserve">shipelena </t>
  </si>
  <si>
    <t xml:space="preserve">Анастасия1985 </t>
  </si>
  <si>
    <t xml:space="preserve">Котя </t>
  </si>
  <si>
    <t>Ира Л</t>
  </si>
  <si>
    <t xml:space="preserve">викентьева елена </t>
  </si>
  <si>
    <t xml:space="preserve">Oddry </t>
  </si>
  <si>
    <t xml:space="preserve">тасся </t>
  </si>
  <si>
    <t>Мармелад</t>
  </si>
  <si>
    <t>EASidorova</t>
  </si>
  <si>
    <t>Органза однотонная LF 300 Цвет №10</t>
  </si>
  <si>
    <t>Надюша 82</t>
  </si>
  <si>
    <t xml:space="preserve">маша и я </t>
  </si>
  <si>
    <t xml:space="preserve">Lesli* </t>
  </si>
  <si>
    <t xml:space="preserve">Чижик </t>
  </si>
  <si>
    <t>juliett@</t>
  </si>
  <si>
    <t xml:space="preserve">Мама Вадима К </t>
  </si>
  <si>
    <t xml:space="preserve">СВОБОДНО </t>
  </si>
  <si>
    <t>Вуаль 2009 300 Цвет №1</t>
  </si>
  <si>
    <t xml:space="preserve">RU-KOLA </t>
  </si>
  <si>
    <t>шевенадя</t>
  </si>
  <si>
    <t xml:space="preserve">AnJEtaAA </t>
  </si>
  <si>
    <t xml:space="preserve">Кsюша </t>
  </si>
  <si>
    <t xml:space="preserve">Нюша 2006 </t>
  </si>
  <si>
    <t>Флоримель</t>
  </si>
  <si>
    <t xml:space="preserve">Helen7 </t>
  </si>
  <si>
    <t xml:space="preserve">$МАМУЛЯ$ </t>
  </si>
  <si>
    <t xml:space="preserve">Olchik </t>
  </si>
  <si>
    <t xml:space="preserve">!Солька! </t>
  </si>
  <si>
    <t>Светуська</t>
  </si>
  <si>
    <t xml:space="preserve">тет-а-тет </t>
  </si>
  <si>
    <t xml:space="preserve">Butterfly13 </t>
  </si>
  <si>
    <t>Вуаль с печатным рисунком арт.803 цвет 2</t>
  </si>
  <si>
    <t>Anansi</t>
  </si>
  <si>
    <t xml:space="preserve">Касана </t>
  </si>
  <si>
    <t xml:space="preserve">Alenushka72 </t>
  </si>
  <si>
    <t>Шарипова Эльмира</t>
  </si>
  <si>
    <t>Вуаль с печатным рисунком арт. 848 цвет 4</t>
  </si>
  <si>
    <t xml:space="preserve">Anansi </t>
  </si>
  <si>
    <t xml:space="preserve">Калонби </t>
  </si>
  <si>
    <t>ТЕСЬМА_Д/ШТОР_МАГАМ Z2/Z-200</t>
  </si>
  <si>
    <t>ЯТЯ</t>
  </si>
  <si>
    <t xml:space="preserve">Томас </t>
  </si>
  <si>
    <t xml:space="preserve">я Наталi </t>
  </si>
  <si>
    <t xml:space="preserve">MarinaD </t>
  </si>
  <si>
    <t>Тесьма шторная Z1 6,0 50</t>
  </si>
  <si>
    <t xml:space="preserve">TITANIK </t>
  </si>
  <si>
    <t xml:space="preserve">Флоримель </t>
  </si>
  <si>
    <t>Тесьма шторная F6/Z 2,0 100</t>
  </si>
  <si>
    <t>тасся</t>
  </si>
  <si>
    <t xml:space="preserve">Шарипова Эльмира </t>
  </si>
  <si>
    <t xml:space="preserve">Жена Генерала </t>
  </si>
  <si>
    <t>Тесьма шторная FZ 2,5 200</t>
  </si>
  <si>
    <t>Тесьма шторная TZ3-250 5,0 50</t>
  </si>
  <si>
    <t xml:space="preserve">Ната72 </t>
  </si>
  <si>
    <t xml:space="preserve">Алёночкина </t>
  </si>
  <si>
    <t xml:space="preserve">шевенадя </t>
  </si>
  <si>
    <t xml:space="preserve">azass </t>
  </si>
  <si>
    <t xml:space="preserve">А-ри-ша </t>
  </si>
  <si>
    <t xml:space="preserve">Светуська </t>
  </si>
  <si>
    <t>я Наталi</t>
  </si>
  <si>
    <t xml:space="preserve">elena.nsk </t>
  </si>
  <si>
    <t xml:space="preserve">мама жужика </t>
  </si>
  <si>
    <t>Тесьма шторная TF5-200 2,5 50</t>
  </si>
  <si>
    <t xml:space="preserve">Юапукоп </t>
  </si>
  <si>
    <t xml:space="preserve">Elena &amp; VladiK </t>
  </si>
  <si>
    <t xml:space="preserve">Паолина </t>
  </si>
  <si>
    <t xml:space="preserve">28mes </t>
  </si>
  <si>
    <t xml:space="preserve">Feb </t>
  </si>
  <si>
    <t>elena.nsk</t>
  </si>
  <si>
    <t xml:space="preserve">Lusi </t>
  </si>
  <si>
    <t xml:space="preserve">tvk1 </t>
  </si>
  <si>
    <t>Леся Александровна</t>
  </si>
  <si>
    <t xml:space="preserve">Золька </t>
  </si>
  <si>
    <t xml:space="preserve">Мармелад </t>
  </si>
  <si>
    <t xml:space="preserve">SuperCharm </t>
  </si>
  <si>
    <t>lubovi</t>
  </si>
  <si>
    <t xml:space="preserve">алхимик </t>
  </si>
  <si>
    <t xml:space="preserve">miledi@ </t>
  </si>
  <si>
    <t xml:space="preserve">juliett@ </t>
  </si>
  <si>
    <t>Oddry</t>
  </si>
  <si>
    <t>Тати_81</t>
  </si>
  <si>
    <t xml:space="preserve">barusy </t>
  </si>
  <si>
    <t xml:space="preserve">Leya </t>
  </si>
  <si>
    <t>Анастасия1985</t>
  </si>
  <si>
    <t>Кант шторный арт Е10 цвет 3</t>
  </si>
  <si>
    <t>TITANIK</t>
  </si>
  <si>
    <t>Шторы кружевные Кантри арт. 904</t>
  </si>
  <si>
    <t>Косая бейка арт. STAR, 15мм. цвет 6095</t>
  </si>
  <si>
    <t xml:space="preserve">Семибратик  </t>
  </si>
  <si>
    <t>Алёночкина</t>
  </si>
  <si>
    <t>Elena &amp; VladiK</t>
  </si>
  <si>
    <t>Танич7</t>
  </si>
  <si>
    <t>ElenaM</t>
  </si>
  <si>
    <t>РЦРМ.</t>
  </si>
  <si>
    <t>Танечка-1985</t>
  </si>
  <si>
    <t>Jolka</t>
  </si>
  <si>
    <t>Murzilka</t>
  </si>
  <si>
    <t>Зутанчик</t>
  </si>
  <si>
    <t>16р</t>
  </si>
  <si>
    <t>РЦРА</t>
  </si>
  <si>
    <t>Nurochka#2011</t>
  </si>
  <si>
    <t>Жатка из пристроя 3м,оплачено.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</si>
</sst>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0" fillId="5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30" fillId="33" borderId="10" xfId="0" applyFont="1" applyFill="1" applyBorder="1" applyAlignment="1">
      <alignment/>
    </xf>
    <xf numFmtId="0" fontId="39" fillId="5" borderId="10" xfId="42" applyFont="1" applyFill="1" applyBorder="1" applyAlignment="1" applyProtection="1">
      <alignment/>
      <protection/>
    </xf>
    <xf numFmtId="0" fontId="39" fillId="33" borderId="10" xfId="42" applyFont="1" applyFill="1" applyBorder="1" applyAlignment="1" applyProtection="1">
      <alignment/>
      <protection/>
    </xf>
    <xf numFmtId="0" fontId="20" fillId="33" borderId="10" xfId="0" applyFont="1" applyFill="1" applyBorder="1" applyAlignment="1">
      <alignment/>
    </xf>
    <xf numFmtId="0" fontId="40" fillId="5" borderId="10" xfId="0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1" fontId="30" fillId="5" borderId="10" xfId="0" applyNumberFormat="1" applyFont="1" applyFill="1" applyBorder="1" applyAlignment="1">
      <alignment/>
    </xf>
    <xf numFmtId="0" fontId="20" fillId="5" borderId="10" xfId="0" applyFont="1" applyFill="1" applyBorder="1" applyAlignment="1">
      <alignment/>
    </xf>
    <xf numFmtId="164" fontId="30" fillId="33" borderId="10" xfId="0" applyNumberFormat="1" applyFont="1" applyFill="1" applyBorder="1" applyAlignment="1">
      <alignment/>
    </xf>
    <xf numFmtId="164" fontId="30" fillId="5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2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164" fontId="30" fillId="34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ett@" TargetMode="External" /><Relationship Id="rId2" Type="http://schemas.openxmlformats.org/officeDocument/2006/relationships/hyperlink" Target="mailto:miledi@" TargetMode="External" /><Relationship Id="rId3" Type="http://schemas.openxmlformats.org/officeDocument/2006/relationships/hyperlink" Target="mailto:juliett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1">
      <selection activeCell="A223" sqref="A223"/>
    </sheetView>
  </sheetViews>
  <sheetFormatPr defaultColWidth="9.140625" defaultRowHeight="15"/>
  <cols>
    <col min="1" max="1" width="20.7109375" style="0" customWidth="1"/>
    <col min="2" max="2" width="46.28125" style="0" customWidth="1"/>
    <col min="3" max="3" width="10.57421875" style="0" customWidth="1"/>
    <col min="4" max="4" width="12.00390625" style="0" customWidth="1"/>
    <col min="6" max="6" width="12.57421875" style="0" customWidth="1"/>
    <col min="8" max="8" width="13.7109375" style="0" customWidth="1"/>
    <col min="10" max="10" width="15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ht="15">
      <c r="A2" s="7" t="s">
        <v>43</v>
      </c>
      <c r="B2" s="3" t="s">
        <v>38</v>
      </c>
      <c r="C2" s="3">
        <v>6.43</v>
      </c>
      <c r="D2" s="3">
        <v>107.5</v>
      </c>
      <c r="E2" s="4">
        <f aca="true" t="shared" si="0" ref="E2:E65">D2*C2</f>
        <v>691.225</v>
      </c>
      <c r="F2" s="4">
        <f aca="true" t="shared" si="1" ref="F2:F65">E2*1.15</f>
        <v>794.9087499999999</v>
      </c>
      <c r="G2" s="12"/>
      <c r="H2" s="12"/>
      <c r="I2" s="15"/>
      <c r="J2" s="12"/>
      <c r="K2" s="2"/>
    </row>
    <row r="3" spans="1:11" ht="15">
      <c r="A3" s="7" t="s">
        <v>111</v>
      </c>
      <c r="B3" s="3" t="s">
        <v>101</v>
      </c>
      <c r="C3" s="3">
        <v>5.5</v>
      </c>
      <c r="D3" s="3">
        <v>45</v>
      </c>
      <c r="E3" s="4">
        <f t="shared" si="0"/>
        <v>247.5</v>
      </c>
      <c r="F3" s="4">
        <f t="shared" si="1"/>
        <v>284.625</v>
      </c>
      <c r="G3" s="12"/>
      <c r="H3" s="12"/>
      <c r="I3" s="15"/>
      <c r="J3" s="12"/>
      <c r="K3" s="2"/>
    </row>
    <row r="4" spans="1:11" ht="15">
      <c r="A4" s="7" t="s">
        <v>111</v>
      </c>
      <c r="B4" s="3" t="s">
        <v>146</v>
      </c>
      <c r="C4" s="3">
        <v>20</v>
      </c>
      <c r="D4" s="3">
        <v>11.4</v>
      </c>
      <c r="E4" s="4">
        <f t="shared" si="0"/>
        <v>228</v>
      </c>
      <c r="F4" s="4">
        <f t="shared" si="1"/>
        <v>262.2</v>
      </c>
      <c r="G4" s="12">
        <f>F2+F3+F4</f>
        <v>1341.73375</v>
      </c>
      <c r="H4" s="12">
        <v>1300</v>
      </c>
      <c r="I4" s="15">
        <v>33.9</v>
      </c>
      <c r="J4" s="12">
        <f>H4-G4-I4</f>
        <v>-75.6337500000001</v>
      </c>
      <c r="K4" s="2"/>
    </row>
    <row r="5" spans="1:11" ht="15">
      <c r="A5" s="14" t="s">
        <v>109</v>
      </c>
      <c r="B5" s="5" t="s">
        <v>101</v>
      </c>
      <c r="C5" s="5">
        <v>6</v>
      </c>
      <c r="D5" s="5">
        <v>45</v>
      </c>
      <c r="E5" s="6">
        <f t="shared" si="0"/>
        <v>270</v>
      </c>
      <c r="F5" s="6">
        <f t="shared" si="1"/>
        <v>310.5</v>
      </c>
      <c r="G5" s="13">
        <f>F5</f>
        <v>310.5</v>
      </c>
      <c r="H5" s="13">
        <v>320</v>
      </c>
      <c r="I5" s="16">
        <v>12</v>
      </c>
      <c r="J5" s="13">
        <f>H5-G5-I5</f>
        <v>-2.5</v>
      </c>
      <c r="K5" s="2"/>
    </row>
    <row r="6" spans="1:11" ht="15">
      <c r="A6" s="7" t="s">
        <v>47</v>
      </c>
      <c r="B6" s="3" t="s">
        <v>45</v>
      </c>
      <c r="C6" s="3">
        <v>6</v>
      </c>
      <c r="D6" s="3">
        <v>100</v>
      </c>
      <c r="E6" s="4">
        <f t="shared" si="0"/>
        <v>600</v>
      </c>
      <c r="F6" s="4">
        <f t="shared" si="1"/>
        <v>690</v>
      </c>
      <c r="G6" s="12"/>
      <c r="H6" s="12"/>
      <c r="I6" s="15"/>
      <c r="J6" s="12"/>
      <c r="K6" s="2"/>
    </row>
    <row r="7" spans="1:11" ht="15">
      <c r="A7" s="7" t="s">
        <v>150</v>
      </c>
      <c r="B7" s="3" t="s">
        <v>146</v>
      </c>
      <c r="C7" s="3">
        <v>10</v>
      </c>
      <c r="D7" s="3">
        <v>11.4</v>
      </c>
      <c r="E7" s="4">
        <f t="shared" si="0"/>
        <v>114</v>
      </c>
      <c r="F7" s="4">
        <f t="shared" si="1"/>
        <v>131.1</v>
      </c>
      <c r="G7" s="12">
        <f>F6+F7</f>
        <v>821.1</v>
      </c>
      <c r="H7" s="12">
        <v>821</v>
      </c>
      <c r="I7" s="15">
        <v>17</v>
      </c>
      <c r="J7" s="12">
        <f>H7-G7-I7</f>
        <v>-17.100000000000023</v>
      </c>
      <c r="K7" s="2"/>
    </row>
    <row r="8" spans="1:11" ht="15">
      <c r="A8" s="1" t="s">
        <v>46</v>
      </c>
      <c r="B8" s="5" t="s">
        <v>45</v>
      </c>
      <c r="C8" s="5">
        <v>8</v>
      </c>
      <c r="D8" s="5">
        <v>100</v>
      </c>
      <c r="E8" s="6">
        <f t="shared" si="0"/>
        <v>800</v>
      </c>
      <c r="F8" s="6">
        <f t="shared" si="1"/>
        <v>919.9999999999999</v>
      </c>
      <c r="G8" s="13"/>
      <c r="H8" s="13"/>
      <c r="I8" s="16"/>
      <c r="J8" s="13"/>
      <c r="K8" s="2"/>
    </row>
    <row r="9" spans="1:11" ht="15">
      <c r="A9" s="1" t="s">
        <v>46</v>
      </c>
      <c r="B9" s="5" t="s">
        <v>50</v>
      </c>
      <c r="C9" s="5">
        <v>8</v>
      </c>
      <c r="D9" s="5">
        <v>100</v>
      </c>
      <c r="E9" s="6">
        <f t="shared" si="0"/>
        <v>800</v>
      </c>
      <c r="F9" s="6">
        <f t="shared" si="1"/>
        <v>919.9999999999999</v>
      </c>
      <c r="G9" s="13"/>
      <c r="H9" s="13"/>
      <c r="I9" s="16"/>
      <c r="J9" s="13"/>
      <c r="K9" s="2"/>
    </row>
    <row r="10" spans="1:11" ht="15">
      <c r="A10" s="1" t="s">
        <v>118</v>
      </c>
      <c r="B10" s="5" t="s">
        <v>115</v>
      </c>
      <c r="C10" s="5">
        <v>7</v>
      </c>
      <c r="D10" s="5">
        <v>75</v>
      </c>
      <c r="E10" s="6">
        <f t="shared" si="0"/>
        <v>525</v>
      </c>
      <c r="F10" s="6">
        <f t="shared" si="1"/>
        <v>603.75</v>
      </c>
      <c r="G10" s="13">
        <f>F8+F9+F10</f>
        <v>2443.75</v>
      </c>
      <c r="H10" s="13">
        <v>2503</v>
      </c>
      <c r="I10" s="16">
        <v>46</v>
      </c>
      <c r="J10" s="13">
        <f>H10-G10-I10</f>
        <v>13.25</v>
      </c>
      <c r="K10" s="2"/>
    </row>
    <row r="11" spans="1:11" ht="15">
      <c r="A11" s="7" t="s">
        <v>35</v>
      </c>
      <c r="B11" s="3" t="s">
        <v>34</v>
      </c>
      <c r="C11" s="3">
        <v>3</v>
      </c>
      <c r="D11" s="3">
        <v>85</v>
      </c>
      <c r="E11" s="4">
        <f t="shared" si="0"/>
        <v>255</v>
      </c>
      <c r="F11" s="4">
        <f t="shared" si="1"/>
        <v>293.25</v>
      </c>
      <c r="G11" s="12">
        <f>F11</f>
        <v>293.25</v>
      </c>
      <c r="H11" s="12">
        <v>300</v>
      </c>
      <c r="I11" s="15">
        <v>6</v>
      </c>
      <c r="J11" s="12">
        <f>H11-G11-I11</f>
        <v>0.75</v>
      </c>
      <c r="K11" s="2"/>
    </row>
    <row r="12" spans="1:11" ht="15">
      <c r="A12" s="1" t="s">
        <v>116</v>
      </c>
      <c r="B12" s="5" t="s">
        <v>115</v>
      </c>
      <c r="C12" s="5">
        <v>3</v>
      </c>
      <c r="D12" s="5">
        <v>75</v>
      </c>
      <c r="E12" s="6">
        <f t="shared" si="0"/>
        <v>225</v>
      </c>
      <c r="F12" s="6">
        <f t="shared" si="1"/>
        <v>258.75</v>
      </c>
      <c r="G12" s="13"/>
      <c r="H12" s="13"/>
      <c r="I12" s="16"/>
      <c r="J12" s="13"/>
      <c r="K12" s="2"/>
    </row>
    <row r="13" spans="1:11" ht="15">
      <c r="A13" s="1" t="s">
        <v>121</v>
      </c>
      <c r="B13" s="5" t="s">
        <v>120</v>
      </c>
      <c r="C13" s="5">
        <v>3.43</v>
      </c>
      <c r="D13" s="5">
        <v>75</v>
      </c>
      <c r="E13" s="6">
        <f t="shared" si="0"/>
        <v>257.25</v>
      </c>
      <c r="F13" s="6">
        <f t="shared" si="1"/>
        <v>295.8375</v>
      </c>
      <c r="G13" s="13">
        <f>F12+F13</f>
        <v>554.5875</v>
      </c>
      <c r="H13" s="13">
        <v>619</v>
      </c>
      <c r="I13" s="16">
        <v>12.9</v>
      </c>
      <c r="J13" s="13">
        <f>H13-G13-I13</f>
        <v>51.512500000000024</v>
      </c>
      <c r="K13" s="2"/>
    </row>
    <row r="14" spans="1:11" ht="15">
      <c r="A14" s="7" t="s">
        <v>11</v>
      </c>
      <c r="B14" s="3" t="s">
        <v>10</v>
      </c>
      <c r="C14" s="3">
        <v>17</v>
      </c>
      <c r="D14" s="3">
        <v>180</v>
      </c>
      <c r="E14" s="4">
        <f t="shared" si="0"/>
        <v>3060</v>
      </c>
      <c r="F14" s="4">
        <f t="shared" si="1"/>
        <v>3518.9999999999995</v>
      </c>
      <c r="G14" s="12">
        <f>F14</f>
        <v>3518.9999999999995</v>
      </c>
      <c r="H14" s="12">
        <v>3550</v>
      </c>
      <c r="I14" s="15">
        <v>34</v>
      </c>
      <c r="J14" s="12">
        <f>H14-G14-I14</f>
        <v>-2.9999999999995453</v>
      </c>
      <c r="K14" s="2"/>
    </row>
    <row r="15" spans="1:11" ht="15">
      <c r="A15" s="14" t="s">
        <v>12</v>
      </c>
      <c r="B15" s="5" t="s">
        <v>10</v>
      </c>
      <c r="C15" s="5">
        <v>3</v>
      </c>
      <c r="D15" s="5">
        <v>180</v>
      </c>
      <c r="E15" s="6">
        <f t="shared" si="0"/>
        <v>540</v>
      </c>
      <c r="F15" s="6">
        <f t="shared" si="1"/>
        <v>621</v>
      </c>
      <c r="G15" s="13"/>
      <c r="H15" s="13"/>
      <c r="I15" s="16"/>
      <c r="J15" s="13"/>
      <c r="K15" s="2"/>
    </row>
    <row r="16" spans="1:11" ht="15">
      <c r="A16" s="14" t="s">
        <v>104</v>
      </c>
      <c r="B16" s="5" t="s">
        <v>101</v>
      </c>
      <c r="C16" s="5">
        <v>10</v>
      </c>
      <c r="D16" s="5">
        <v>45</v>
      </c>
      <c r="E16" s="6">
        <f t="shared" si="0"/>
        <v>450</v>
      </c>
      <c r="F16" s="6">
        <f t="shared" si="1"/>
        <v>517.5</v>
      </c>
      <c r="G16" s="13"/>
      <c r="H16" s="13"/>
      <c r="I16" s="16"/>
      <c r="J16" s="13"/>
      <c r="K16" s="2"/>
    </row>
    <row r="17" spans="1:11" ht="15">
      <c r="A17" s="14" t="s">
        <v>104</v>
      </c>
      <c r="B17" s="5" t="s">
        <v>146</v>
      </c>
      <c r="C17" s="5">
        <v>10</v>
      </c>
      <c r="D17" s="5">
        <v>11.4</v>
      </c>
      <c r="E17" s="6">
        <f t="shared" si="0"/>
        <v>114</v>
      </c>
      <c r="F17" s="6">
        <f t="shared" si="1"/>
        <v>131.1</v>
      </c>
      <c r="G17" s="13">
        <f>F15+F16+F17</f>
        <v>1269.6</v>
      </c>
      <c r="H17" s="13">
        <v>1270</v>
      </c>
      <c r="I17" s="16">
        <v>31</v>
      </c>
      <c r="J17" s="13">
        <f>H17-G17-I17</f>
        <v>-30.59999999999991</v>
      </c>
      <c r="K17" s="2"/>
    </row>
    <row r="18" spans="1:11" ht="15">
      <c r="A18" s="7" t="s">
        <v>71</v>
      </c>
      <c r="B18" s="3" t="s">
        <v>67</v>
      </c>
      <c r="C18" s="3">
        <v>5</v>
      </c>
      <c r="D18" s="3">
        <v>120</v>
      </c>
      <c r="E18" s="4">
        <f t="shared" si="0"/>
        <v>600</v>
      </c>
      <c r="F18" s="4">
        <f t="shared" si="1"/>
        <v>690</v>
      </c>
      <c r="G18" s="12"/>
      <c r="H18" s="12"/>
      <c r="I18" s="15"/>
      <c r="J18" s="12"/>
      <c r="K18" s="2"/>
    </row>
    <row r="19" spans="1:11" ht="15">
      <c r="A19" s="7" t="s">
        <v>71</v>
      </c>
      <c r="B19" s="3" t="s">
        <v>131</v>
      </c>
      <c r="C19" s="3">
        <v>5</v>
      </c>
      <c r="D19" s="3">
        <v>3.8</v>
      </c>
      <c r="E19" s="4">
        <f t="shared" si="0"/>
        <v>19</v>
      </c>
      <c r="F19" s="4">
        <f t="shared" si="1"/>
        <v>21.849999999999998</v>
      </c>
      <c r="G19" s="12">
        <f>F18+F19</f>
        <v>711.85</v>
      </c>
      <c r="H19" s="12">
        <v>700</v>
      </c>
      <c r="I19" s="15">
        <v>12.5</v>
      </c>
      <c r="J19" s="12">
        <f>H19-G19-I19</f>
        <v>-24.350000000000023</v>
      </c>
      <c r="K19" s="2"/>
    </row>
    <row r="20" spans="1:11" ht="15">
      <c r="A20" s="1" t="s">
        <v>62</v>
      </c>
      <c r="B20" s="5" t="s">
        <v>61</v>
      </c>
      <c r="C20" s="5">
        <v>8</v>
      </c>
      <c r="D20" s="5">
        <v>175</v>
      </c>
      <c r="E20" s="6">
        <f t="shared" si="0"/>
        <v>1400</v>
      </c>
      <c r="F20" s="6">
        <f t="shared" si="1"/>
        <v>1609.9999999999998</v>
      </c>
      <c r="G20" s="13"/>
      <c r="H20" s="13"/>
      <c r="I20" s="16"/>
      <c r="J20" s="13"/>
      <c r="K20" s="2"/>
    </row>
    <row r="21" spans="1:11" ht="15">
      <c r="A21" s="1" t="s">
        <v>62</v>
      </c>
      <c r="B21" s="5" t="s">
        <v>146</v>
      </c>
      <c r="C21" s="5">
        <v>10</v>
      </c>
      <c r="D21" s="5">
        <v>11.4</v>
      </c>
      <c r="E21" s="6">
        <f t="shared" si="0"/>
        <v>114</v>
      </c>
      <c r="F21" s="6">
        <f t="shared" si="1"/>
        <v>131.1</v>
      </c>
      <c r="G21" s="13">
        <f>F20+F21</f>
        <v>1741.0999999999997</v>
      </c>
      <c r="H21" s="13">
        <v>1750</v>
      </c>
      <c r="I21" s="16">
        <v>21</v>
      </c>
      <c r="J21" s="13">
        <f>H21-G21-I21</f>
        <v>-12.099999999999682</v>
      </c>
      <c r="K21" s="2"/>
    </row>
    <row r="22" spans="1:11" ht="15">
      <c r="A22" s="7" t="s">
        <v>70</v>
      </c>
      <c r="B22" s="3" t="s">
        <v>67</v>
      </c>
      <c r="C22" s="3">
        <v>5</v>
      </c>
      <c r="D22" s="3">
        <v>120</v>
      </c>
      <c r="E22" s="4">
        <f t="shared" si="0"/>
        <v>600</v>
      </c>
      <c r="F22" s="4">
        <f t="shared" si="1"/>
        <v>690</v>
      </c>
      <c r="G22" s="12"/>
      <c r="H22" s="12"/>
      <c r="I22" s="15"/>
      <c r="J22" s="12"/>
      <c r="K22" s="2"/>
    </row>
    <row r="23" spans="1:11" ht="15">
      <c r="A23" s="7" t="s">
        <v>70</v>
      </c>
      <c r="B23" s="3" t="s">
        <v>81</v>
      </c>
      <c r="C23" s="3">
        <v>4</v>
      </c>
      <c r="D23" s="3">
        <v>100</v>
      </c>
      <c r="E23" s="4">
        <f t="shared" si="0"/>
        <v>400</v>
      </c>
      <c r="F23" s="4">
        <f t="shared" si="1"/>
        <v>459.99999999999994</v>
      </c>
      <c r="G23" s="12">
        <f>F22+F23</f>
        <v>1150</v>
      </c>
      <c r="H23" s="12">
        <v>1150</v>
      </c>
      <c r="I23" s="15">
        <v>18</v>
      </c>
      <c r="J23" s="12">
        <f>H23-G23-I23</f>
        <v>-18</v>
      </c>
      <c r="K23" s="2"/>
    </row>
    <row r="24" spans="1:11" ht="15">
      <c r="A24" s="14" t="s">
        <v>60</v>
      </c>
      <c r="B24" s="5" t="s">
        <v>58</v>
      </c>
      <c r="C24" s="5">
        <v>9</v>
      </c>
      <c r="D24" s="5">
        <v>48.5</v>
      </c>
      <c r="E24" s="6">
        <f t="shared" si="0"/>
        <v>436.5</v>
      </c>
      <c r="F24" s="6">
        <f t="shared" si="1"/>
        <v>501.97499999999997</v>
      </c>
      <c r="G24" s="13"/>
      <c r="H24" s="13"/>
      <c r="I24" s="16"/>
      <c r="J24" s="13"/>
      <c r="K24" s="2"/>
    </row>
    <row r="25" spans="1:11" ht="15">
      <c r="A25" s="14" t="s">
        <v>140</v>
      </c>
      <c r="B25" s="5" t="s">
        <v>135</v>
      </c>
      <c r="C25" s="5">
        <v>30</v>
      </c>
      <c r="D25" s="5">
        <v>3.8</v>
      </c>
      <c r="E25" s="6">
        <f t="shared" si="0"/>
        <v>114</v>
      </c>
      <c r="F25" s="6">
        <f t="shared" si="1"/>
        <v>131.1</v>
      </c>
      <c r="G25" s="13"/>
      <c r="H25" s="13"/>
      <c r="I25" s="16"/>
      <c r="J25" s="13"/>
      <c r="K25" s="2"/>
    </row>
    <row r="26" spans="1:11" ht="15">
      <c r="A26" s="14" t="s">
        <v>140</v>
      </c>
      <c r="B26" s="5" t="s">
        <v>31</v>
      </c>
      <c r="C26" s="5">
        <v>6.37</v>
      </c>
      <c r="D26" s="5">
        <v>52.5</v>
      </c>
      <c r="E26" s="6">
        <f t="shared" si="0"/>
        <v>334.425</v>
      </c>
      <c r="F26" s="6">
        <f t="shared" si="1"/>
        <v>384.58875</v>
      </c>
      <c r="G26" s="13">
        <f>F24+F25+F26</f>
        <v>1017.6637499999999</v>
      </c>
      <c r="H26" s="13">
        <v>995</v>
      </c>
      <c r="I26" s="16">
        <v>45.8</v>
      </c>
      <c r="J26" s="13">
        <f>H26-G26-I26</f>
        <v>-68.46374999999993</v>
      </c>
      <c r="K26" s="2"/>
    </row>
    <row r="27" spans="1:11" ht="15">
      <c r="A27" s="10" t="s">
        <v>28</v>
      </c>
      <c r="B27" s="3" t="s">
        <v>24</v>
      </c>
      <c r="C27" s="3">
        <v>4</v>
      </c>
      <c r="D27" s="3">
        <v>52.5</v>
      </c>
      <c r="E27" s="4">
        <f t="shared" si="0"/>
        <v>210</v>
      </c>
      <c r="F27" s="4">
        <f t="shared" si="1"/>
        <v>241.49999999999997</v>
      </c>
      <c r="G27" s="12"/>
      <c r="H27" s="12"/>
      <c r="I27" s="15"/>
      <c r="J27" s="12"/>
      <c r="K27" s="2"/>
    </row>
    <row r="28" spans="1:11" ht="15">
      <c r="A28" s="10" t="s">
        <v>28</v>
      </c>
      <c r="B28" s="3" t="s">
        <v>72</v>
      </c>
      <c r="C28" s="3">
        <v>4</v>
      </c>
      <c r="D28" s="3">
        <v>110</v>
      </c>
      <c r="E28" s="4">
        <f t="shared" si="0"/>
        <v>440</v>
      </c>
      <c r="F28" s="4">
        <f t="shared" si="1"/>
        <v>505.99999999999994</v>
      </c>
      <c r="G28" s="12"/>
      <c r="H28" s="12"/>
      <c r="I28" s="15"/>
      <c r="J28" s="12"/>
      <c r="K28" s="2"/>
    </row>
    <row r="29" spans="1:11" ht="15">
      <c r="A29" s="10" t="s">
        <v>165</v>
      </c>
      <c r="B29" s="3" t="s">
        <v>146</v>
      </c>
      <c r="C29" s="3">
        <v>11</v>
      </c>
      <c r="D29" s="3">
        <v>11.4</v>
      </c>
      <c r="E29" s="4">
        <f t="shared" si="0"/>
        <v>125.4</v>
      </c>
      <c r="F29" s="4">
        <f t="shared" si="1"/>
        <v>144.21</v>
      </c>
      <c r="G29" s="12">
        <f>F27+F28+F29</f>
        <v>891.7099999999999</v>
      </c>
      <c r="H29" s="12">
        <v>900</v>
      </c>
      <c r="I29" s="15">
        <v>21.5</v>
      </c>
      <c r="J29" s="12">
        <f>H29-G29-I29</f>
        <v>-13.209999999999923</v>
      </c>
      <c r="K29" s="2"/>
    </row>
    <row r="30" spans="1:11" ht="15">
      <c r="A30" s="24" t="s">
        <v>51</v>
      </c>
      <c r="B30" s="21" t="s">
        <v>50</v>
      </c>
      <c r="C30" s="21">
        <v>12</v>
      </c>
      <c r="D30" s="21">
        <v>100</v>
      </c>
      <c r="E30" s="22">
        <f t="shared" si="0"/>
        <v>1200</v>
      </c>
      <c r="F30" s="22">
        <f t="shared" si="1"/>
        <v>1380</v>
      </c>
      <c r="G30" s="23"/>
      <c r="H30" s="23"/>
      <c r="I30" s="25"/>
      <c r="J30" s="23"/>
      <c r="K30" s="2"/>
    </row>
    <row r="31" spans="1:11" ht="15">
      <c r="A31" s="24" t="s">
        <v>51</v>
      </c>
      <c r="B31" s="21" t="s">
        <v>67</v>
      </c>
      <c r="C31" s="21">
        <v>8</v>
      </c>
      <c r="D31" s="21">
        <v>120</v>
      </c>
      <c r="E31" s="22">
        <f t="shared" si="0"/>
        <v>960</v>
      </c>
      <c r="F31" s="22">
        <f t="shared" si="1"/>
        <v>1104</v>
      </c>
      <c r="G31" s="23"/>
      <c r="H31" s="23"/>
      <c r="I31" s="25"/>
      <c r="J31" s="23"/>
      <c r="K31" s="2"/>
    </row>
    <row r="32" spans="1:11" ht="15">
      <c r="A32" s="24" t="s">
        <v>114</v>
      </c>
      <c r="B32" s="21" t="s">
        <v>101</v>
      </c>
      <c r="C32" s="21">
        <v>5</v>
      </c>
      <c r="D32" s="21">
        <v>45</v>
      </c>
      <c r="E32" s="22">
        <f t="shared" si="0"/>
        <v>225</v>
      </c>
      <c r="F32" s="22">
        <f t="shared" si="1"/>
        <v>258.75</v>
      </c>
      <c r="G32" s="23"/>
      <c r="H32" s="23"/>
      <c r="I32" s="25"/>
      <c r="J32" s="23"/>
      <c r="K32" s="2"/>
    </row>
    <row r="33" spans="1:11" ht="15">
      <c r="A33" s="24" t="s">
        <v>114</v>
      </c>
      <c r="B33" s="21" t="s">
        <v>128</v>
      </c>
      <c r="C33" s="21">
        <v>3</v>
      </c>
      <c r="D33" s="21">
        <v>16.15</v>
      </c>
      <c r="E33" s="22">
        <f t="shared" si="0"/>
        <v>48.449999999999996</v>
      </c>
      <c r="F33" s="22">
        <f t="shared" si="1"/>
        <v>55.717499999999994</v>
      </c>
      <c r="G33" s="23"/>
      <c r="H33" s="23"/>
      <c r="I33" s="25"/>
      <c r="J33" s="23"/>
      <c r="K33" s="2"/>
    </row>
    <row r="34" spans="1:11" ht="15">
      <c r="A34" s="24" t="s">
        <v>114</v>
      </c>
      <c r="B34" s="21" t="s">
        <v>131</v>
      </c>
      <c r="C34" s="21">
        <v>5</v>
      </c>
      <c r="D34" s="21">
        <v>3.8</v>
      </c>
      <c r="E34" s="22">
        <f t="shared" si="0"/>
        <v>19</v>
      </c>
      <c r="F34" s="22">
        <f t="shared" si="1"/>
        <v>21.849999999999998</v>
      </c>
      <c r="G34" s="23"/>
      <c r="H34" s="23"/>
      <c r="I34" s="25"/>
      <c r="J34" s="23"/>
      <c r="K34" s="2"/>
    </row>
    <row r="35" spans="1:11" ht="15">
      <c r="A35" s="24" t="s">
        <v>114</v>
      </c>
      <c r="B35" s="21" t="s">
        <v>136</v>
      </c>
      <c r="C35" s="21">
        <v>8</v>
      </c>
      <c r="D35" s="21">
        <v>19</v>
      </c>
      <c r="E35" s="22">
        <f t="shared" si="0"/>
        <v>152</v>
      </c>
      <c r="F35" s="22">
        <f t="shared" si="1"/>
        <v>174.79999999999998</v>
      </c>
      <c r="G35" s="23">
        <f>F30+F31+F32+F33+F34+F35</f>
        <v>2995.1175000000003</v>
      </c>
      <c r="H35" s="23">
        <v>3020</v>
      </c>
      <c r="I35" s="25">
        <v>58</v>
      </c>
      <c r="J35" s="23">
        <f>H35-G35-I35</f>
        <v>-33.11750000000029</v>
      </c>
      <c r="K35" s="2"/>
    </row>
    <row r="36" spans="1:11" ht="15">
      <c r="A36" s="1" t="s">
        <v>92</v>
      </c>
      <c r="B36" s="5" t="s">
        <v>83</v>
      </c>
      <c r="C36" s="5">
        <v>4</v>
      </c>
      <c r="D36" s="5">
        <v>40</v>
      </c>
      <c r="E36" s="6">
        <f t="shared" si="0"/>
        <v>160</v>
      </c>
      <c r="F36" s="6">
        <f t="shared" si="1"/>
        <v>184</v>
      </c>
      <c r="G36" s="13"/>
      <c r="H36" s="13"/>
      <c r="I36" s="16"/>
      <c r="J36" s="13"/>
      <c r="K36" s="2"/>
    </row>
    <row r="37" spans="1:11" ht="15">
      <c r="A37" s="1" t="s">
        <v>92</v>
      </c>
      <c r="B37" s="5" t="s">
        <v>120</v>
      </c>
      <c r="C37" s="5">
        <v>3.43</v>
      </c>
      <c r="D37" s="5">
        <v>75</v>
      </c>
      <c r="E37" s="6">
        <f t="shared" si="0"/>
        <v>257.25</v>
      </c>
      <c r="F37" s="6">
        <f t="shared" si="1"/>
        <v>295.8375</v>
      </c>
      <c r="G37" s="13"/>
      <c r="H37" s="13"/>
      <c r="I37" s="16"/>
      <c r="J37" s="13"/>
      <c r="K37" s="2"/>
    </row>
    <row r="38" spans="1:11" ht="15">
      <c r="A38" s="1" t="s">
        <v>92</v>
      </c>
      <c r="B38" s="5" t="s">
        <v>131</v>
      </c>
      <c r="C38" s="5">
        <v>7</v>
      </c>
      <c r="D38" s="5">
        <v>3.8</v>
      </c>
      <c r="E38" s="6">
        <f t="shared" si="0"/>
        <v>26.599999999999998</v>
      </c>
      <c r="F38" s="6">
        <f t="shared" si="1"/>
        <v>30.589999999999996</v>
      </c>
      <c r="G38" s="13">
        <f>F36+F37+F38</f>
        <v>510.42749999999995</v>
      </c>
      <c r="H38" s="13">
        <v>473</v>
      </c>
      <c r="I38" s="16">
        <v>18.36</v>
      </c>
      <c r="J38" s="13">
        <f>H38-G38-I38</f>
        <v>-55.78749999999995</v>
      </c>
      <c r="K38" s="2"/>
    </row>
    <row r="39" spans="1:11" ht="15">
      <c r="A39" s="7" t="s">
        <v>148</v>
      </c>
      <c r="B39" s="3" t="s">
        <v>146</v>
      </c>
      <c r="C39" s="3">
        <v>10</v>
      </c>
      <c r="D39" s="3">
        <v>11.4</v>
      </c>
      <c r="E39" s="4">
        <f t="shared" si="0"/>
        <v>114</v>
      </c>
      <c r="F39" s="4">
        <f t="shared" si="1"/>
        <v>131.1</v>
      </c>
      <c r="G39" s="12"/>
      <c r="H39" s="12"/>
      <c r="I39" s="15"/>
      <c r="J39" s="12"/>
      <c r="K39" s="2"/>
    </row>
    <row r="40" spans="1:11" ht="15">
      <c r="A40" s="10" t="s">
        <v>174</v>
      </c>
      <c r="B40" s="3" t="s">
        <v>67</v>
      </c>
      <c r="C40" s="3">
        <v>2.4</v>
      </c>
      <c r="D40" s="3">
        <v>120</v>
      </c>
      <c r="E40" s="4">
        <f>D40*C40</f>
        <v>288</v>
      </c>
      <c r="F40" s="4">
        <f>E40*1.15</f>
        <v>331.2</v>
      </c>
      <c r="G40" s="12">
        <f>F39+F40</f>
        <v>462.29999999999995</v>
      </c>
      <c r="H40" s="7">
        <v>561</v>
      </c>
      <c r="I40" s="15">
        <v>9.8</v>
      </c>
      <c r="J40" s="15">
        <f>H40-G40-I40</f>
        <v>88.90000000000005</v>
      </c>
      <c r="K40" s="18"/>
    </row>
    <row r="41" spans="1:11" ht="15">
      <c r="A41" s="1" t="s">
        <v>152</v>
      </c>
      <c r="B41" s="5" t="s">
        <v>146</v>
      </c>
      <c r="C41" s="5">
        <v>10</v>
      </c>
      <c r="D41" s="5">
        <v>11.4</v>
      </c>
      <c r="E41" s="6">
        <f t="shared" si="0"/>
        <v>114</v>
      </c>
      <c r="F41" s="6">
        <f t="shared" si="1"/>
        <v>131.1</v>
      </c>
      <c r="G41" s="13"/>
      <c r="H41" s="13"/>
      <c r="I41" s="16"/>
      <c r="J41" s="13"/>
      <c r="K41" s="2"/>
    </row>
    <row r="42" spans="1:11" ht="15">
      <c r="A42" s="1" t="s">
        <v>144</v>
      </c>
      <c r="B42" s="5" t="s">
        <v>136</v>
      </c>
      <c r="C42" s="5">
        <v>9</v>
      </c>
      <c r="D42" s="5">
        <v>19</v>
      </c>
      <c r="E42" s="6">
        <f t="shared" si="0"/>
        <v>171</v>
      </c>
      <c r="F42" s="6">
        <f t="shared" si="1"/>
        <v>196.64999999999998</v>
      </c>
      <c r="G42" s="13">
        <f>F41+F42</f>
        <v>327.75</v>
      </c>
      <c r="H42" s="13">
        <v>330</v>
      </c>
      <c r="I42" s="16">
        <v>9.5</v>
      </c>
      <c r="J42" s="13">
        <f>H42-G42-I42</f>
        <v>-7.25</v>
      </c>
      <c r="K42" s="2"/>
    </row>
    <row r="43" spans="1:11" ht="15">
      <c r="A43" s="10" t="s">
        <v>151</v>
      </c>
      <c r="B43" s="3" t="s">
        <v>146</v>
      </c>
      <c r="C43" s="3">
        <v>10</v>
      </c>
      <c r="D43" s="3">
        <v>11.4</v>
      </c>
      <c r="E43" s="4">
        <f t="shared" si="0"/>
        <v>114</v>
      </c>
      <c r="F43" s="4">
        <f t="shared" si="1"/>
        <v>131.1</v>
      </c>
      <c r="G43" s="12">
        <f>F43</f>
        <v>131.1</v>
      </c>
      <c r="H43" s="12">
        <v>131</v>
      </c>
      <c r="I43" s="15">
        <v>5</v>
      </c>
      <c r="J43" s="12">
        <f>H43-G43-I43</f>
        <v>-5.099999999999994</v>
      </c>
      <c r="K43" s="2"/>
    </row>
    <row r="44" spans="1:11" ht="15">
      <c r="A44" s="1" t="s">
        <v>108</v>
      </c>
      <c r="B44" s="5" t="s">
        <v>101</v>
      </c>
      <c r="C44" s="5">
        <v>5</v>
      </c>
      <c r="D44" s="5">
        <v>45</v>
      </c>
      <c r="E44" s="6">
        <f t="shared" si="0"/>
        <v>225</v>
      </c>
      <c r="F44" s="6">
        <f t="shared" si="1"/>
        <v>258.75</v>
      </c>
      <c r="G44" s="13"/>
      <c r="H44" s="13"/>
      <c r="I44" s="16"/>
      <c r="J44" s="13"/>
      <c r="K44" s="2"/>
    </row>
    <row r="45" spans="1:11" ht="15">
      <c r="A45" s="1" t="s">
        <v>108</v>
      </c>
      <c r="B45" s="5" t="s">
        <v>131</v>
      </c>
      <c r="C45" s="5">
        <v>7</v>
      </c>
      <c r="D45" s="5">
        <v>3.8</v>
      </c>
      <c r="E45" s="6">
        <f t="shared" si="0"/>
        <v>26.599999999999998</v>
      </c>
      <c r="F45" s="6">
        <f t="shared" si="1"/>
        <v>30.589999999999996</v>
      </c>
      <c r="G45" s="13">
        <f>F44+F45</f>
        <v>289.34</v>
      </c>
      <c r="H45" s="13">
        <v>300</v>
      </c>
      <c r="I45" s="16">
        <v>13.5</v>
      </c>
      <c r="J45" s="13">
        <f>H45-G45-I45</f>
        <v>-2.839999999999975</v>
      </c>
      <c r="K45" s="2"/>
    </row>
    <row r="46" spans="1:11" ht="15">
      <c r="A46" s="7" t="s">
        <v>37</v>
      </c>
      <c r="B46" s="3" t="s">
        <v>34</v>
      </c>
      <c r="C46" s="3">
        <v>6</v>
      </c>
      <c r="D46" s="3">
        <v>85</v>
      </c>
      <c r="E46" s="4">
        <f t="shared" si="0"/>
        <v>510</v>
      </c>
      <c r="F46" s="4">
        <f t="shared" si="1"/>
        <v>586.5</v>
      </c>
      <c r="G46" s="12">
        <f>F46</f>
        <v>586.5</v>
      </c>
      <c r="H46" s="12">
        <v>600</v>
      </c>
      <c r="I46" s="15">
        <v>12</v>
      </c>
      <c r="J46" s="12">
        <f>H46-G46-I46</f>
        <v>1.5</v>
      </c>
      <c r="K46" s="2"/>
    </row>
    <row r="47" spans="1:11" ht="15">
      <c r="A47" s="14" t="s">
        <v>44</v>
      </c>
      <c r="B47" s="5" t="s">
        <v>38</v>
      </c>
      <c r="C47" s="5">
        <v>5.43</v>
      </c>
      <c r="D47" s="5">
        <v>107.5</v>
      </c>
      <c r="E47" s="6">
        <f t="shared" si="0"/>
        <v>583.725</v>
      </c>
      <c r="F47" s="6">
        <f t="shared" si="1"/>
        <v>671.2837499999999</v>
      </c>
      <c r="G47" s="13">
        <f>F47</f>
        <v>671.2837499999999</v>
      </c>
      <c r="H47" s="13">
        <v>618</v>
      </c>
      <c r="I47" s="16">
        <v>10.9</v>
      </c>
      <c r="J47" s="13">
        <f>H47-G47-I47</f>
        <v>-64.18374999999995</v>
      </c>
      <c r="K47" s="2"/>
    </row>
    <row r="48" spans="1:11" ht="15">
      <c r="A48" s="7" t="s">
        <v>36</v>
      </c>
      <c r="B48" s="3" t="s">
        <v>34</v>
      </c>
      <c r="C48" s="3">
        <v>7</v>
      </c>
      <c r="D48" s="3">
        <v>85</v>
      </c>
      <c r="E48" s="4">
        <f t="shared" si="0"/>
        <v>595</v>
      </c>
      <c r="F48" s="4">
        <f t="shared" si="1"/>
        <v>684.25</v>
      </c>
      <c r="G48" s="12">
        <f>F48</f>
        <v>684.25</v>
      </c>
      <c r="H48" s="12">
        <v>700</v>
      </c>
      <c r="I48" s="15">
        <v>14</v>
      </c>
      <c r="J48" s="12">
        <f>H48-G48-I48</f>
        <v>1.75</v>
      </c>
      <c r="K48" s="2"/>
    </row>
    <row r="49" spans="1:11" ht="15">
      <c r="A49" s="8" t="s">
        <v>98</v>
      </c>
      <c r="B49" s="5" t="s">
        <v>93</v>
      </c>
      <c r="C49" s="5">
        <v>6</v>
      </c>
      <c r="D49" s="5">
        <v>40</v>
      </c>
      <c r="E49" s="6">
        <f t="shared" si="0"/>
        <v>240</v>
      </c>
      <c r="F49" s="6">
        <f t="shared" si="1"/>
        <v>276</v>
      </c>
      <c r="G49" s="13"/>
      <c r="H49" s="13"/>
      <c r="I49" s="16"/>
      <c r="J49" s="13"/>
      <c r="K49" s="2"/>
    </row>
    <row r="50" spans="1:11" ht="15">
      <c r="A50" s="8" t="s">
        <v>162</v>
      </c>
      <c r="B50" s="5" t="s">
        <v>146</v>
      </c>
      <c r="C50" s="5">
        <v>12</v>
      </c>
      <c r="D50" s="5">
        <v>11.4</v>
      </c>
      <c r="E50" s="6">
        <f t="shared" si="0"/>
        <v>136.8</v>
      </c>
      <c r="F50" s="6">
        <f t="shared" si="1"/>
        <v>157.32</v>
      </c>
      <c r="G50" s="13">
        <f>F49+F50</f>
        <v>433.32</v>
      </c>
      <c r="H50" s="13">
        <v>433</v>
      </c>
      <c r="I50" s="16">
        <v>18</v>
      </c>
      <c r="J50" s="13">
        <f>H50-G50-I50</f>
        <v>-18.319999999999993</v>
      </c>
      <c r="K50" s="2"/>
    </row>
    <row r="51" spans="1:11" ht="15">
      <c r="A51" s="7" t="s">
        <v>25</v>
      </c>
      <c r="B51" s="3" t="s">
        <v>24</v>
      </c>
      <c r="C51" s="3">
        <v>5</v>
      </c>
      <c r="D51" s="3">
        <v>52.5</v>
      </c>
      <c r="E51" s="4">
        <f t="shared" si="0"/>
        <v>262.5</v>
      </c>
      <c r="F51" s="4">
        <f t="shared" si="1"/>
        <v>301.875</v>
      </c>
      <c r="G51" s="12"/>
      <c r="H51" s="12"/>
      <c r="I51" s="15"/>
      <c r="J51" s="12"/>
      <c r="K51" s="2"/>
    </row>
    <row r="52" spans="1:11" ht="15">
      <c r="A52" s="7" t="s">
        <v>25</v>
      </c>
      <c r="B52" s="3" t="s">
        <v>146</v>
      </c>
      <c r="C52" s="3">
        <v>9</v>
      </c>
      <c r="D52" s="3">
        <v>11.4</v>
      </c>
      <c r="E52" s="4">
        <f t="shared" si="0"/>
        <v>102.60000000000001</v>
      </c>
      <c r="F52" s="4">
        <f t="shared" si="1"/>
        <v>117.99</v>
      </c>
      <c r="G52" s="12"/>
      <c r="H52" s="12"/>
      <c r="I52" s="15"/>
      <c r="J52" s="12"/>
      <c r="K52" s="2"/>
    </row>
    <row r="53" spans="1:11" ht="15">
      <c r="A53" s="7" t="s">
        <v>96</v>
      </c>
      <c r="B53" s="3" t="s">
        <v>93</v>
      </c>
      <c r="C53" s="3">
        <v>6</v>
      </c>
      <c r="D53" s="3">
        <v>40</v>
      </c>
      <c r="E53" s="4">
        <f t="shared" si="0"/>
        <v>240</v>
      </c>
      <c r="F53" s="4">
        <f t="shared" si="1"/>
        <v>276</v>
      </c>
      <c r="G53" s="12">
        <f>F51+F52+F53</f>
        <v>695.865</v>
      </c>
      <c r="H53" s="12">
        <v>696</v>
      </c>
      <c r="I53" s="15">
        <v>19</v>
      </c>
      <c r="J53" s="12">
        <f>H53-G53-I53</f>
        <v>-18.86500000000001</v>
      </c>
      <c r="K53" s="2"/>
    </row>
    <row r="54" spans="1:11" ht="15">
      <c r="A54" s="1" t="s">
        <v>82</v>
      </c>
      <c r="B54" s="5" t="s">
        <v>81</v>
      </c>
      <c r="C54" s="5">
        <v>6</v>
      </c>
      <c r="D54" s="5">
        <v>100</v>
      </c>
      <c r="E54" s="6">
        <f t="shared" si="0"/>
        <v>600</v>
      </c>
      <c r="F54" s="6">
        <f t="shared" si="1"/>
        <v>690</v>
      </c>
      <c r="G54" s="13"/>
      <c r="H54" s="13"/>
      <c r="I54" s="16"/>
      <c r="J54" s="13"/>
      <c r="K54" s="2"/>
    </row>
    <row r="55" spans="1:11" ht="15">
      <c r="A55" s="1" t="s">
        <v>166</v>
      </c>
      <c r="B55" s="5" t="s">
        <v>146</v>
      </c>
      <c r="C55" s="5">
        <v>6</v>
      </c>
      <c r="D55" s="5">
        <v>11.4</v>
      </c>
      <c r="E55" s="6">
        <f t="shared" si="0"/>
        <v>68.4</v>
      </c>
      <c r="F55" s="6">
        <f t="shared" si="1"/>
        <v>78.66</v>
      </c>
      <c r="G55" s="13">
        <f>F54+F55</f>
        <v>768.66</v>
      </c>
      <c r="H55" s="13">
        <v>770</v>
      </c>
      <c r="I55" s="16">
        <v>15</v>
      </c>
      <c r="J55" s="13">
        <f>H55-G55-I55</f>
        <v>-13.659999999999968</v>
      </c>
      <c r="K55" s="2"/>
    </row>
    <row r="56" spans="1:12" ht="15">
      <c r="A56" s="7" t="s">
        <v>74</v>
      </c>
      <c r="B56" s="3" t="s">
        <v>72</v>
      </c>
      <c r="C56" s="3">
        <v>3</v>
      </c>
      <c r="D56" s="3">
        <v>110</v>
      </c>
      <c r="E56" s="4">
        <f t="shared" si="0"/>
        <v>330</v>
      </c>
      <c r="F56" s="4">
        <f t="shared" si="1"/>
        <v>379.49999999999994</v>
      </c>
      <c r="G56" s="12">
        <f>F56</f>
        <v>379.49999999999994</v>
      </c>
      <c r="H56" s="12">
        <v>380</v>
      </c>
      <c r="I56" s="15">
        <v>6</v>
      </c>
      <c r="J56" s="12">
        <v>-6</v>
      </c>
      <c r="K56" s="2" t="s">
        <v>182</v>
      </c>
      <c r="L56" t="s">
        <v>183</v>
      </c>
    </row>
    <row r="57" spans="1:11" ht="15">
      <c r="A57" s="14" t="s">
        <v>159</v>
      </c>
      <c r="B57" s="5" t="s">
        <v>146</v>
      </c>
      <c r="C57" s="5">
        <v>5</v>
      </c>
      <c r="D57" s="5">
        <v>11.4</v>
      </c>
      <c r="E57" s="6">
        <f t="shared" si="0"/>
        <v>57</v>
      </c>
      <c r="F57" s="6">
        <f t="shared" si="1"/>
        <v>65.55</v>
      </c>
      <c r="G57" s="13">
        <f>F57</f>
        <v>65.55</v>
      </c>
      <c r="H57" s="13">
        <v>66</v>
      </c>
      <c r="I57" s="16">
        <v>2.5</v>
      </c>
      <c r="J57" s="13">
        <f>H57-G57-I57</f>
        <v>-2.049999999999997</v>
      </c>
      <c r="K57" s="2"/>
    </row>
    <row r="58" spans="1:11" ht="15">
      <c r="A58" s="10" t="s">
        <v>20</v>
      </c>
      <c r="B58" s="3" t="s">
        <v>16</v>
      </c>
      <c r="C58" s="3">
        <v>6</v>
      </c>
      <c r="D58" s="3">
        <v>45</v>
      </c>
      <c r="E58" s="4">
        <f t="shared" si="0"/>
        <v>270</v>
      </c>
      <c r="F58" s="4">
        <f t="shared" si="1"/>
        <v>310.5</v>
      </c>
      <c r="G58" s="12"/>
      <c r="H58" s="12"/>
      <c r="I58" s="15"/>
      <c r="J58" s="12"/>
      <c r="K58" s="2"/>
    </row>
    <row r="59" spans="1:11" ht="15">
      <c r="A59" s="10" t="s">
        <v>153</v>
      </c>
      <c r="B59" s="3" t="s">
        <v>146</v>
      </c>
      <c r="C59" s="3">
        <v>14</v>
      </c>
      <c r="D59" s="3">
        <v>11.4</v>
      </c>
      <c r="E59" s="4">
        <f t="shared" si="0"/>
        <v>159.6</v>
      </c>
      <c r="F59" s="4">
        <f t="shared" si="1"/>
        <v>183.54</v>
      </c>
      <c r="G59" s="12">
        <f>F58+F59</f>
        <v>494.03999999999996</v>
      </c>
      <c r="H59" s="12">
        <v>520</v>
      </c>
      <c r="I59" s="15">
        <v>19</v>
      </c>
      <c r="J59" s="12">
        <f>H59-G59-I59</f>
        <v>6.960000000000036</v>
      </c>
      <c r="K59" s="2"/>
    </row>
    <row r="60" spans="1:11" ht="15">
      <c r="A60" s="1" t="s">
        <v>33</v>
      </c>
      <c r="B60" s="5" t="s">
        <v>31</v>
      </c>
      <c r="C60" s="5">
        <v>6.37</v>
      </c>
      <c r="D60" s="5">
        <v>52.5</v>
      </c>
      <c r="E60" s="6">
        <f t="shared" si="0"/>
        <v>334.425</v>
      </c>
      <c r="F60" s="6">
        <f t="shared" si="1"/>
        <v>384.58875</v>
      </c>
      <c r="G60" s="13"/>
      <c r="H60" s="13"/>
      <c r="I60" s="16"/>
      <c r="J60" s="13"/>
      <c r="K60" s="2"/>
    </row>
    <row r="61" spans="1:11" ht="15">
      <c r="A61" s="1" t="s">
        <v>33</v>
      </c>
      <c r="B61" s="5" t="s">
        <v>75</v>
      </c>
      <c r="C61" s="5">
        <v>5</v>
      </c>
      <c r="D61" s="5">
        <v>102.5</v>
      </c>
      <c r="E61" s="6">
        <f t="shared" si="0"/>
        <v>512.5</v>
      </c>
      <c r="F61" s="6">
        <f t="shared" si="1"/>
        <v>589.375</v>
      </c>
      <c r="G61" s="13"/>
      <c r="H61" s="13"/>
      <c r="I61" s="16"/>
      <c r="J61" s="13"/>
      <c r="K61" s="19"/>
    </row>
    <row r="62" spans="1:11" ht="15">
      <c r="A62" s="1" t="s">
        <v>33</v>
      </c>
      <c r="B62" s="5" t="s">
        <v>146</v>
      </c>
      <c r="C62" s="5">
        <v>6</v>
      </c>
      <c r="D62" s="5">
        <v>11.4</v>
      </c>
      <c r="E62" s="6">
        <f t="shared" si="0"/>
        <v>68.4</v>
      </c>
      <c r="F62" s="6">
        <f t="shared" si="1"/>
        <v>78.66</v>
      </c>
      <c r="G62" s="13">
        <f>F60+F61+F62</f>
        <v>1052.62375</v>
      </c>
      <c r="H62" s="13">
        <v>1148</v>
      </c>
      <c r="I62" s="16">
        <v>25.7</v>
      </c>
      <c r="J62" s="13">
        <f>H62-G62-I62</f>
        <v>69.67625000000002</v>
      </c>
      <c r="K62" s="2"/>
    </row>
    <row r="63" spans="1:11" ht="15">
      <c r="A63" s="10" t="s">
        <v>65</v>
      </c>
      <c r="B63" s="3" t="s">
        <v>64</v>
      </c>
      <c r="C63" s="3">
        <v>7.5</v>
      </c>
      <c r="D63" s="3">
        <v>125</v>
      </c>
      <c r="E63" s="4">
        <f t="shared" si="0"/>
        <v>937.5</v>
      </c>
      <c r="F63" s="4">
        <f t="shared" si="1"/>
        <v>1078.125</v>
      </c>
      <c r="G63" s="12"/>
      <c r="H63" s="12"/>
      <c r="I63" s="15"/>
      <c r="J63" s="12"/>
      <c r="K63" s="2"/>
    </row>
    <row r="64" spans="1:11" ht="15">
      <c r="A64" s="10" t="s">
        <v>65</v>
      </c>
      <c r="B64" s="3" t="s">
        <v>83</v>
      </c>
      <c r="C64" s="3">
        <v>4</v>
      </c>
      <c r="D64" s="3">
        <v>40</v>
      </c>
      <c r="E64" s="4">
        <f t="shared" si="0"/>
        <v>160</v>
      </c>
      <c r="F64" s="4">
        <f t="shared" si="1"/>
        <v>184</v>
      </c>
      <c r="G64" s="12"/>
      <c r="H64" s="12"/>
      <c r="I64" s="15"/>
      <c r="J64" s="12"/>
      <c r="K64" s="2"/>
    </row>
    <row r="65" spans="1:11" ht="15">
      <c r="A65" s="10" t="s">
        <v>127</v>
      </c>
      <c r="B65" s="3" t="s">
        <v>123</v>
      </c>
      <c r="C65" s="3">
        <v>8</v>
      </c>
      <c r="D65" s="3">
        <v>20.9</v>
      </c>
      <c r="E65" s="4">
        <f t="shared" si="0"/>
        <v>167.2</v>
      </c>
      <c r="F65" s="4">
        <f t="shared" si="1"/>
        <v>192.27999999999997</v>
      </c>
      <c r="G65" s="12"/>
      <c r="H65" s="12"/>
      <c r="I65" s="15"/>
      <c r="J65" s="12"/>
      <c r="K65" s="2"/>
    </row>
    <row r="66" spans="1:11" ht="15">
      <c r="A66" s="10" t="s">
        <v>127</v>
      </c>
      <c r="B66" s="3" t="s">
        <v>136</v>
      </c>
      <c r="C66" s="3">
        <v>7</v>
      </c>
      <c r="D66" s="3">
        <v>19</v>
      </c>
      <c r="E66" s="4">
        <f aca="true" t="shared" si="2" ref="E66:E131">D66*C66</f>
        <v>133</v>
      </c>
      <c r="F66" s="4">
        <f aca="true" t="shared" si="3" ref="F66:F131">E66*1.15</f>
        <v>152.95</v>
      </c>
      <c r="G66" s="12">
        <f>F63+F64+F65+F66</f>
        <v>1607.355</v>
      </c>
      <c r="H66" s="12">
        <v>1535</v>
      </c>
      <c r="I66" s="15">
        <v>30.5</v>
      </c>
      <c r="J66" s="12">
        <f>H66-G66-I66</f>
        <v>-102.85500000000002</v>
      </c>
      <c r="K66" s="2"/>
    </row>
    <row r="67" spans="1:11" ht="15">
      <c r="A67" s="1" t="s">
        <v>55</v>
      </c>
      <c r="B67" s="5" t="s">
        <v>54</v>
      </c>
      <c r="C67" s="5">
        <v>13</v>
      </c>
      <c r="D67" s="5">
        <v>100</v>
      </c>
      <c r="E67" s="6">
        <f t="shared" si="2"/>
        <v>1300</v>
      </c>
      <c r="F67" s="6">
        <f t="shared" si="3"/>
        <v>1494.9999999999998</v>
      </c>
      <c r="G67" s="13">
        <f>F67</f>
        <v>1494.9999999999998</v>
      </c>
      <c r="H67" s="13">
        <v>1495</v>
      </c>
      <c r="I67" s="16">
        <v>26</v>
      </c>
      <c r="J67" s="13">
        <f>H67-G67-I67</f>
        <v>-25.999999999999773</v>
      </c>
      <c r="K67" s="2"/>
    </row>
    <row r="68" spans="1:11" ht="15">
      <c r="A68" s="9" t="s">
        <v>161</v>
      </c>
      <c r="B68" s="3" t="s">
        <v>146</v>
      </c>
      <c r="C68" s="3">
        <v>8</v>
      </c>
      <c r="D68" s="3">
        <v>11.4</v>
      </c>
      <c r="E68" s="4">
        <f t="shared" si="2"/>
        <v>91.2</v>
      </c>
      <c r="F68" s="4">
        <f t="shared" si="3"/>
        <v>104.88</v>
      </c>
      <c r="G68" s="12">
        <f>F68</f>
        <v>104.88</v>
      </c>
      <c r="H68" s="12">
        <v>105</v>
      </c>
      <c r="I68" s="15">
        <v>4</v>
      </c>
      <c r="J68" s="12">
        <f>H68-G68-I68</f>
        <v>-3.8799999999999955</v>
      </c>
      <c r="K68" s="2"/>
    </row>
    <row r="69" spans="1:11" ht="15">
      <c r="A69" s="1" t="s">
        <v>17</v>
      </c>
      <c r="B69" s="5" t="s">
        <v>16</v>
      </c>
      <c r="C69" s="5">
        <v>8</v>
      </c>
      <c r="D69" s="5">
        <v>45</v>
      </c>
      <c r="E69" s="6">
        <f t="shared" si="2"/>
        <v>360</v>
      </c>
      <c r="F69" s="6">
        <f t="shared" si="3"/>
        <v>413.99999999999994</v>
      </c>
      <c r="G69" s="13">
        <f>F69</f>
        <v>413.99999999999994</v>
      </c>
      <c r="H69" s="13">
        <v>440</v>
      </c>
      <c r="I69" s="16">
        <v>16</v>
      </c>
      <c r="J69" s="13">
        <f>H69-G69-I69</f>
        <v>10.000000000000057</v>
      </c>
      <c r="K69" s="2"/>
    </row>
    <row r="70" spans="1:11" ht="15">
      <c r="A70" s="7" t="s">
        <v>19</v>
      </c>
      <c r="B70" s="3" t="s">
        <v>16</v>
      </c>
      <c r="C70" s="3">
        <v>16</v>
      </c>
      <c r="D70" s="3">
        <v>45</v>
      </c>
      <c r="E70" s="4">
        <f t="shared" si="2"/>
        <v>720</v>
      </c>
      <c r="F70" s="4">
        <f t="shared" si="3"/>
        <v>827.9999999999999</v>
      </c>
      <c r="G70" s="12"/>
      <c r="H70" s="12"/>
      <c r="I70" s="15"/>
      <c r="J70" s="12"/>
      <c r="K70" s="2"/>
    </row>
    <row r="71" spans="1:11" ht="15">
      <c r="A71" s="7" t="s">
        <v>19</v>
      </c>
      <c r="B71" s="3" t="s">
        <v>136</v>
      </c>
      <c r="C71" s="3">
        <v>2</v>
      </c>
      <c r="D71" s="3">
        <v>19</v>
      </c>
      <c r="E71" s="4">
        <f>D71*C71</f>
        <v>38</v>
      </c>
      <c r="F71" s="4">
        <f>E71*1.15</f>
        <v>43.699999999999996</v>
      </c>
      <c r="G71" s="12"/>
      <c r="H71" s="12"/>
      <c r="I71" s="15"/>
      <c r="J71" s="12"/>
      <c r="K71" s="2"/>
    </row>
    <row r="72" spans="1:11" ht="15">
      <c r="A72" s="7" t="s">
        <v>19</v>
      </c>
      <c r="B72" s="3" t="s">
        <v>93</v>
      </c>
      <c r="C72" s="3">
        <v>2</v>
      </c>
      <c r="D72" s="3">
        <v>40</v>
      </c>
      <c r="E72" s="4">
        <f>D72*C72</f>
        <v>80</v>
      </c>
      <c r="F72" s="4">
        <f>E72*1.15</f>
        <v>92</v>
      </c>
      <c r="G72" s="12">
        <f>F70+F71+F72</f>
        <v>963.6999999999999</v>
      </c>
      <c r="H72" s="12">
        <v>830</v>
      </c>
      <c r="I72" s="15">
        <v>37</v>
      </c>
      <c r="J72" s="12">
        <f>H72-G72-I72</f>
        <v>-170.69999999999993</v>
      </c>
      <c r="K72" s="2"/>
    </row>
    <row r="73" spans="1:11" ht="15">
      <c r="A73" s="14" t="s">
        <v>163</v>
      </c>
      <c r="B73" s="5" t="s">
        <v>146</v>
      </c>
      <c r="C73" s="5">
        <v>20</v>
      </c>
      <c r="D73" s="5">
        <v>11.4</v>
      </c>
      <c r="E73" s="6">
        <f t="shared" si="2"/>
        <v>228</v>
      </c>
      <c r="F73" s="6">
        <f t="shared" si="3"/>
        <v>262.2</v>
      </c>
      <c r="G73" s="13"/>
      <c r="H73" s="13"/>
      <c r="I73" s="16"/>
      <c r="J73" s="13"/>
      <c r="K73" s="2"/>
    </row>
    <row r="74" spans="1:11" ht="15">
      <c r="A74" s="14" t="s">
        <v>89</v>
      </c>
      <c r="B74" s="5" t="s">
        <v>83</v>
      </c>
      <c r="C74" s="5">
        <v>10</v>
      </c>
      <c r="D74" s="5">
        <v>40</v>
      </c>
      <c r="E74" s="6">
        <f t="shared" si="2"/>
        <v>400</v>
      </c>
      <c r="F74" s="6">
        <f t="shared" si="3"/>
        <v>459.99999999999994</v>
      </c>
      <c r="G74" s="13"/>
      <c r="H74" s="13"/>
      <c r="I74" s="16"/>
      <c r="J74" s="13"/>
      <c r="K74" s="2"/>
    </row>
    <row r="75" spans="1:11" ht="15">
      <c r="A75" s="14" t="s">
        <v>89</v>
      </c>
      <c r="B75" s="5" t="s">
        <v>101</v>
      </c>
      <c r="C75" s="5">
        <v>10</v>
      </c>
      <c r="D75" s="5">
        <v>45</v>
      </c>
      <c r="E75" s="6">
        <f t="shared" si="2"/>
        <v>450</v>
      </c>
      <c r="F75" s="6">
        <f t="shared" si="3"/>
        <v>517.5</v>
      </c>
      <c r="G75" s="13">
        <f>F73+F74+F75</f>
        <v>1239.6999999999998</v>
      </c>
      <c r="H75" s="13">
        <v>1240</v>
      </c>
      <c r="I75" s="16">
        <v>30</v>
      </c>
      <c r="J75" s="13">
        <f>H75-G75-I75</f>
        <v>-29.699999999999818</v>
      </c>
      <c r="K75" s="2"/>
    </row>
    <row r="76" spans="1:11" ht="15">
      <c r="A76" s="7" t="s">
        <v>27</v>
      </c>
      <c r="B76" s="3" t="s">
        <v>24</v>
      </c>
      <c r="C76" s="3">
        <v>3</v>
      </c>
      <c r="D76" s="3">
        <v>52.5</v>
      </c>
      <c r="E76" s="4">
        <f t="shared" si="2"/>
        <v>157.5</v>
      </c>
      <c r="F76" s="4">
        <f t="shared" si="3"/>
        <v>181.125</v>
      </c>
      <c r="G76" s="12"/>
      <c r="H76" s="12"/>
      <c r="I76" s="15"/>
      <c r="J76" s="12"/>
      <c r="K76" s="2"/>
    </row>
    <row r="77" spans="1:11" ht="15">
      <c r="A77" s="7" t="s">
        <v>27</v>
      </c>
      <c r="B77" s="3" t="s">
        <v>83</v>
      </c>
      <c r="C77" s="3">
        <v>10</v>
      </c>
      <c r="D77" s="3">
        <v>40</v>
      </c>
      <c r="E77" s="4">
        <f t="shared" si="2"/>
        <v>400</v>
      </c>
      <c r="F77" s="4">
        <f t="shared" si="3"/>
        <v>459.99999999999994</v>
      </c>
      <c r="G77" s="12"/>
      <c r="H77" s="12"/>
      <c r="I77" s="15"/>
      <c r="J77" s="12"/>
      <c r="K77" s="2"/>
    </row>
    <row r="78" spans="1:11" ht="15">
      <c r="A78" s="7" t="s">
        <v>110</v>
      </c>
      <c r="B78" s="3" t="s">
        <v>101</v>
      </c>
      <c r="C78" s="3">
        <v>4</v>
      </c>
      <c r="D78" s="3">
        <v>45</v>
      </c>
      <c r="E78" s="4">
        <f t="shared" si="2"/>
        <v>180</v>
      </c>
      <c r="F78" s="4">
        <f t="shared" si="3"/>
        <v>206.99999999999997</v>
      </c>
      <c r="G78" s="12">
        <f>F76+F77+F78</f>
        <v>848.125</v>
      </c>
      <c r="H78" s="12">
        <v>850</v>
      </c>
      <c r="I78" s="15">
        <v>34</v>
      </c>
      <c r="J78" s="12">
        <f>H78-G78-I78</f>
        <v>-32.125</v>
      </c>
      <c r="K78" s="2"/>
    </row>
    <row r="79" spans="1:11" ht="15">
      <c r="A79" s="1" t="s">
        <v>73</v>
      </c>
      <c r="B79" s="5" t="s">
        <v>72</v>
      </c>
      <c r="C79" s="5">
        <v>4</v>
      </c>
      <c r="D79" s="5">
        <v>110</v>
      </c>
      <c r="E79" s="6">
        <f t="shared" si="2"/>
        <v>440</v>
      </c>
      <c r="F79" s="6">
        <f t="shared" si="3"/>
        <v>505.99999999999994</v>
      </c>
      <c r="G79" s="13">
        <f>F79</f>
        <v>505.99999999999994</v>
      </c>
      <c r="H79" s="13">
        <v>553</v>
      </c>
      <c r="I79" s="16">
        <v>8</v>
      </c>
      <c r="J79" s="13">
        <f>H79-G79-I79</f>
        <v>39.00000000000006</v>
      </c>
      <c r="K79" s="2"/>
    </row>
    <row r="80" spans="1:11" ht="15">
      <c r="A80" s="7" t="s">
        <v>39</v>
      </c>
      <c r="B80" s="3" t="s">
        <v>38</v>
      </c>
      <c r="C80" s="3">
        <v>6.43</v>
      </c>
      <c r="D80" s="3">
        <v>107.5</v>
      </c>
      <c r="E80" s="4">
        <f t="shared" si="2"/>
        <v>691.225</v>
      </c>
      <c r="F80" s="4">
        <f t="shared" si="3"/>
        <v>794.9087499999999</v>
      </c>
      <c r="G80" s="12"/>
      <c r="H80" s="12"/>
      <c r="I80" s="15"/>
      <c r="J80" s="12"/>
      <c r="K80" s="2"/>
    </row>
    <row r="81" spans="1:11" ht="15">
      <c r="A81" s="7" t="s">
        <v>39</v>
      </c>
      <c r="B81" s="3" t="s">
        <v>75</v>
      </c>
      <c r="C81" s="3">
        <v>6</v>
      </c>
      <c r="D81" s="3">
        <v>102.5</v>
      </c>
      <c r="E81" s="4">
        <f t="shared" si="2"/>
        <v>615</v>
      </c>
      <c r="F81" s="4">
        <f t="shared" si="3"/>
        <v>707.25</v>
      </c>
      <c r="G81" s="12"/>
      <c r="H81" s="12"/>
      <c r="I81" s="15"/>
      <c r="J81" s="12"/>
      <c r="K81" s="2"/>
    </row>
    <row r="82" spans="1:11" ht="15">
      <c r="A82" s="7" t="s">
        <v>39</v>
      </c>
      <c r="B82" s="3" t="s">
        <v>81</v>
      </c>
      <c r="C82" s="3">
        <v>5</v>
      </c>
      <c r="D82" s="3">
        <v>100</v>
      </c>
      <c r="E82" s="4">
        <f t="shared" si="2"/>
        <v>500</v>
      </c>
      <c r="F82" s="4">
        <f t="shared" si="3"/>
        <v>575</v>
      </c>
      <c r="G82" s="12"/>
      <c r="H82" s="12"/>
      <c r="I82" s="15"/>
      <c r="J82" s="12"/>
      <c r="K82" s="2"/>
    </row>
    <row r="83" spans="1:11" ht="15">
      <c r="A83" s="7" t="s">
        <v>39</v>
      </c>
      <c r="B83" s="3" t="s">
        <v>93</v>
      </c>
      <c r="C83" s="3">
        <v>6</v>
      </c>
      <c r="D83" s="3">
        <v>40</v>
      </c>
      <c r="E83" s="4">
        <f t="shared" si="2"/>
        <v>240</v>
      </c>
      <c r="F83" s="4">
        <f t="shared" si="3"/>
        <v>276</v>
      </c>
      <c r="G83" s="12"/>
      <c r="H83" s="12"/>
      <c r="I83" s="15"/>
      <c r="J83" s="12"/>
      <c r="K83" s="2"/>
    </row>
    <row r="84" spans="1:11" ht="15">
      <c r="A84" s="7" t="s">
        <v>102</v>
      </c>
      <c r="B84" s="3" t="s">
        <v>101</v>
      </c>
      <c r="C84" s="3">
        <v>6</v>
      </c>
      <c r="D84" s="3">
        <v>45</v>
      </c>
      <c r="E84" s="4">
        <f t="shared" si="2"/>
        <v>270</v>
      </c>
      <c r="F84" s="4">
        <f t="shared" si="3"/>
        <v>310.5</v>
      </c>
      <c r="G84" s="12"/>
      <c r="H84" s="12"/>
      <c r="I84" s="15"/>
      <c r="J84" s="12"/>
      <c r="K84" s="2"/>
    </row>
    <row r="85" spans="1:11" ht="15">
      <c r="A85" s="7" t="s">
        <v>102</v>
      </c>
      <c r="B85" s="3" t="s">
        <v>115</v>
      </c>
      <c r="C85" s="3">
        <v>5.45</v>
      </c>
      <c r="D85" s="3">
        <v>75</v>
      </c>
      <c r="E85" s="4">
        <f t="shared" si="2"/>
        <v>408.75</v>
      </c>
      <c r="F85" s="4">
        <f t="shared" si="3"/>
        <v>470.06249999999994</v>
      </c>
      <c r="G85" s="12">
        <f>F80+F81+F82+F83+F84+F85</f>
        <v>3133.72125</v>
      </c>
      <c r="H85" s="12">
        <v>3000</v>
      </c>
      <c r="I85" s="15">
        <v>69.8</v>
      </c>
      <c r="J85" s="12">
        <f>H85-G85-I85</f>
        <v>-203.52125000000007</v>
      </c>
      <c r="K85" s="2"/>
    </row>
    <row r="86" spans="1:11" ht="15">
      <c r="A86" s="14" t="s">
        <v>48</v>
      </c>
      <c r="B86" s="5" t="s">
        <v>45</v>
      </c>
      <c r="C86" s="5">
        <v>5</v>
      </c>
      <c r="D86" s="5">
        <v>100</v>
      </c>
      <c r="E86" s="6">
        <f t="shared" si="2"/>
        <v>500</v>
      </c>
      <c r="F86" s="6">
        <f t="shared" si="3"/>
        <v>575</v>
      </c>
      <c r="G86" s="13"/>
      <c r="H86" s="13"/>
      <c r="I86" s="16"/>
      <c r="J86" s="13"/>
      <c r="K86" s="2"/>
    </row>
    <row r="87" spans="1:11" ht="15">
      <c r="A87" s="14" t="s">
        <v>84</v>
      </c>
      <c r="B87" s="5" t="s">
        <v>83</v>
      </c>
      <c r="C87" s="5">
        <v>6</v>
      </c>
      <c r="D87" s="5">
        <v>40</v>
      </c>
      <c r="E87" s="6">
        <f t="shared" si="2"/>
        <v>240</v>
      </c>
      <c r="F87" s="6">
        <f t="shared" si="3"/>
        <v>276</v>
      </c>
      <c r="G87" s="13"/>
      <c r="H87" s="13"/>
      <c r="I87" s="16"/>
      <c r="J87" s="13"/>
      <c r="K87" s="2"/>
    </row>
    <row r="88" spans="1:11" ht="15">
      <c r="A88" s="14" t="s">
        <v>84</v>
      </c>
      <c r="B88" s="5" t="s">
        <v>93</v>
      </c>
      <c r="C88" s="5">
        <v>8</v>
      </c>
      <c r="D88" s="5">
        <v>40</v>
      </c>
      <c r="E88" s="6">
        <f t="shared" si="2"/>
        <v>320</v>
      </c>
      <c r="F88" s="6">
        <f t="shared" si="3"/>
        <v>368</v>
      </c>
      <c r="G88" s="13"/>
      <c r="H88" s="13"/>
      <c r="I88" s="16"/>
      <c r="J88" s="13"/>
      <c r="K88" s="2"/>
    </row>
    <row r="89" spans="1:11" ht="15">
      <c r="A89" s="14" t="s">
        <v>84</v>
      </c>
      <c r="B89" s="5" t="s">
        <v>146</v>
      </c>
      <c r="C89" s="5">
        <v>10</v>
      </c>
      <c r="D89" s="5">
        <v>11.4</v>
      </c>
      <c r="E89" s="6">
        <f t="shared" si="2"/>
        <v>114</v>
      </c>
      <c r="F89" s="6">
        <f t="shared" si="3"/>
        <v>131.1</v>
      </c>
      <c r="G89" s="13">
        <f>F86+F87+F88+F89</f>
        <v>1350.1</v>
      </c>
      <c r="H89" s="13">
        <v>1350</v>
      </c>
      <c r="I89" s="16">
        <v>43</v>
      </c>
      <c r="J89" s="13">
        <f>H89-G89-I89</f>
        <v>-43.09999999999991</v>
      </c>
      <c r="K89" s="2"/>
    </row>
    <row r="90" spans="1:11" ht="15">
      <c r="A90" s="7" t="s">
        <v>80</v>
      </c>
      <c r="B90" s="3" t="s">
        <v>75</v>
      </c>
      <c r="C90" s="3">
        <v>6</v>
      </c>
      <c r="D90" s="3">
        <v>102.5</v>
      </c>
      <c r="E90" s="4">
        <f t="shared" si="2"/>
        <v>615</v>
      </c>
      <c r="F90" s="4">
        <f t="shared" si="3"/>
        <v>707.25</v>
      </c>
      <c r="G90" s="12"/>
      <c r="H90" s="12"/>
      <c r="I90" s="15"/>
      <c r="J90" s="12"/>
      <c r="K90" s="2"/>
    </row>
    <row r="91" spans="1:11" ht="15">
      <c r="A91" s="7" t="s">
        <v>158</v>
      </c>
      <c r="B91" s="3" t="s">
        <v>146</v>
      </c>
      <c r="C91" s="3">
        <v>10</v>
      </c>
      <c r="D91" s="3">
        <v>11.4</v>
      </c>
      <c r="E91" s="4">
        <f t="shared" si="2"/>
        <v>114</v>
      </c>
      <c r="F91" s="4">
        <f t="shared" si="3"/>
        <v>131.1</v>
      </c>
      <c r="G91" s="12">
        <f>F90+F91</f>
        <v>838.35</v>
      </c>
      <c r="H91" s="12">
        <v>1000</v>
      </c>
      <c r="I91" s="15">
        <v>17</v>
      </c>
      <c r="J91" s="12">
        <f>H91-G91-I91</f>
        <v>144.64999999999998</v>
      </c>
      <c r="K91" s="2"/>
    </row>
    <row r="92" spans="1:11" ht="15">
      <c r="A92" s="1" t="s">
        <v>169</v>
      </c>
      <c r="B92" s="5" t="s">
        <v>170</v>
      </c>
      <c r="C92" s="5">
        <v>1</v>
      </c>
      <c r="D92" s="5">
        <v>150</v>
      </c>
      <c r="E92" s="6">
        <f t="shared" si="2"/>
        <v>150</v>
      </c>
      <c r="F92" s="6">
        <f t="shared" si="3"/>
        <v>172.5</v>
      </c>
      <c r="G92" s="13"/>
      <c r="H92" s="13"/>
      <c r="I92" s="16"/>
      <c r="J92" s="13"/>
      <c r="K92" s="2"/>
    </row>
    <row r="93" spans="1:11" ht="15">
      <c r="A93" s="1" t="s">
        <v>129</v>
      </c>
      <c r="B93" s="5" t="s">
        <v>128</v>
      </c>
      <c r="C93" s="5">
        <v>11</v>
      </c>
      <c r="D93" s="5">
        <v>16.15</v>
      </c>
      <c r="E93" s="6">
        <f t="shared" si="2"/>
        <v>177.64999999999998</v>
      </c>
      <c r="F93" s="6">
        <f t="shared" si="3"/>
        <v>204.29749999999996</v>
      </c>
      <c r="G93" s="13"/>
      <c r="H93" s="13"/>
      <c r="I93" s="16"/>
      <c r="J93" s="13"/>
      <c r="K93" s="2"/>
    </row>
    <row r="94" spans="1:11" ht="15">
      <c r="A94" s="1" t="s">
        <v>129</v>
      </c>
      <c r="B94" s="5" t="s">
        <v>135</v>
      </c>
      <c r="C94" s="5">
        <v>15</v>
      </c>
      <c r="D94" s="5">
        <v>3.8</v>
      </c>
      <c r="E94" s="6">
        <f t="shared" si="2"/>
        <v>57</v>
      </c>
      <c r="F94" s="6">
        <f t="shared" si="3"/>
        <v>65.55</v>
      </c>
      <c r="G94" s="13">
        <f>F92+F93+F94</f>
        <v>442.34749999999997</v>
      </c>
      <c r="H94" s="13">
        <v>442</v>
      </c>
      <c r="I94" s="16">
        <v>28</v>
      </c>
      <c r="J94" s="13">
        <f>H94-G94-I94</f>
        <v>-28.347499999999968</v>
      </c>
      <c r="K94" s="2"/>
    </row>
    <row r="95" spans="1:11" ht="15">
      <c r="A95" s="7" t="s">
        <v>41</v>
      </c>
      <c r="B95" s="3" t="s">
        <v>38</v>
      </c>
      <c r="C95" s="3">
        <v>8.43</v>
      </c>
      <c r="D95" s="3">
        <v>107.5</v>
      </c>
      <c r="E95" s="4">
        <f t="shared" si="2"/>
        <v>906.225</v>
      </c>
      <c r="F95" s="4">
        <f t="shared" si="3"/>
        <v>1042.15875</v>
      </c>
      <c r="G95" s="12"/>
      <c r="H95" s="12"/>
      <c r="I95" s="15"/>
      <c r="J95" s="12"/>
      <c r="K95" s="2"/>
    </row>
    <row r="96" spans="1:11" ht="15">
      <c r="A96" s="7" t="s">
        <v>41</v>
      </c>
      <c r="B96" s="3" t="s">
        <v>81</v>
      </c>
      <c r="C96" s="3">
        <v>10</v>
      </c>
      <c r="D96" s="3">
        <v>100</v>
      </c>
      <c r="E96" s="4">
        <f t="shared" si="2"/>
        <v>1000</v>
      </c>
      <c r="F96" s="4">
        <f t="shared" si="3"/>
        <v>1150</v>
      </c>
      <c r="G96" s="12"/>
      <c r="H96" s="12"/>
      <c r="I96" s="15"/>
      <c r="J96" s="12"/>
      <c r="K96" s="2"/>
    </row>
    <row r="97" spans="1:11" ht="15">
      <c r="A97" s="7" t="s">
        <v>154</v>
      </c>
      <c r="B97" s="3" t="s">
        <v>146</v>
      </c>
      <c r="C97" s="3">
        <v>11</v>
      </c>
      <c r="D97" s="3">
        <v>11.4</v>
      </c>
      <c r="E97" s="4">
        <f t="shared" si="2"/>
        <v>125.4</v>
      </c>
      <c r="F97" s="4">
        <f t="shared" si="3"/>
        <v>144.21</v>
      </c>
      <c r="G97" s="12">
        <f>F95+F96+F97</f>
        <v>2336.36875</v>
      </c>
      <c r="H97" s="12">
        <v>2300</v>
      </c>
      <c r="I97" s="15">
        <v>42.4</v>
      </c>
      <c r="J97" s="12">
        <f>H97-G97-I97</f>
        <v>-78.7687500000001</v>
      </c>
      <c r="K97" s="2"/>
    </row>
    <row r="98" spans="1:11" ht="15">
      <c r="A98" s="14" t="s">
        <v>13</v>
      </c>
      <c r="B98" s="5" t="s">
        <v>10</v>
      </c>
      <c r="C98" s="5">
        <v>3</v>
      </c>
      <c r="D98" s="5">
        <v>180</v>
      </c>
      <c r="E98" s="6">
        <f t="shared" si="2"/>
        <v>540</v>
      </c>
      <c r="F98" s="6">
        <f t="shared" si="3"/>
        <v>621</v>
      </c>
      <c r="G98" s="13">
        <f>F98</f>
        <v>621</v>
      </c>
      <c r="H98" s="13">
        <v>621</v>
      </c>
      <c r="I98" s="16">
        <v>6</v>
      </c>
      <c r="J98" s="13">
        <f>H98-G98-I98</f>
        <v>-6</v>
      </c>
      <c r="K98" s="2"/>
    </row>
    <row r="99" spans="1:11" ht="15">
      <c r="A99" s="10" t="s">
        <v>14</v>
      </c>
      <c r="B99" s="3" t="s">
        <v>10</v>
      </c>
      <c r="C99" s="3">
        <v>3</v>
      </c>
      <c r="D99" s="3">
        <v>180</v>
      </c>
      <c r="E99" s="4">
        <f t="shared" si="2"/>
        <v>540</v>
      </c>
      <c r="F99" s="4">
        <f t="shared" si="3"/>
        <v>621</v>
      </c>
      <c r="G99" s="12">
        <f>F99</f>
        <v>621</v>
      </c>
      <c r="H99" s="12">
        <v>670</v>
      </c>
      <c r="I99" s="15">
        <v>6</v>
      </c>
      <c r="J99" s="12">
        <f>H99-G99-I99</f>
        <v>43</v>
      </c>
      <c r="K99" s="2"/>
    </row>
    <row r="100" spans="1:11" ht="15">
      <c r="A100" s="14" t="s">
        <v>52</v>
      </c>
      <c r="B100" s="5" t="s">
        <v>50</v>
      </c>
      <c r="C100" s="5">
        <v>3</v>
      </c>
      <c r="D100" s="5">
        <v>100</v>
      </c>
      <c r="E100" s="6">
        <f t="shared" si="2"/>
        <v>300</v>
      </c>
      <c r="F100" s="6">
        <f t="shared" si="3"/>
        <v>345</v>
      </c>
      <c r="G100" s="13">
        <f>F100</f>
        <v>345</v>
      </c>
      <c r="H100" s="13">
        <v>345</v>
      </c>
      <c r="I100" s="16">
        <v>6</v>
      </c>
      <c r="J100" s="13">
        <f>H100-G100-I100</f>
        <v>-6</v>
      </c>
      <c r="K100" s="2"/>
    </row>
    <row r="101" spans="1:11" ht="15">
      <c r="A101" s="7" t="s">
        <v>68</v>
      </c>
      <c r="B101" s="3" t="s">
        <v>67</v>
      </c>
      <c r="C101" s="3">
        <v>6</v>
      </c>
      <c r="D101" s="3">
        <v>120</v>
      </c>
      <c r="E101" s="4">
        <f t="shared" si="2"/>
        <v>720</v>
      </c>
      <c r="F101" s="4">
        <f t="shared" si="3"/>
        <v>827.9999999999999</v>
      </c>
      <c r="G101" s="12">
        <f>F101</f>
        <v>827.9999999999999</v>
      </c>
      <c r="H101" s="12">
        <v>828</v>
      </c>
      <c r="I101" s="15">
        <v>12</v>
      </c>
      <c r="J101" s="12">
        <f>H101-G101-I101</f>
        <v>-11.999999999999886</v>
      </c>
      <c r="K101" s="2"/>
    </row>
    <row r="102" spans="1:11" ht="15">
      <c r="A102" s="14" t="s">
        <v>138</v>
      </c>
      <c r="B102" s="5" t="s">
        <v>135</v>
      </c>
      <c r="C102" s="5">
        <v>8</v>
      </c>
      <c r="D102" s="5">
        <v>3.8</v>
      </c>
      <c r="E102" s="6">
        <f t="shared" si="2"/>
        <v>30.4</v>
      </c>
      <c r="F102" s="6">
        <f t="shared" si="3"/>
        <v>34.959999999999994</v>
      </c>
      <c r="G102" s="13"/>
      <c r="H102" s="13"/>
      <c r="I102" s="16"/>
      <c r="J102" s="13"/>
      <c r="K102" s="2"/>
    </row>
    <row r="103" spans="1:11" ht="15">
      <c r="A103" s="14" t="s">
        <v>173</v>
      </c>
      <c r="B103" s="5" t="s">
        <v>115</v>
      </c>
      <c r="C103" s="5">
        <v>7.45</v>
      </c>
      <c r="D103" s="5">
        <v>75</v>
      </c>
      <c r="E103" s="6">
        <f t="shared" si="2"/>
        <v>558.75</v>
      </c>
      <c r="F103" s="6">
        <f t="shared" si="3"/>
        <v>642.5625</v>
      </c>
      <c r="G103" s="13">
        <f>F102+F103</f>
        <v>677.5225</v>
      </c>
      <c r="H103" s="13">
        <v>670</v>
      </c>
      <c r="I103" s="16">
        <v>18.9</v>
      </c>
      <c r="J103" s="13">
        <f>H103-G103-I103</f>
        <v>-26.422500000000035</v>
      </c>
      <c r="K103" s="2"/>
    </row>
    <row r="104" spans="1:11" ht="15">
      <c r="A104" s="10" t="s">
        <v>160</v>
      </c>
      <c r="B104" s="3" t="s">
        <v>146</v>
      </c>
      <c r="C104" s="3">
        <v>5</v>
      </c>
      <c r="D104" s="3">
        <v>11.4</v>
      </c>
      <c r="E104" s="4">
        <f t="shared" si="2"/>
        <v>57</v>
      </c>
      <c r="F104" s="4">
        <f t="shared" si="3"/>
        <v>65.55</v>
      </c>
      <c r="G104" s="12">
        <f>F104</f>
        <v>65.55</v>
      </c>
      <c r="H104" s="12">
        <v>66</v>
      </c>
      <c r="I104" s="15">
        <v>2.5</v>
      </c>
      <c r="J104" s="12">
        <f>H104-G104-I104</f>
        <v>-2.049999999999997</v>
      </c>
      <c r="K104" s="2"/>
    </row>
    <row r="105" spans="1:11" ht="15">
      <c r="A105" s="1" t="s">
        <v>30</v>
      </c>
      <c r="B105" s="5" t="s">
        <v>24</v>
      </c>
      <c r="C105" s="5">
        <v>14</v>
      </c>
      <c r="D105" s="5">
        <v>52.5</v>
      </c>
      <c r="E105" s="6">
        <f t="shared" si="2"/>
        <v>735</v>
      </c>
      <c r="F105" s="6">
        <f t="shared" si="3"/>
        <v>845.2499999999999</v>
      </c>
      <c r="G105" s="13"/>
      <c r="H105" s="13"/>
      <c r="I105" s="16"/>
      <c r="J105" s="13"/>
      <c r="K105" s="2"/>
    </row>
    <row r="106" spans="1:11" ht="15">
      <c r="A106" s="1" t="s">
        <v>30</v>
      </c>
      <c r="B106" s="5" t="s">
        <v>34</v>
      </c>
      <c r="C106" s="5">
        <v>4</v>
      </c>
      <c r="D106" s="5">
        <v>85</v>
      </c>
      <c r="E106" s="6">
        <f t="shared" si="2"/>
        <v>340</v>
      </c>
      <c r="F106" s="6">
        <f t="shared" si="3"/>
        <v>390.99999999999994</v>
      </c>
      <c r="G106" s="13"/>
      <c r="H106" s="13"/>
      <c r="I106" s="16"/>
      <c r="J106" s="13"/>
      <c r="K106" s="2"/>
    </row>
    <row r="107" spans="1:11" ht="15">
      <c r="A107" s="1" t="s">
        <v>30</v>
      </c>
      <c r="B107" s="5" t="s">
        <v>72</v>
      </c>
      <c r="C107" s="5">
        <v>15</v>
      </c>
      <c r="D107" s="5">
        <v>110</v>
      </c>
      <c r="E107" s="6">
        <f t="shared" si="2"/>
        <v>1650</v>
      </c>
      <c r="F107" s="6">
        <f t="shared" si="3"/>
        <v>1897.4999999999998</v>
      </c>
      <c r="G107" s="13"/>
      <c r="H107" s="13"/>
      <c r="I107" s="16"/>
      <c r="J107" s="13"/>
      <c r="K107" s="2"/>
    </row>
    <row r="108" spans="1:11" ht="15">
      <c r="A108" s="1" t="s">
        <v>167</v>
      </c>
      <c r="B108" s="5" t="s">
        <v>168</v>
      </c>
      <c r="C108" s="5">
        <v>20</v>
      </c>
      <c r="D108" s="5">
        <v>15</v>
      </c>
      <c r="E108" s="6">
        <f t="shared" si="2"/>
        <v>300</v>
      </c>
      <c r="F108" s="6">
        <f t="shared" si="3"/>
        <v>345</v>
      </c>
      <c r="G108" s="13"/>
      <c r="H108" s="13"/>
      <c r="I108" s="16"/>
      <c r="J108" s="13"/>
      <c r="K108" s="2"/>
    </row>
    <row r="109" spans="1:11" ht="15">
      <c r="A109" s="1" t="s">
        <v>85</v>
      </c>
      <c r="B109" s="5" t="s">
        <v>83</v>
      </c>
      <c r="C109" s="5">
        <v>6.5</v>
      </c>
      <c r="D109" s="5">
        <v>40</v>
      </c>
      <c r="E109" s="6">
        <f t="shared" si="2"/>
        <v>260</v>
      </c>
      <c r="F109" s="6">
        <f t="shared" si="3"/>
        <v>299</v>
      </c>
      <c r="G109" s="13"/>
      <c r="H109" s="13"/>
      <c r="I109" s="16"/>
      <c r="J109" s="13"/>
      <c r="K109" s="18"/>
    </row>
    <row r="110" spans="1:11" ht="15">
      <c r="A110" s="1" t="s">
        <v>85</v>
      </c>
      <c r="B110" s="5" t="s">
        <v>45</v>
      </c>
      <c r="C110" s="5">
        <v>2</v>
      </c>
      <c r="D110" s="5">
        <v>100</v>
      </c>
      <c r="E110" s="6">
        <f t="shared" si="2"/>
        <v>200</v>
      </c>
      <c r="F110" s="6">
        <f t="shared" si="3"/>
        <v>229.99999999999997</v>
      </c>
      <c r="G110" s="13">
        <f>F105+F106+F107+F108+F109+F110</f>
        <v>4007.7499999999995</v>
      </c>
      <c r="H110" s="13">
        <v>3939</v>
      </c>
      <c r="I110" s="16">
        <v>108</v>
      </c>
      <c r="J110" s="13">
        <f>H110-G110-I110</f>
        <v>-176.74999999999955</v>
      </c>
      <c r="K110" s="2"/>
    </row>
    <row r="111" spans="1:11" ht="15">
      <c r="A111" s="10" t="s">
        <v>76</v>
      </c>
      <c r="B111" s="3" t="s">
        <v>75</v>
      </c>
      <c r="C111" s="3">
        <v>9</v>
      </c>
      <c r="D111" s="3">
        <v>102.5</v>
      </c>
      <c r="E111" s="4">
        <f t="shared" si="2"/>
        <v>922.5</v>
      </c>
      <c r="F111" s="4">
        <f t="shared" si="3"/>
        <v>1060.875</v>
      </c>
      <c r="G111" s="12"/>
      <c r="H111" s="12"/>
      <c r="I111" s="15"/>
      <c r="J111" s="12"/>
      <c r="K111" s="2"/>
    </row>
    <row r="112" spans="1:11" ht="15">
      <c r="A112" s="10" t="s">
        <v>141</v>
      </c>
      <c r="B112" s="3" t="s">
        <v>136</v>
      </c>
      <c r="C112" s="3">
        <v>28</v>
      </c>
      <c r="D112" s="3">
        <v>19</v>
      </c>
      <c r="E112" s="4">
        <f t="shared" si="2"/>
        <v>532</v>
      </c>
      <c r="F112" s="4">
        <f t="shared" si="3"/>
        <v>611.8</v>
      </c>
      <c r="G112" s="12">
        <f>F111+F112</f>
        <v>1672.675</v>
      </c>
      <c r="H112" s="12">
        <v>1679</v>
      </c>
      <c r="I112" s="15">
        <v>32</v>
      </c>
      <c r="J112" s="12">
        <f>H112-G112-I112</f>
        <v>-25.674999999999955</v>
      </c>
      <c r="K112" s="2"/>
    </row>
    <row r="113" spans="1:11" ht="15">
      <c r="A113" s="1" t="s">
        <v>57</v>
      </c>
      <c r="B113" s="5" t="s">
        <v>54</v>
      </c>
      <c r="C113" s="5">
        <v>5.3</v>
      </c>
      <c r="D113" s="5">
        <v>100</v>
      </c>
      <c r="E113" s="6">
        <f t="shared" si="2"/>
        <v>530</v>
      </c>
      <c r="F113" s="6">
        <f t="shared" si="3"/>
        <v>609.5</v>
      </c>
      <c r="G113" s="13"/>
      <c r="H113" s="13"/>
      <c r="I113" s="16"/>
      <c r="J113" s="13"/>
      <c r="K113" s="2"/>
    </row>
    <row r="114" spans="1:11" ht="15">
      <c r="A114" s="1" t="s">
        <v>88</v>
      </c>
      <c r="B114" s="5" t="s">
        <v>83</v>
      </c>
      <c r="C114" s="5">
        <v>8</v>
      </c>
      <c r="D114" s="5">
        <v>40</v>
      </c>
      <c r="E114" s="6">
        <f t="shared" si="2"/>
        <v>320</v>
      </c>
      <c r="F114" s="6">
        <f t="shared" si="3"/>
        <v>368</v>
      </c>
      <c r="G114" s="13">
        <f>F113+F114</f>
        <v>977.5</v>
      </c>
      <c r="H114" s="13">
        <v>978</v>
      </c>
      <c r="I114" s="16">
        <v>26.6</v>
      </c>
      <c r="J114" s="13">
        <f>H114-G114-I114</f>
        <v>-26.1</v>
      </c>
      <c r="K114" s="2"/>
    </row>
    <row r="115" spans="1:11" ht="15">
      <c r="A115" s="7" t="s">
        <v>32</v>
      </c>
      <c r="B115" s="3" t="s">
        <v>31</v>
      </c>
      <c r="C115" s="3">
        <v>10.37</v>
      </c>
      <c r="D115" s="3">
        <v>52.5</v>
      </c>
      <c r="E115" s="4">
        <f t="shared" si="2"/>
        <v>544.425</v>
      </c>
      <c r="F115" s="4">
        <f t="shared" si="3"/>
        <v>626.0887499999999</v>
      </c>
      <c r="G115" s="12"/>
      <c r="H115" s="12"/>
      <c r="I115" s="15"/>
      <c r="J115" s="12"/>
      <c r="K115" s="2"/>
    </row>
    <row r="116" spans="1:11" ht="15">
      <c r="A116" s="7" t="s">
        <v>134</v>
      </c>
      <c r="B116" s="3" t="s">
        <v>131</v>
      </c>
      <c r="C116" s="3">
        <v>8</v>
      </c>
      <c r="D116" s="3">
        <v>3.8</v>
      </c>
      <c r="E116" s="4">
        <f t="shared" si="2"/>
        <v>30.4</v>
      </c>
      <c r="F116" s="4">
        <f t="shared" si="3"/>
        <v>34.959999999999994</v>
      </c>
      <c r="G116" s="12">
        <f>F115+F116</f>
        <v>661.0487499999999</v>
      </c>
      <c r="H116" s="12">
        <v>639</v>
      </c>
      <c r="I116" s="15">
        <v>24.7</v>
      </c>
      <c r="J116" s="12">
        <f>H116-G116-I116</f>
        <v>-46.74874999999993</v>
      </c>
      <c r="K116" s="2"/>
    </row>
    <row r="117" spans="1:11" ht="15">
      <c r="A117" s="1" t="s">
        <v>156</v>
      </c>
      <c r="B117" s="5" t="s">
        <v>146</v>
      </c>
      <c r="C117" s="5">
        <v>7</v>
      </c>
      <c r="D117" s="5">
        <v>11.4</v>
      </c>
      <c r="E117" s="6">
        <f t="shared" si="2"/>
        <v>79.8</v>
      </c>
      <c r="F117" s="6">
        <f t="shared" si="3"/>
        <v>91.77</v>
      </c>
      <c r="G117" s="13">
        <f>F117</f>
        <v>91.77</v>
      </c>
      <c r="H117" s="13">
        <v>92</v>
      </c>
      <c r="I117" s="16">
        <v>3.5</v>
      </c>
      <c r="J117" s="13">
        <f>H117-G117-I117</f>
        <v>-3.269999999999996</v>
      </c>
      <c r="K117" s="2"/>
    </row>
    <row r="118" spans="1:11" ht="15">
      <c r="A118" s="7" t="s">
        <v>87</v>
      </c>
      <c r="B118" s="3" t="s">
        <v>83</v>
      </c>
      <c r="C118" s="3">
        <v>5</v>
      </c>
      <c r="D118" s="3">
        <v>40</v>
      </c>
      <c r="E118" s="4">
        <f t="shared" si="2"/>
        <v>200</v>
      </c>
      <c r="F118" s="4">
        <f t="shared" si="3"/>
        <v>229.99999999999997</v>
      </c>
      <c r="G118" s="12">
        <f>F118</f>
        <v>229.99999999999997</v>
      </c>
      <c r="H118" s="12">
        <v>230</v>
      </c>
      <c r="I118" s="15">
        <v>10</v>
      </c>
      <c r="J118" s="12">
        <f>H118-G118-I118</f>
        <v>-9.999999999999972</v>
      </c>
      <c r="K118" s="2"/>
    </row>
    <row r="119" spans="1:11" ht="15">
      <c r="A119" s="1" t="s">
        <v>15</v>
      </c>
      <c r="B119" s="5" t="s">
        <v>10</v>
      </c>
      <c r="C119" s="5">
        <v>4</v>
      </c>
      <c r="D119" s="5">
        <v>180</v>
      </c>
      <c r="E119" s="6">
        <f t="shared" si="2"/>
        <v>720</v>
      </c>
      <c r="F119" s="6">
        <f t="shared" si="3"/>
        <v>827.9999999999999</v>
      </c>
      <c r="G119" s="13"/>
      <c r="H119" s="13"/>
      <c r="I119" s="16"/>
      <c r="J119" s="13"/>
      <c r="K119" s="2"/>
    </row>
    <row r="120" spans="1:11" ht="15">
      <c r="A120" s="1" t="s">
        <v>15</v>
      </c>
      <c r="B120" s="5" t="s">
        <v>54</v>
      </c>
      <c r="C120" s="5">
        <v>15</v>
      </c>
      <c r="D120" s="5">
        <v>100</v>
      </c>
      <c r="E120" s="6">
        <f t="shared" si="2"/>
        <v>1500</v>
      </c>
      <c r="F120" s="6">
        <f t="shared" si="3"/>
        <v>1724.9999999999998</v>
      </c>
      <c r="G120" s="13"/>
      <c r="H120" s="13"/>
      <c r="I120" s="16"/>
      <c r="J120" s="13"/>
      <c r="K120" s="2"/>
    </row>
    <row r="121" spans="1:11" ht="15">
      <c r="A121" s="1" t="s">
        <v>15</v>
      </c>
      <c r="B121" s="5" t="s">
        <v>115</v>
      </c>
      <c r="C121" s="5">
        <v>4</v>
      </c>
      <c r="D121" s="5">
        <v>75</v>
      </c>
      <c r="E121" s="6">
        <f t="shared" si="2"/>
        <v>300</v>
      </c>
      <c r="F121" s="6">
        <f t="shared" si="3"/>
        <v>345</v>
      </c>
      <c r="G121" s="13"/>
      <c r="H121" s="13"/>
      <c r="I121" s="16"/>
      <c r="J121" s="13"/>
      <c r="K121" s="2"/>
    </row>
    <row r="122" spans="1:11" ht="15">
      <c r="A122" s="1" t="s">
        <v>15</v>
      </c>
      <c r="B122" s="5" t="s">
        <v>115</v>
      </c>
      <c r="C122" s="5">
        <v>6.45</v>
      </c>
      <c r="D122" s="5">
        <v>75</v>
      </c>
      <c r="E122" s="6">
        <f t="shared" si="2"/>
        <v>483.75</v>
      </c>
      <c r="F122" s="6">
        <f t="shared" si="3"/>
        <v>556.3125</v>
      </c>
      <c r="G122" s="13"/>
      <c r="H122" s="13"/>
      <c r="I122" s="16"/>
      <c r="J122" s="13"/>
      <c r="K122" s="2"/>
    </row>
    <row r="123" spans="1:11" ht="15">
      <c r="A123" s="1" t="s">
        <v>15</v>
      </c>
      <c r="B123" s="5" t="s">
        <v>131</v>
      </c>
      <c r="C123" s="5">
        <v>11</v>
      </c>
      <c r="D123" s="5">
        <v>3.8</v>
      </c>
      <c r="E123" s="6">
        <f t="shared" si="2"/>
        <v>41.8</v>
      </c>
      <c r="F123" s="6">
        <f t="shared" si="3"/>
        <v>48.06999999999999</v>
      </c>
      <c r="G123" s="13"/>
      <c r="H123" s="13"/>
      <c r="I123" s="16"/>
      <c r="J123" s="13"/>
      <c r="K123" s="2"/>
    </row>
    <row r="124" spans="1:11" ht="15">
      <c r="A124" s="1" t="s">
        <v>15</v>
      </c>
      <c r="B124" s="5" t="s">
        <v>135</v>
      </c>
      <c r="C124" s="5">
        <v>53</v>
      </c>
      <c r="D124" s="5">
        <v>3.8</v>
      </c>
      <c r="E124" s="6">
        <f t="shared" si="2"/>
        <v>201.39999999999998</v>
      </c>
      <c r="F124" s="6">
        <f t="shared" si="3"/>
        <v>231.60999999999996</v>
      </c>
      <c r="G124" s="13"/>
      <c r="H124" s="13"/>
      <c r="I124" s="16"/>
      <c r="J124" s="13"/>
      <c r="K124" s="2"/>
    </row>
    <row r="125" spans="1:11" ht="15">
      <c r="A125" s="1" t="s">
        <v>15</v>
      </c>
      <c r="B125" s="5" t="s">
        <v>171</v>
      </c>
      <c r="C125" s="5">
        <v>1</v>
      </c>
      <c r="D125" s="5">
        <v>115</v>
      </c>
      <c r="E125" s="6">
        <f t="shared" si="2"/>
        <v>115</v>
      </c>
      <c r="F125" s="6">
        <f t="shared" si="3"/>
        <v>132.25</v>
      </c>
      <c r="G125" s="13"/>
      <c r="H125" s="13"/>
      <c r="I125" s="16"/>
      <c r="J125" s="13"/>
      <c r="K125" s="2"/>
    </row>
    <row r="126" spans="1:11" ht="15">
      <c r="A126" s="1" t="s">
        <v>105</v>
      </c>
      <c r="B126" s="5" t="s">
        <v>101</v>
      </c>
      <c r="C126" s="5">
        <v>9</v>
      </c>
      <c r="D126" s="5">
        <v>45</v>
      </c>
      <c r="E126" s="6">
        <f t="shared" si="2"/>
        <v>405</v>
      </c>
      <c r="F126" s="6">
        <f t="shared" si="3"/>
        <v>465.74999999999994</v>
      </c>
      <c r="G126" s="13"/>
      <c r="H126" s="13"/>
      <c r="I126" s="16"/>
      <c r="J126" s="13"/>
      <c r="K126" s="2"/>
    </row>
    <row r="127" spans="1:11" ht="15">
      <c r="A127" s="1" t="s">
        <v>105</v>
      </c>
      <c r="B127" s="5" t="s">
        <v>120</v>
      </c>
      <c r="C127" s="5">
        <v>4.43</v>
      </c>
      <c r="D127" s="5">
        <v>75</v>
      </c>
      <c r="E127" s="6">
        <f t="shared" si="2"/>
        <v>332.25</v>
      </c>
      <c r="F127" s="6">
        <f t="shared" si="3"/>
        <v>382.0875</v>
      </c>
      <c r="G127" s="13">
        <f>F119+F120+F121+F122+F123+F124+F125+F126+F127</f>
        <v>4714.079999999999</v>
      </c>
      <c r="H127" s="13">
        <v>4803</v>
      </c>
      <c r="I127" s="16">
        <v>132.8</v>
      </c>
      <c r="J127" s="13">
        <f>H127-G127-I127</f>
        <v>-43.87999999999903</v>
      </c>
      <c r="K127" s="2"/>
    </row>
    <row r="128" spans="1:11" ht="15">
      <c r="A128" s="10" t="s">
        <v>29</v>
      </c>
      <c r="B128" s="3" t="s">
        <v>24</v>
      </c>
      <c r="C128" s="3">
        <v>6</v>
      </c>
      <c r="D128" s="3">
        <v>52.5</v>
      </c>
      <c r="E128" s="4">
        <f t="shared" si="2"/>
        <v>315</v>
      </c>
      <c r="F128" s="4">
        <f t="shared" si="3"/>
        <v>362.25</v>
      </c>
      <c r="G128" s="12"/>
      <c r="H128" s="12"/>
      <c r="I128" s="15"/>
      <c r="J128" s="12"/>
      <c r="K128" s="2"/>
    </row>
    <row r="129" spans="1:11" ht="15">
      <c r="A129" s="10" t="s">
        <v>122</v>
      </c>
      <c r="B129" s="3" t="s">
        <v>120</v>
      </c>
      <c r="C129" s="3">
        <v>4.43</v>
      </c>
      <c r="D129" s="3">
        <v>75</v>
      </c>
      <c r="E129" s="4">
        <f t="shared" si="2"/>
        <v>332.25</v>
      </c>
      <c r="F129" s="4">
        <f t="shared" si="3"/>
        <v>382.0875</v>
      </c>
      <c r="G129" s="12">
        <f>F128+F129</f>
        <v>744.3375</v>
      </c>
      <c r="H129" s="12">
        <v>710</v>
      </c>
      <c r="I129" s="15">
        <v>20.9</v>
      </c>
      <c r="J129" s="12">
        <f>H129-G129-I129</f>
        <v>-55.237499999999976</v>
      </c>
      <c r="K129" s="2"/>
    </row>
    <row r="130" spans="1:11" ht="15">
      <c r="A130" s="1" t="s">
        <v>18</v>
      </c>
      <c r="B130" s="5" t="s">
        <v>16</v>
      </c>
      <c r="C130" s="5">
        <v>4</v>
      </c>
      <c r="D130" s="5">
        <v>45</v>
      </c>
      <c r="E130" s="6">
        <f t="shared" si="2"/>
        <v>180</v>
      </c>
      <c r="F130" s="6">
        <f t="shared" si="3"/>
        <v>206.99999999999997</v>
      </c>
      <c r="G130" s="13"/>
      <c r="H130" s="13"/>
      <c r="I130" s="16"/>
      <c r="J130" s="13"/>
      <c r="K130" s="2"/>
    </row>
    <row r="131" spans="1:11" ht="15">
      <c r="A131" s="1" t="s">
        <v>18</v>
      </c>
      <c r="B131" s="5" t="s">
        <v>21</v>
      </c>
      <c r="C131" s="5">
        <v>4</v>
      </c>
      <c r="D131" s="5">
        <v>40</v>
      </c>
      <c r="E131" s="6">
        <f t="shared" si="2"/>
        <v>160</v>
      </c>
      <c r="F131" s="6">
        <f t="shared" si="3"/>
        <v>184</v>
      </c>
      <c r="G131" s="13"/>
      <c r="H131" s="13"/>
      <c r="I131" s="16"/>
      <c r="J131" s="13"/>
      <c r="K131" s="2"/>
    </row>
    <row r="132" spans="1:11" ht="15">
      <c r="A132" s="1" t="s">
        <v>18</v>
      </c>
      <c r="B132" s="5" t="s">
        <v>115</v>
      </c>
      <c r="C132" s="5">
        <v>8</v>
      </c>
      <c r="D132" s="5">
        <v>75</v>
      </c>
      <c r="E132" s="6">
        <f aca="true" t="shared" si="4" ref="E132:E195">D132*C132</f>
        <v>600</v>
      </c>
      <c r="F132" s="6">
        <f aca="true" t="shared" si="5" ref="F132:F195">E132*1.15</f>
        <v>690</v>
      </c>
      <c r="G132" s="13"/>
      <c r="H132" s="13"/>
      <c r="I132" s="16"/>
      <c r="J132" s="13"/>
      <c r="K132" s="2"/>
    </row>
    <row r="133" spans="1:11" ht="15">
      <c r="A133" s="1" t="s">
        <v>117</v>
      </c>
      <c r="B133" s="5" t="s">
        <v>115</v>
      </c>
      <c r="C133" s="5">
        <v>8</v>
      </c>
      <c r="D133" s="5">
        <v>75</v>
      </c>
      <c r="E133" s="6">
        <f t="shared" si="4"/>
        <v>600</v>
      </c>
      <c r="F133" s="6">
        <f t="shared" si="5"/>
        <v>690</v>
      </c>
      <c r="G133" s="13">
        <f>F130+F131+F132+F133</f>
        <v>1771</v>
      </c>
      <c r="H133" s="13">
        <v>1800</v>
      </c>
      <c r="I133" s="16">
        <v>48</v>
      </c>
      <c r="J133" s="13">
        <f>H133-G133-I133</f>
        <v>-19</v>
      </c>
      <c r="K133" s="2"/>
    </row>
    <row r="134" spans="1:11" ht="15">
      <c r="A134" s="7" t="s">
        <v>86</v>
      </c>
      <c r="B134" s="3" t="s">
        <v>83</v>
      </c>
      <c r="C134" s="3">
        <v>3</v>
      </c>
      <c r="D134" s="3">
        <v>40</v>
      </c>
      <c r="E134" s="4">
        <f t="shared" si="4"/>
        <v>120</v>
      </c>
      <c r="F134" s="4">
        <f t="shared" si="5"/>
        <v>138</v>
      </c>
      <c r="G134" s="12">
        <f>F134</f>
        <v>138</v>
      </c>
      <c r="H134" s="12">
        <v>150</v>
      </c>
      <c r="I134" s="15">
        <v>6</v>
      </c>
      <c r="J134" s="12">
        <f>H134-G134-I134</f>
        <v>6</v>
      </c>
      <c r="K134" s="2"/>
    </row>
    <row r="135" spans="1:11" ht="15">
      <c r="A135" s="1" t="s">
        <v>79</v>
      </c>
      <c r="B135" s="5" t="s">
        <v>75</v>
      </c>
      <c r="C135" s="5">
        <v>6</v>
      </c>
      <c r="D135" s="5">
        <v>102.5</v>
      </c>
      <c r="E135" s="6">
        <f t="shared" si="4"/>
        <v>615</v>
      </c>
      <c r="F135" s="6">
        <f t="shared" si="5"/>
        <v>707.25</v>
      </c>
      <c r="G135" s="13"/>
      <c r="H135" s="13"/>
      <c r="I135" s="16"/>
      <c r="J135" s="13"/>
      <c r="K135" s="2"/>
    </row>
    <row r="136" spans="1:11" ht="15">
      <c r="A136" s="1" t="s">
        <v>79</v>
      </c>
      <c r="B136" s="5" t="s">
        <v>123</v>
      </c>
      <c r="C136" s="5">
        <v>6</v>
      </c>
      <c r="D136" s="5">
        <v>20.9</v>
      </c>
      <c r="E136" s="6">
        <f t="shared" si="4"/>
        <v>125.39999999999999</v>
      </c>
      <c r="F136" s="6">
        <f t="shared" si="5"/>
        <v>144.20999999999998</v>
      </c>
      <c r="G136" s="13">
        <f>F135+F136</f>
        <v>851.46</v>
      </c>
      <c r="H136" s="13">
        <v>779</v>
      </c>
      <c r="I136" s="16">
        <v>15</v>
      </c>
      <c r="J136" s="13">
        <f>H136-G136-I136</f>
        <v>-87.46000000000004</v>
      </c>
      <c r="K136" s="2"/>
    </row>
    <row r="137" spans="1:11" ht="15">
      <c r="A137" s="7" t="s">
        <v>40</v>
      </c>
      <c r="B137" s="3" t="s">
        <v>38</v>
      </c>
      <c r="C137" s="3">
        <v>4.43</v>
      </c>
      <c r="D137" s="3">
        <v>107.5</v>
      </c>
      <c r="E137" s="4">
        <f t="shared" si="4"/>
        <v>476.22499999999997</v>
      </c>
      <c r="F137" s="4">
        <f t="shared" si="5"/>
        <v>547.6587499999999</v>
      </c>
      <c r="G137" s="12"/>
      <c r="H137" s="12"/>
      <c r="I137" s="15"/>
      <c r="J137" s="12"/>
      <c r="K137" s="2"/>
    </row>
    <row r="138" spans="1:11" ht="15">
      <c r="A138" s="7" t="s">
        <v>40</v>
      </c>
      <c r="B138" s="3" t="s">
        <v>58</v>
      </c>
      <c r="C138" s="3">
        <v>6</v>
      </c>
      <c r="D138" s="3">
        <v>48.5</v>
      </c>
      <c r="E138" s="4">
        <f t="shared" si="4"/>
        <v>291</v>
      </c>
      <c r="F138" s="4">
        <f t="shared" si="5"/>
        <v>334.65</v>
      </c>
      <c r="G138" s="12"/>
      <c r="H138" s="12"/>
      <c r="I138" s="15"/>
      <c r="J138" s="12"/>
      <c r="K138" s="2"/>
    </row>
    <row r="139" spans="1:11" ht="15">
      <c r="A139" s="7" t="s">
        <v>40</v>
      </c>
      <c r="B139" s="3" t="s">
        <v>75</v>
      </c>
      <c r="C139" s="3">
        <v>7</v>
      </c>
      <c r="D139" s="3">
        <v>102.5</v>
      </c>
      <c r="E139" s="4">
        <f t="shared" si="4"/>
        <v>717.5</v>
      </c>
      <c r="F139" s="4">
        <f t="shared" si="5"/>
        <v>825.1249999999999</v>
      </c>
      <c r="G139" s="12">
        <f>F137+F138+F139</f>
        <v>1707.4337499999997</v>
      </c>
      <c r="H139" s="12">
        <v>1654</v>
      </c>
      <c r="I139" s="15">
        <v>34.9</v>
      </c>
      <c r="J139" s="12">
        <f>H139-G139-I139</f>
        <v>-88.3337499999997</v>
      </c>
      <c r="K139" s="2"/>
    </row>
    <row r="140" spans="1:11" ht="15">
      <c r="A140" s="1" t="s">
        <v>56</v>
      </c>
      <c r="B140" s="5" t="s">
        <v>54</v>
      </c>
      <c r="C140" s="5">
        <v>3</v>
      </c>
      <c r="D140" s="5">
        <v>100</v>
      </c>
      <c r="E140" s="6">
        <f t="shared" si="4"/>
        <v>300</v>
      </c>
      <c r="F140" s="6">
        <f t="shared" si="5"/>
        <v>345</v>
      </c>
      <c r="G140" s="13"/>
      <c r="H140" s="13"/>
      <c r="I140" s="16"/>
      <c r="J140" s="13"/>
      <c r="K140" s="2"/>
    </row>
    <row r="141" spans="1:11" ht="15">
      <c r="A141" s="1" t="s">
        <v>56</v>
      </c>
      <c r="B141" s="5" t="s">
        <v>123</v>
      </c>
      <c r="C141" s="5">
        <v>3</v>
      </c>
      <c r="D141" s="5">
        <v>20.9</v>
      </c>
      <c r="E141" s="6">
        <f t="shared" si="4"/>
        <v>62.699999999999996</v>
      </c>
      <c r="F141" s="6">
        <f t="shared" si="5"/>
        <v>72.10499999999999</v>
      </c>
      <c r="G141" s="13">
        <f>F140+F141</f>
        <v>417.105</v>
      </c>
      <c r="H141" s="13">
        <v>420</v>
      </c>
      <c r="I141" s="16">
        <v>7.5</v>
      </c>
      <c r="J141" s="13">
        <f>H141-G141-I141</f>
        <v>-4.605000000000018</v>
      </c>
      <c r="K141" s="2"/>
    </row>
    <row r="142" spans="1:11" ht="15">
      <c r="A142" s="10" t="s">
        <v>155</v>
      </c>
      <c r="B142" s="3" t="s">
        <v>146</v>
      </c>
      <c r="C142" s="3">
        <v>6</v>
      </c>
      <c r="D142" s="3">
        <v>11.4</v>
      </c>
      <c r="E142" s="4">
        <f t="shared" si="4"/>
        <v>68.4</v>
      </c>
      <c r="F142" s="4">
        <f t="shared" si="5"/>
        <v>78.66</v>
      </c>
      <c r="G142" s="12">
        <f>F142</f>
        <v>78.66</v>
      </c>
      <c r="H142" s="12">
        <v>80</v>
      </c>
      <c r="I142" s="15">
        <v>3</v>
      </c>
      <c r="J142" s="12">
        <f>H142-G142-I142</f>
        <v>-1.6599999999999966</v>
      </c>
      <c r="K142" s="2"/>
    </row>
    <row r="143" spans="1:11" ht="15">
      <c r="A143" s="1" t="s">
        <v>99</v>
      </c>
      <c r="B143" s="5" t="s">
        <v>93</v>
      </c>
      <c r="C143" s="5">
        <v>15</v>
      </c>
      <c r="D143" s="5">
        <v>40</v>
      </c>
      <c r="E143" s="6">
        <f t="shared" si="4"/>
        <v>600</v>
      </c>
      <c r="F143" s="6">
        <f t="shared" si="5"/>
        <v>690</v>
      </c>
      <c r="G143" s="13">
        <f>F143</f>
        <v>690</v>
      </c>
      <c r="H143" s="13">
        <v>600</v>
      </c>
      <c r="I143" s="16">
        <v>30</v>
      </c>
      <c r="J143" s="13">
        <f>H143-G143-I143</f>
        <v>-120</v>
      </c>
      <c r="K143" s="2"/>
    </row>
    <row r="144" spans="1:11" ht="15">
      <c r="A144" s="7" t="s">
        <v>66</v>
      </c>
      <c r="B144" s="3" t="s">
        <v>64</v>
      </c>
      <c r="C144" s="3">
        <v>7.5</v>
      </c>
      <c r="D144" s="3">
        <v>125</v>
      </c>
      <c r="E144" s="4">
        <f t="shared" si="4"/>
        <v>937.5</v>
      </c>
      <c r="F144" s="4">
        <f t="shared" si="5"/>
        <v>1078.125</v>
      </c>
      <c r="G144" s="12"/>
      <c r="H144" s="12"/>
      <c r="I144" s="15"/>
      <c r="J144" s="12"/>
      <c r="K144" s="2"/>
    </row>
    <row r="145" spans="1:11" ht="15">
      <c r="A145" s="7" t="s">
        <v>66</v>
      </c>
      <c r="B145" s="3" t="s">
        <v>81</v>
      </c>
      <c r="C145" s="3">
        <v>7</v>
      </c>
      <c r="D145" s="3">
        <v>100</v>
      </c>
      <c r="E145" s="4">
        <f t="shared" si="4"/>
        <v>700</v>
      </c>
      <c r="F145" s="4">
        <f t="shared" si="5"/>
        <v>804.9999999999999</v>
      </c>
      <c r="G145" s="12"/>
      <c r="H145" s="12"/>
      <c r="I145" s="15"/>
      <c r="J145" s="12"/>
      <c r="K145" s="2"/>
    </row>
    <row r="146" spans="1:11" ht="15">
      <c r="A146" s="7" t="s">
        <v>145</v>
      </c>
      <c r="B146" s="3" t="s">
        <v>136</v>
      </c>
      <c r="C146" s="3">
        <v>31</v>
      </c>
      <c r="D146" s="3">
        <v>19</v>
      </c>
      <c r="E146" s="4">
        <f t="shared" si="4"/>
        <v>589</v>
      </c>
      <c r="F146" s="4">
        <f t="shared" si="5"/>
        <v>677.3499999999999</v>
      </c>
      <c r="G146" s="12">
        <f>F144+F145+F146</f>
        <v>2560.475</v>
      </c>
      <c r="H146" s="12">
        <v>2489</v>
      </c>
      <c r="I146" s="15">
        <v>44.5</v>
      </c>
      <c r="J146" s="12">
        <f>H146-G146-I146</f>
        <v>-115.97499999999991</v>
      </c>
      <c r="K146" s="2"/>
    </row>
    <row r="147" spans="1:11" ht="15">
      <c r="A147" s="1" t="s">
        <v>53</v>
      </c>
      <c r="B147" s="5" t="s">
        <v>50</v>
      </c>
      <c r="C147" s="5">
        <v>4.5</v>
      </c>
      <c r="D147" s="5">
        <v>100</v>
      </c>
      <c r="E147" s="6">
        <f t="shared" si="4"/>
        <v>450</v>
      </c>
      <c r="F147" s="6">
        <f t="shared" si="5"/>
        <v>517.5</v>
      </c>
      <c r="G147" s="13">
        <f>F147</f>
        <v>517.5</v>
      </c>
      <c r="H147" s="13">
        <v>518</v>
      </c>
      <c r="I147" s="16">
        <v>9</v>
      </c>
      <c r="J147" s="13">
        <f>H147-G147-I147</f>
        <v>-8.5</v>
      </c>
      <c r="K147" s="2"/>
    </row>
    <row r="148" spans="1:11" ht="15">
      <c r="A148" s="10" t="s">
        <v>91</v>
      </c>
      <c r="B148" s="3" t="s">
        <v>83</v>
      </c>
      <c r="C148" s="3">
        <v>6</v>
      </c>
      <c r="D148" s="3">
        <v>40</v>
      </c>
      <c r="E148" s="4">
        <f t="shared" si="4"/>
        <v>240</v>
      </c>
      <c r="F148" s="4">
        <f t="shared" si="5"/>
        <v>276</v>
      </c>
      <c r="G148" s="12"/>
      <c r="H148" s="12"/>
      <c r="I148" s="15"/>
      <c r="J148" s="12"/>
      <c r="K148" s="2"/>
    </row>
    <row r="149" spans="1:11" ht="15">
      <c r="A149" s="10" t="s">
        <v>91</v>
      </c>
      <c r="B149" s="3" t="s">
        <v>128</v>
      </c>
      <c r="C149" s="3">
        <v>15</v>
      </c>
      <c r="D149" s="3">
        <v>16.15</v>
      </c>
      <c r="E149" s="4">
        <f t="shared" si="4"/>
        <v>242.24999999999997</v>
      </c>
      <c r="F149" s="4">
        <f t="shared" si="5"/>
        <v>278.5874999999999</v>
      </c>
      <c r="G149" s="12"/>
      <c r="H149" s="12"/>
      <c r="I149" s="15"/>
      <c r="J149" s="12"/>
      <c r="K149" s="2"/>
    </row>
    <row r="150" spans="1:11" ht="15">
      <c r="A150" s="10" t="s">
        <v>157</v>
      </c>
      <c r="B150" s="3" t="s">
        <v>146</v>
      </c>
      <c r="C150" s="3">
        <v>12</v>
      </c>
      <c r="D150" s="3">
        <v>11.4</v>
      </c>
      <c r="E150" s="4">
        <f t="shared" si="4"/>
        <v>136.8</v>
      </c>
      <c r="F150" s="4">
        <f t="shared" si="5"/>
        <v>157.32</v>
      </c>
      <c r="G150" s="12">
        <f>F148+F149+F150</f>
        <v>711.9074999999998</v>
      </c>
      <c r="H150" s="12">
        <v>712</v>
      </c>
      <c r="I150" s="15">
        <v>25.5</v>
      </c>
      <c r="J150" s="12">
        <f>H150-G150-I150</f>
        <v>-25.4074999999998</v>
      </c>
      <c r="K150" s="2"/>
    </row>
    <row r="151" spans="1:11" ht="15">
      <c r="A151" s="1" t="s">
        <v>95</v>
      </c>
      <c r="B151" s="5" t="s">
        <v>93</v>
      </c>
      <c r="C151" s="5">
        <v>6</v>
      </c>
      <c r="D151" s="5">
        <v>40</v>
      </c>
      <c r="E151" s="6">
        <f t="shared" si="4"/>
        <v>240</v>
      </c>
      <c r="F151" s="6">
        <f t="shared" si="5"/>
        <v>276</v>
      </c>
      <c r="G151" s="13"/>
      <c r="H151" s="13"/>
      <c r="I151" s="16"/>
      <c r="J151" s="13"/>
      <c r="K151" s="2"/>
    </row>
    <row r="152" spans="1:11" ht="15">
      <c r="A152" s="1" t="s">
        <v>95</v>
      </c>
      <c r="B152" s="5" t="s">
        <v>120</v>
      </c>
      <c r="C152" s="5">
        <v>10.43</v>
      </c>
      <c r="D152" s="5">
        <v>75</v>
      </c>
      <c r="E152" s="6">
        <f t="shared" si="4"/>
        <v>782.25</v>
      </c>
      <c r="F152" s="6">
        <f t="shared" si="5"/>
        <v>899.5875</v>
      </c>
      <c r="G152" s="13"/>
      <c r="H152" s="13"/>
      <c r="I152" s="16"/>
      <c r="J152" s="13"/>
      <c r="K152" s="2"/>
    </row>
    <row r="153" spans="1:11" ht="15">
      <c r="A153" s="1" t="s">
        <v>95</v>
      </c>
      <c r="B153" s="5" t="s">
        <v>131</v>
      </c>
      <c r="C153" s="5">
        <v>10</v>
      </c>
      <c r="D153" s="5">
        <v>3.8</v>
      </c>
      <c r="E153" s="6">
        <f t="shared" si="4"/>
        <v>38</v>
      </c>
      <c r="F153" s="6">
        <f t="shared" si="5"/>
        <v>43.699999999999996</v>
      </c>
      <c r="G153" s="13">
        <f>F151+F152+F153</f>
        <v>1219.2875000000001</v>
      </c>
      <c r="H153" s="13">
        <v>1200</v>
      </c>
      <c r="I153" s="16">
        <v>37.9</v>
      </c>
      <c r="J153" s="13">
        <f>H153-G153-I153</f>
        <v>-57.187500000000135</v>
      </c>
      <c r="K153" s="2"/>
    </row>
    <row r="154" spans="1:11" ht="15">
      <c r="A154" s="7" t="s">
        <v>22</v>
      </c>
      <c r="B154" s="3" t="s">
        <v>21</v>
      </c>
      <c r="C154" s="3">
        <v>19</v>
      </c>
      <c r="D154" s="3">
        <v>40</v>
      </c>
      <c r="E154" s="4">
        <f t="shared" si="4"/>
        <v>760</v>
      </c>
      <c r="F154" s="4">
        <f t="shared" si="5"/>
        <v>873.9999999999999</v>
      </c>
      <c r="G154" s="12"/>
      <c r="H154" s="12"/>
      <c r="I154" s="15"/>
      <c r="J154" s="12"/>
      <c r="K154" s="2"/>
    </row>
    <row r="155" spans="1:11" ht="15">
      <c r="A155" s="10" t="s">
        <v>63</v>
      </c>
      <c r="B155" s="3" t="s">
        <v>61</v>
      </c>
      <c r="C155" s="3">
        <v>14</v>
      </c>
      <c r="D155" s="3">
        <v>175</v>
      </c>
      <c r="E155" s="4">
        <f t="shared" si="4"/>
        <v>2450</v>
      </c>
      <c r="F155" s="4">
        <f t="shared" si="5"/>
        <v>2817.5</v>
      </c>
      <c r="G155" s="12"/>
      <c r="H155" s="12"/>
      <c r="I155" s="15"/>
      <c r="J155" s="12"/>
      <c r="K155" s="2"/>
    </row>
    <row r="156" spans="1:11" ht="15">
      <c r="A156" s="7" t="s">
        <v>63</v>
      </c>
      <c r="B156" s="3" t="s">
        <v>64</v>
      </c>
      <c r="C156" s="3">
        <v>10.5</v>
      </c>
      <c r="D156" s="3">
        <v>125</v>
      </c>
      <c r="E156" s="4">
        <f t="shared" si="4"/>
        <v>1312.5</v>
      </c>
      <c r="F156" s="4">
        <f t="shared" si="5"/>
        <v>1509.3749999999998</v>
      </c>
      <c r="G156" s="12">
        <f>F154+F155+F156</f>
        <v>5200.875</v>
      </c>
      <c r="H156" s="12">
        <v>5330</v>
      </c>
      <c r="I156" s="15">
        <v>87</v>
      </c>
      <c r="J156" s="12">
        <f>H156-G156-I156</f>
        <v>42.125</v>
      </c>
      <c r="K156" s="2"/>
    </row>
    <row r="157" spans="1:11" ht="15">
      <c r="A157" s="14" t="s">
        <v>94</v>
      </c>
      <c r="B157" s="5" t="s">
        <v>93</v>
      </c>
      <c r="C157" s="5">
        <v>6</v>
      </c>
      <c r="D157" s="5">
        <v>40</v>
      </c>
      <c r="E157" s="6">
        <f t="shared" si="4"/>
        <v>240</v>
      </c>
      <c r="F157" s="6">
        <f t="shared" si="5"/>
        <v>276</v>
      </c>
      <c r="G157" s="13">
        <f>F157</f>
        <v>276</v>
      </c>
      <c r="H157" s="13">
        <v>276</v>
      </c>
      <c r="I157" s="16">
        <v>12</v>
      </c>
      <c r="J157" s="13">
        <f>H157-G157-I157</f>
        <v>-12</v>
      </c>
      <c r="K157" s="2"/>
    </row>
    <row r="158" spans="1:11" ht="15">
      <c r="A158" s="7" t="s">
        <v>42</v>
      </c>
      <c r="B158" s="3" t="s">
        <v>38</v>
      </c>
      <c r="C158" s="3">
        <v>2.43</v>
      </c>
      <c r="D158" s="3">
        <v>107.5</v>
      </c>
      <c r="E158" s="4">
        <f t="shared" si="4"/>
        <v>261.225</v>
      </c>
      <c r="F158" s="4">
        <f t="shared" si="5"/>
        <v>300.40875</v>
      </c>
      <c r="G158" s="12"/>
      <c r="H158" s="12"/>
      <c r="I158" s="15"/>
      <c r="J158" s="12"/>
      <c r="K158" s="2"/>
    </row>
    <row r="159" spans="1:11" ht="15">
      <c r="A159" s="7" t="s">
        <v>42</v>
      </c>
      <c r="B159" s="3" t="s">
        <v>54</v>
      </c>
      <c r="C159" s="3">
        <v>3</v>
      </c>
      <c r="D159" s="3">
        <v>100</v>
      </c>
      <c r="E159" s="4">
        <f t="shared" si="4"/>
        <v>300</v>
      </c>
      <c r="F159" s="4">
        <f t="shared" si="5"/>
        <v>345</v>
      </c>
      <c r="G159" s="12"/>
      <c r="H159" s="12"/>
      <c r="I159" s="15"/>
      <c r="J159" s="12"/>
      <c r="K159" s="2"/>
    </row>
    <row r="160" spans="1:11" ht="15">
      <c r="A160" s="7" t="s">
        <v>137</v>
      </c>
      <c r="B160" s="3" t="s">
        <v>135</v>
      </c>
      <c r="C160" s="3">
        <v>18</v>
      </c>
      <c r="D160" s="3">
        <v>3.8</v>
      </c>
      <c r="E160" s="4">
        <f t="shared" si="4"/>
        <v>68.39999999999999</v>
      </c>
      <c r="F160" s="4">
        <f t="shared" si="5"/>
        <v>78.65999999999998</v>
      </c>
      <c r="G160" s="12">
        <f>F158+F159+F160</f>
        <v>724.06875</v>
      </c>
      <c r="H160" s="12">
        <v>690</v>
      </c>
      <c r="I160" s="15">
        <v>14.43</v>
      </c>
      <c r="J160" s="12">
        <f>H160-G160-I160</f>
        <v>-48.49875000000002</v>
      </c>
      <c r="K160" s="2"/>
    </row>
    <row r="161" spans="1:11" ht="15">
      <c r="A161" s="1" t="s">
        <v>106</v>
      </c>
      <c r="B161" s="5" t="s">
        <v>101</v>
      </c>
      <c r="C161" s="5">
        <v>6</v>
      </c>
      <c r="D161" s="5">
        <v>45</v>
      </c>
      <c r="E161" s="6">
        <f t="shared" si="4"/>
        <v>270</v>
      </c>
      <c r="F161" s="6">
        <f t="shared" si="5"/>
        <v>310.5</v>
      </c>
      <c r="G161" s="13"/>
      <c r="H161" s="13"/>
      <c r="I161" s="16"/>
      <c r="J161" s="13"/>
      <c r="K161" s="2"/>
    </row>
    <row r="162" spans="1:11" ht="15">
      <c r="A162" s="1" t="s">
        <v>106</v>
      </c>
      <c r="B162" s="5" t="s">
        <v>120</v>
      </c>
      <c r="C162" s="5">
        <v>6.43</v>
      </c>
      <c r="D162" s="5">
        <v>75</v>
      </c>
      <c r="E162" s="6">
        <f t="shared" si="4"/>
        <v>482.25</v>
      </c>
      <c r="F162" s="6">
        <f t="shared" si="5"/>
        <v>554.5875</v>
      </c>
      <c r="G162" s="13"/>
      <c r="H162" s="13"/>
      <c r="I162" s="16"/>
      <c r="J162" s="13"/>
      <c r="K162" s="2"/>
    </row>
    <row r="163" spans="1:11" ht="15">
      <c r="A163" s="1" t="s">
        <v>106</v>
      </c>
      <c r="B163" s="5" t="s">
        <v>135</v>
      </c>
      <c r="C163" s="5">
        <v>12</v>
      </c>
      <c r="D163" s="5">
        <v>3.8</v>
      </c>
      <c r="E163" s="6">
        <f t="shared" si="4"/>
        <v>45.599999999999994</v>
      </c>
      <c r="F163" s="6">
        <f t="shared" si="5"/>
        <v>52.43999999999999</v>
      </c>
      <c r="G163" s="13">
        <f>F161+F162+F163</f>
        <v>917.5274999999999</v>
      </c>
      <c r="H163" s="13">
        <v>880</v>
      </c>
      <c r="I163" s="16">
        <v>30.9</v>
      </c>
      <c r="J163" s="13">
        <f>H163-G163-I163</f>
        <v>-68.42749999999992</v>
      </c>
      <c r="K163" s="2"/>
    </row>
    <row r="164" spans="1:11" ht="15">
      <c r="A164" s="7" t="s">
        <v>59</v>
      </c>
      <c r="B164" s="3" t="s">
        <v>58</v>
      </c>
      <c r="C164" s="3">
        <v>6</v>
      </c>
      <c r="D164" s="3">
        <v>48.5</v>
      </c>
      <c r="E164" s="4">
        <f t="shared" si="4"/>
        <v>291</v>
      </c>
      <c r="F164" s="4">
        <f t="shared" si="5"/>
        <v>334.65</v>
      </c>
      <c r="G164" s="12"/>
      <c r="H164" s="12"/>
      <c r="I164" s="15"/>
      <c r="J164" s="12"/>
      <c r="K164" s="2"/>
    </row>
    <row r="165" spans="1:11" ht="15">
      <c r="A165" s="7" t="s">
        <v>59</v>
      </c>
      <c r="B165" s="3" t="s">
        <v>135</v>
      </c>
      <c r="C165" s="3">
        <v>25</v>
      </c>
      <c r="D165" s="3">
        <v>3.8</v>
      </c>
      <c r="E165" s="4">
        <f t="shared" si="4"/>
        <v>95</v>
      </c>
      <c r="F165" s="4">
        <f t="shared" si="5"/>
        <v>109.24999999999999</v>
      </c>
      <c r="G165" s="12">
        <f>F164+F165</f>
        <v>443.9</v>
      </c>
      <c r="H165" s="12">
        <v>444</v>
      </c>
      <c r="I165" s="15">
        <v>24.5</v>
      </c>
      <c r="J165" s="12">
        <f>H165-G165-I165</f>
        <v>-24.399999999999977</v>
      </c>
      <c r="K165" s="2"/>
    </row>
    <row r="166" spans="1:11" ht="15">
      <c r="A166" s="14" t="s">
        <v>149</v>
      </c>
      <c r="B166" s="5" t="s">
        <v>146</v>
      </c>
      <c r="C166" s="5">
        <v>20</v>
      </c>
      <c r="D166" s="5">
        <v>11.4</v>
      </c>
      <c r="E166" s="6">
        <f t="shared" si="4"/>
        <v>228</v>
      </c>
      <c r="F166" s="6">
        <f t="shared" si="5"/>
        <v>262.2</v>
      </c>
      <c r="G166" s="13">
        <f>F166</f>
        <v>262.2</v>
      </c>
      <c r="H166" s="13">
        <v>262</v>
      </c>
      <c r="I166" s="16">
        <v>10</v>
      </c>
      <c r="J166" s="13">
        <f>H166-G166-I166</f>
        <v>-10.199999999999989</v>
      </c>
      <c r="K166" s="2"/>
    </row>
    <row r="167" spans="1:11" ht="15">
      <c r="A167" s="7" t="s">
        <v>112</v>
      </c>
      <c r="B167" s="3" t="s">
        <v>101</v>
      </c>
      <c r="C167" s="3">
        <v>5</v>
      </c>
      <c r="D167" s="3">
        <v>45</v>
      </c>
      <c r="E167" s="4">
        <f t="shared" si="4"/>
        <v>225</v>
      </c>
      <c r="F167" s="4">
        <f t="shared" si="5"/>
        <v>258.75</v>
      </c>
      <c r="G167" s="12"/>
      <c r="H167" s="12"/>
      <c r="I167" s="15"/>
      <c r="J167" s="12"/>
      <c r="K167" s="2"/>
    </row>
    <row r="168" spans="1:11" ht="15">
      <c r="A168" s="7" t="s">
        <v>142</v>
      </c>
      <c r="B168" s="3" t="s">
        <v>136</v>
      </c>
      <c r="C168" s="3">
        <v>5</v>
      </c>
      <c r="D168" s="3">
        <v>19</v>
      </c>
      <c r="E168" s="4">
        <f t="shared" si="4"/>
        <v>95</v>
      </c>
      <c r="F168" s="4">
        <f t="shared" si="5"/>
        <v>109.24999999999999</v>
      </c>
      <c r="G168" s="12">
        <f>F167+F168</f>
        <v>368</v>
      </c>
      <c r="H168" s="12">
        <v>368</v>
      </c>
      <c r="I168" s="15">
        <v>12.5</v>
      </c>
      <c r="J168" s="12">
        <f>H168-G168-I168</f>
        <v>-12.5</v>
      </c>
      <c r="K168" s="2"/>
    </row>
    <row r="169" spans="1:11" ht="15">
      <c r="A169" s="14" t="s">
        <v>26</v>
      </c>
      <c r="B169" s="5" t="s">
        <v>24</v>
      </c>
      <c r="C169" s="5">
        <v>6</v>
      </c>
      <c r="D169" s="5">
        <v>52.5</v>
      </c>
      <c r="E169" s="6">
        <f t="shared" si="4"/>
        <v>315</v>
      </c>
      <c r="F169" s="6">
        <f t="shared" si="5"/>
        <v>362.25</v>
      </c>
      <c r="G169" s="13"/>
      <c r="H169" s="13"/>
      <c r="I169" s="16"/>
      <c r="J169" s="13"/>
      <c r="K169" s="2"/>
    </row>
    <row r="170" spans="1:11" ht="15">
      <c r="A170" s="14" t="s">
        <v>26</v>
      </c>
      <c r="B170" s="5" t="s">
        <v>31</v>
      </c>
      <c r="C170" s="5">
        <v>6.37</v>
      </c>
      <c r="D170" s="5">
        <v>52.5</v>
      </c>
      <c r="E170" s="6">
        <f t="shared" si="4"/>
        <v>334.425</v>
      </c>
      <c r="F170" s="6">
        <f t="shared" si="5"/>
        <v>384.58875</v>
      </c>
      <c r="G170" s="13"/>
      <c r="H170" s="13"/>
      <c r="I170" s="16"/>
      <c r="J170" s="13"/>
      <c r="K170" s="2"/>
    </row>
    <row r="171" spans="1:11" ht="15">
      <c r="A171" s="14" t="s">
        <v>26</v>
      </c>
      <c r="B171" s="5" t="s">
        <v>64</v>
      </c>
      <c r="C171" s="5">
        <v>6.5</v>
      </c>
      <c r="D171" s="5">
        <v>125</v>
      </c>
      <c r="E171" s="6">
        <f t="shared" si="4"/>
        <v>812.5</v>
      </c>
      <c r="F171" s="6">
        <f t="shared" si="5"/>
        <v>934.3749999999999</v>
      </c>
      <c r="G171" s="13"/>
      <c r="H171" s="13"/>
      <c r="I171" s="16"/>
      <c r="J171" s="13"/>
      <c r="K171" s="2"/>
    </row>
    <row r="172" spans="1:11" ht="15">
      <c r="A172" s="14" t="s">
        <v>69</v>
      </c>
      <c r="B172" s="5" t="s">
        <v>67</v>
      </c>
      <c r="C172" s="5">
        <v>6</v>
      </c>
      <c r="D172" s="5">
        <v>120</v>
      </c>
      <c r="E172" s="6">
        <f t="shared" si="4"/>
        <v>720</v>
      </c>
      <c r="F172" s="6">
        <f t="shared" si="5"/>
        <v>827.9999999999999</v>
      </c>
      <c r="G172" s="13"/>
      <c r="H172" s="13"/>
      <c r="I172" s="16"/>
      <c r="J172" s="13"/>
      <c r="K172" s="2"/>
    </row>
    <row r="173" spans="1:11" ht="15">
      <c r="A173" s="14" t="s">
        <v>69</v>
      </c>
      <c r="B173" s="5" t="s">
        <v>128</v>
      </c>
      <c r="C173" s="5">
        <v>6</v>
      </c>
      <c r="D173" s="5">
        <v>16.15</v>
      </c>
      <c r="E173" s="6">
        <f t="shared" si="4"/>
        <v>96.89999999999999</v>
      </c>
      <c r="F173" s="6">
        <f t="shared" si="5"/>
        <v>111.43499999999999</v>
      </c>
      <c r="G173" s="13"/>
      <c r="H173" s="13"/>
      <c r="I173" s="16"/>
      <c r="J173" s="13"/>
      <c r="K173" s="2"/>
    </row>
    <row r="174" spans="1:11" ht="15">
      <c r="A174" s="14" t="s">
        <v>69</v>
      </c>
      <c r="B174" s="5" t="s">
        <v>146</v>
      </c>
      <c r="C174" s="5">
        <v>20</v>
      </c>
      <c r="D174" s="5">
        <v>11.4</v>
      </c>
      <c r="E174" s="6">
        <f t="shared" si="4"/>
        <v>228</v>
      </c>
      <c r="F174" s="6">
        <f t="shared" si="5"/>
        <v>262.2</v>
      </c>
      <c r="G174" s="13"/>
      <c r="H174" s="13"/>
      <c r="I174" s="16"/>
      <c r="J174" s="13"/>
      <c r="K174" s="2"/>
    </row>
    <row r="175" spans="1:11" ht="15">
      <c r="A175" s="14" t="s">
        <v>69</v>
      </c>
      <c r="B175" s="5" t="s">
        <v>146</v>
      </c>
      <c r="C175" s="5">
        <v>75</v>
      </c>
      <c r="D175" s="5">
        <v>11.4</v>
      </c>
      <c r="E175" s="6">
        <f t="shared" si="4"/>
        <v>855</v>
      </c>
      <c r="F175" s="6">
        <f t="shared" si="5"/>
        <v>983.2499999999999</v>
      </c>
      <c r="G175" s="13"/>
      <c r="H175" s="13"/>
      <c r="I175" s="16"/>
      <c r="J175" s="13"/>
      <c r="K175" s="2"/>
    </row>
    <row r="176" spans="1:11" ht="15">
      <c r="A176" s="14" t="s">
        <v>172</v>
      </c>
      <c r="B176" s="5" t="s">
        <v>101</v>
      </c>
      <c r="C176" s="5">
        <v>20</v>
      </c>
      <c r="D176" s="5">
        <v>45</v>
      </c>
      <c r="E176" s="6">
        <f t="shared" si="4"/>
        <v>900</v>
      </c>
      <c r="F176" s="6">
        <f t="shared" si="5"/>
        <v>1035</v>
      </c>
      <c r="G176" s="13">
        <f>F169+F170+F171+F172+F173+F174+F175+F176</f>
        <v>4901.098749999999</v>
      </c>
      <c r="H176" s="13">
        <v>4830</v>
      </c>
      <c r="I176" s="16">
        <v>140</v>
      </c>
      <c r="J176" s="13">
        <f>H176-G176-I176</f>
        <v>-211.0987499999992</v>
      </c>
      <c r="K176" s="2"/>
    </row>
    <row r="177" spans="1:11" ht="15">
      <c r="A177" s="10" t="s">
        <v>132</v>
      </c>
      <c r="B177" s="3" t="s">
        <v>131</v>
      </c>
      <c r="C177" s="3">
        <v>7</v>
      </c>
      <c r="D177" s="3">
        <v>3.8</v>
      </c>
      <c r="E177" s="4">
        <f t="shared" si="4"/>
        <v>26.599999999999998</v>
      </c>
      <c r="F177" s="4">
        <f t="shared" si="5"/>
        <v>30.589999999999996</v>
      </c>
      <c r="G177" s="12"/>
      <c r="H177" s="12"/>
      <c r="I177" s="15"/>
      <c r="J177" s="12"/>
      <c r="K177" s="2"/>
    </row>
    <row r="178" spans="1:11" ht="15">
      <c r="A178" s="10" t="s">
        <v>90</v>
      </c>
      <c r="B178" s="3" t="s">
        <v>83</v>
      </c>
      <c r="C178" s="3">
        <v>4</v>
      </c>
      <c r="D178" s="3">
        <v>40</v>
      </c>
      <c r="E178" s="4">
        <f t="shared" si="4"/>
        <v>160</v>
      </c>
      <c r="F178" s="4">
        <f t="shared" si="5"/>
        <v>184</v>
      </c>
      <c r="G178" s="12"/>
      <c r="H178" s="12"/>
      <c r="I178" s="15"/>
      <c r="J178" s="12"/>
      <c r="K178" s="2"/>
    </row>
    <row r="179" spans="1:11" ht="15">
      <c r="A179" s="10" t="s">
        <v>90</v>
      </c>
      <c r="B179" s="3" t="s">
        <v>120</v>
      </c>
      <c r="C179" s="3">
        <v>3.43</v>
      </c>
      <c r="D179" s="3">
        <v>75</v>
      </c>
      <c r="E179" s="4">
        <f t="shared" si="4"/>
        <v>257.25</v>
      </c>
      <c r="F179" s="4">
        <f t="shared" si="5"/>
        <v>295.8375</v>
      </c>
      <c r="G179" s="12">
        <f>F177+F178+F179</f>
        <v>510.4275</v>
      </c>
      <c r="H179" s="12">
        <v>473</v>
      </c>
      <c r="I179" s="15">
        <v>18.4</v>
      </c>
      <c r="J179" s="12">
        <f>H179-G179-I179</f>
        <v>-55.82750000000001</v>
      </c>
      <c r="K179" s="2"/>
    </row>
    <row r="180" spans="1:11" ht="15">
      <c r="A180" s="14" t="s">
        <v>164</v>
      </c>
      <c r="B180" s="5" t="s">
        <v>146</v>
      </c>
      <c r="C180" s="5">
        <v>6</v>
      </c>
      <c r="D180" s="5">
        <v>11.4</v>
      </c>
      <c r="E180" s="6">
        <f t="shared" si="4"/>
        <v>68.4</v>
      </c>
      <c r="F180" s="6">
        <f t="shared" si="5"/>
        <v>78.66</v>
      </c>
      <c r="G180" s="13">
        <f>F180</f>
        <v>78.66</v>
      </c>
      <c r="H180" s="13">
        <v>80</v>
      </c>
      <c r="I180" s="16">
        <v>3</v>
      </c>
      <c r="J180" s="13">
        <f>H180-G180-I180</f>
        <v>-1.6599999999999966</v>
      </c>
      <c r="K180" s="2"/>
    </row>
    <row r="181" spans="1:11" ht="15">
      <c r="A181" s="10" t="s">
        <v>113</v>
      </c>
      <c r="B181" s="3" t="s">
        <v>101</v>
      </c>
      <c r="C181" s="3">
        <v>12</v>
      </c>
      <c r="D181" s="3">
        <v>45</v>
      </c>
      <c r="E181" s="4">
        <f t="shared" si="4"/>
        <v>540</v>
      </c>
      <c r="F181" s="4">
        <f t="shared" si="5"/>
        <v>621</v>
      </c>
      <c r="G181" s="12">
        <f>F181</f>
        <v>621</v>
      </c>
      <c r="H181" s="12">
        <v>621</v>
      </c>
      <c r="I181" s="15">
        <v>24</v>
      </c>
      <c r="J181" s="12">
        <f>H181-G181-I181</f>
        <v>-24</v>
      </c>
      <c r="K181" s="2"/>
    </row>
    <row r="182" spans="1:11" ht="15">
      <c r="A182" s="1" t="s">
        <v>78</v>
      </c>
      <c r="B182" s="5" t="s">
        <v>75</v>
      </c>
      <c r="C182" s="5">
        <v>8</v>
      </c>
      <c r="D182" s="5">
        <v>102.5</v>
      </c>
      <c r="E182" s="6">
        <f t="shared" si="4"/>
        <v>820</v>
      </c>
      <c r="F182" s="6">
        <f t="shared" si="5"/>
        <v>942.9999999999999</v>
      </c>
      <c r="G182" s="13"/>
      <c r="H182" s="13"/>
      <c r="I182" s="16"/>
      <c r="J182" s="13"/>
      <c r="K182" s="2"/>
    </row>
    <row r="183" spans="1:11" ht="15">
      <c r="A183" s="1" t="s">
        <v>78</v>
      </c>
      <c r="B183" s="5" t="s">
        <v>170</v>
      </c>
      <c r="C183" s="5">
        <v>1</v>
      </c>
      <c r="D183" s="5">
        <v>150</v>
      </c>
      <c r="E183" s="6">
        <f t="shared" si="4"/>
        <v>150</v>
      </c>
      <c r="F183" s="6">
        <f t="shared" si="5"/>
        <v>172.5</v>
      </c>
      <c r="G183" s="13"/>
      <c r="H183" s="13"/>
      <c r="I183" s="16"/>
      <c r="J183" s="13"/>
      <c r="K183" s="2"/>
    </row>
    <row r="184" spans="1:11" ht="15">
      <c r="A184" s="1" t="s">
        <v>125</v>
      </c>
      <c r="B184" s="5" t="s">
        <v>123</v>
      </c>
      <c r="C184" s="5">
        <v>8</v>
      </c>
      <c r="D184" s="5">
        <v>20.9</v>
      </c>
      <c r="E184" s="6">
        <f t="shared" si="4"/>
        <v>167.2</v>
      </c>
      <c r="F184" s="6">
        <f t="shared" si="5"/>
        <v>192.27999999999997</v>
      </c>
      <c r="G184" s="13"/>
      <c r="H184" s="13"/>
      <c r="I184" s="16"/>
      <c r="J184" s="13"/>
      <c r="K184" s="2"/>
    </row>
    <row r="185" spans="1:11" ht="15">
      <c r="A185" s="1" t="s">
        <v>125</v>
      </c>
      <c r="B185" s="5" t="s">
        <v>128</v>
      </c>
      <c r="C185" s="5">
        <v>6</v>
      </c>
      <c r="D185" s="5">
        <v>16.15</v>
      </c>
      <c r="E185" s="6">
        <f t="shared" si="4"/>
        <v>96.89999999999999</v>
      </c>
      <c r="F185" s="6">
        <f t="shared" si="5"/>
        <v>111.43499999999999</v>
      </c>
      <c r="G185" s="13"/>
      <c r="H185" s="13"/>
      <c r="I185" s="16"/>
      <c r="J185" s="13"/>
      <c r="K185" s="2"/>
    </row>
    <row r="186" spans="1:11" ht="15">
      <c r="A186" s="1" t="s">
        <v>125</v>
      </c>
      <c r="B186" s="5" t="s">
        <v>136</v>
      </c>
      <c r="C186" s="5">
        <v>5</v>
      </c>
      <c r="D186" s="5">
        <v>19</v>
      </c>
      <c r="E186" s="6">
        <f t="shared" si="4"/>
        <v>95</v>
      </c>
      <c r="F186" s="6">
        <f t="shared" si="5"/>
        <v>109.24999999999999</v>
      </c>
      <c r="G186" s="13">
        <f>F182+F183+F184+F185+F186</f>
        <v>1528.465</v>
      </c>
      <c r="H186" s="13">
        <v>1360</v>
      </c>
      <c r="I186" s="16">
        <v>40.5</v>
      </c>
      <c r="J186" s="13">
        <v>0</v>
      </c>
      <c r="K186" s="2"/>
    </row>
    <row r="187" spans="1:11" ht="15">
      <c r="A187" s="7" t="s">
        <v>77</v>
      </c>
      <c r="B187" s="3" t="s">
        <v>75</v>
      </c>
      <c r="C187" s="3">
        <v>10</v>
      </c>
      <c r="D187" s="3">
        <v>102.5</v>
      </c>
      <c r="E187" s="4">
        <f t="shared" si="4"/>
        <v>1025</v>
      </c>
      <c r="F187" s="4">
        <f t="shared" si="5"/>
        <v>1178.75</v>
      </c>
      <c r="G187" s="12">
        <f>F187</f>
        <v>1178.75</v>
      </c>
      <c r="H187" s="12">
        <v>1200</v>
      </c>
      <c r="I187" s="15">
        <v>20</v>
      </c>
      <c r="J187" s="12">
        <f>H187-G187-I187</f>
        <v>1.25</v>
      </c>
      <c r="K187" s="2"/>
    </row>
    <row r="188" spans="1:11" ht="15">
      <c r="A188" s="1" t="s">
        <v>107</v>
      </c>
      <c r="B188" s="5" t="s">
        <v>101</v>
      </c>
      <c r="C188" s="5">
        <v>4</v>
      </c>
      <c r="D188" s="5">
        <v>45</v>
      </c>
      <c r="E188" s="6">
        <f t="shared" si="4"/>
        <v>180</v>
      </c>
      <c r="F188" s="6">
        <f t="shared" si="5"/>
        <v>206.99999999999997</v>
      </c>
      <c r="G188" s="13"/>
      <c r="H188" s="13"/>
      <c r="I188" s="16"/>
      <c r="J188" s="13"/>
      <c r="K188" s="2"/>
    </row>
    <row r="189" spans="1:11" ht="15">
      <c r="A189" s="1" t="s">
        <v>107</v>
      </c>
      <c r="B189" s="5" t="s">
        <v>115</v>
      </c>
      <c r="C189" s="5">
        <v>3.45</v>
      </c>
      <c r="D189" s="5">
        <v>75</v>
      </c>
      <c r="E189" s="6">
        <f t="shared" si="4"/>
        <v>258.75</v>
      </c>
      <c r="F189" s="6">
        <f t="shared" si="5"/>
        <v>297.5625</v>
      </c>
      <c r="G189" s="13"/>
      <c r="H189" s="13"/>
      <c r="I189" s="16"/>
      <c r="J189" s="13"/>
      <c r="K189" s="2"/>
    </row>
    <row r="190" spans="1:11" ht="15">
      <c r="A190" s="1" t="s">
        <v>130</v>
      </c>
      <c r="B190" s="5" t="s">
        <v>128</v>
      </c>
      <c r="C190" s="5">
        <v>9</v>
      </c>
      <c r="D190" s="5">
        <v>16.15</v>
      </c>
      <c r="E190" s="6">
        <f t="shared" si="4"/>
        <v>145.35</v>
      </c>
      <c r="F190" s="6">
        <f t="shared" si="5"/>
        <v>167.15249999999997</v>
      </c>
      <c r="G190" s="13"/>
      <c r="H190" s="13"/>
      <c r="I190" s="16"/>
      <c r="J190" s="13"/>
      <c r="K190" s="2"/>
    </row>
    <row r="191" spans="1:11" ht="15">
      <c r="A191" s="1" t="s">
        <v>130</v>
      </c>
      <c r="B191" s="5" t="s">
        <v>135</v>
      </c>
      <c r="C191" s="5">
        <v>3</v>
      </c>
      <c r="D191" s="5">
        <v>3.8</v>
      </c>
      <c r="E191" s="6">
        <f t="shared" si="4"/>
        <v>11.399999999999999</v>
      </c>
      <c r="F191" s="6">
        <f t="shared" si="5"/>
        <v>13.109999999999998</v>
      </c>
      <c r="G191" s="13">
        <f>F188+F189+F190+F191</f>
        <v>684.8249999999999</v>
      </c>
      <c r="H191" s="13">
        <v>650</v>
      </c>
      <c r="I191" s="16">
        <v>20.9</v>
      </c>
      <c r="J191" s="13">
        <f>H191-G191-I191</f>
        <v>-55.72499999999993</v>
      </c>
      <c r="K191" s="2"/>
    </row>
    <row r="192" spans="1:11" ht="15">
      <c r="A192" s="7" t="s">
        <v>97</v>
      </c>
      <c r="B192" s="3" t="s">
        <v>93</v>
      </c>
      <c r="C192" s="3">
        <v>6</v>
      </c>
      <c r="D192" s="3">
        <v>40</v>
      </c>
      <c r="E192" s="4">
        <f t="shared" si="4"/>
        <v>240</v>
      </c>
      <c r="F192" s="4">
        <f t="shared" si="5"/>
        <v>276</v>
      </c>
      <c r="G192" s="12"/>
      <c r="H192" s="12"/>
      <c r="I192" s="15"/>
      <c r="J192" s="12"/>
      <c r="K192" s="2"/>
    </row>
    <row r="193" spans="1:11" ht="15">
      <c r="A193" s="7" t="s">
        <v>97</v>
      </c>
      <c r="B193" s="3" t="s">
        <v>131</v>
      </c>
      <c r="C193" s="3">
        <v>20</v>
      </c>
      <c r="D193" s="3">
        <v>3.8</v>
      </c>
      <c r="E193" s="4">
        <f t="shared" si="4"/>
        <v>76</v>
      </c>
      <c r="F193" s="4">
        <f t="shared" si="5"/>
        <v>87.39999999999999</v>
      </c>
      <c r="G193" s="12"/>
      <c r="H193" s="12"/>
      <c r="I193" s="15"/>
      <c r="J193" s="12"/>
      <c r="K193" s="2"/>
    </row>
    <row r="194" spans="1:11" ht="15">
      <c r="A194" s="7" t="s">
        <v>97</v>
      </c>
      <c r="B194" s="3" t="s">
        <v>135</v>
      </c>
      <c r="C194" s="3">
        <v>30</v>
      </c>
      <c r="D194" s="3">
        <v>3.8</v>
      </c>
      <c r="E194" s="4">
        <f t="shared" si="4"/>
        <v>114</v>
      </c>
      <c r="F194" s="4">
        <f t="shared" si="5"/>
        <v>131.1</v>
      </c>
      <c r="G194" s="12"/>
      <c r="H194" s="12"/>
      <c r="I194" s="15"/>
      <c r="J194" s="12"/>
      <c r="K194" s="2"/>
    </row>
    <row r="195" spans="1:11" ht="15">
      <c r="A195" s="7" t="s">
        <v>97</v>
      </c>
      <c r="B195" s="3" t="s">
        <v>146</v>
      </c>
      <c r="C195" s="3">
        <v>19</v>
      </c>
      <c r="D195" s="3">
        <v>11.4</v>
      </c>
      <c r="E195" s="4">
        <f t="shared" si="4"/>
        <v>216.6</v>
      </c>
      <c r="F195" s="4">
        <f t="shared" si="5"/>
        <v>249.08999999999997</v>
      </c>
      <c r="G195" s="12">
        <f>F192+F193+F194+F195</f>
        <v>743.5899999999999</v>
      </c>
      <c r="H195" s="12">
        <v>665</v>
      </c>
      <c r="I195" s="15">
        <v>46.5</v>
      </c>
      <c r="J195" s="12">
        <f>H195-G195-I195</f>
        <v>-125.08999999999992</v>
      </c>
      <c r="K195" s="2"/>
    </row>
    <row r="196" spans="1:11" ht="15">
      <c r="A196" s="1" t="s">
        <v>119</v>
      </c>
      <c r="B196" s="5" t="s">
        <v>115</v>
      </c>
      <c r="C196" s="5">
        <v>6.45</v>
      </c>
      <c r="D196" s="5">
        <v>75</v>
      </c>
      <c r="E196" s="6">
        <f aca="true" t="shared" si="6" ref="E196:E214">D196*C196</f>
        <v>483.75</v>
      </c>
      <c r="F196" s="6">
        <f aca="true" t="shared" si="7" ref="F196:F214">E196*1.15</f>
        <v>556.3125</v>
      </c>
      <c r="G196" s="13"/>
      <c r="H196" s="13"/>
      <c r="I196" s="16"/>
      <c r="J196" s="13"/>
      <c r="K196" s="2"/>
    </row>
    <row r="197" spans="1:11" ht="15">
      <c r="A197" s="1" t="s">
        <v>133</v>
      </c>
      <c r="B197" s="5" t="s">
        <v>131</v>
      </c>
      <c r="C197" s="5">
        <v>10</v>
      </c>
      <c r="D197" s="5">
        <v>3.8</v>
      </c>
      <c r="E197" s="6">
        <f t="shared" si="6"/>
        <v>38</v>
      </c>
      <c r="F197" s="6">
        <f t="shared" si="7"/>
        <v>43.699999999999996</v>
      </c>
      <c r="G197" s="13">
        <f>F196+F197</f>
        <v>600.0125</v>
      </c>
      <c r="H197" s="13">
        <v>561</v>
      </c>
      <c r="I197" s="16">
        <v>17.9</v>
      </c>
      <c r="J197" s="13">
        <f>H197-G197-I197</f>
        <v>-56.912500000000044</v>
      </c>
      <c r="K197" s="2"/>
    </row>
    <row r="198" spans="1:11" ht="15">
      <c r="A198" s="10" t="s">
        <v>103</v>
      </c>
      <c r="B198" s="3" t="s">
        <v>101</v>
      </c>
      <c r="C198" s="3">
        <v>6</v>
      </c>
      <c r="D198" s="3">
        <v>45</v>
      </c>
      <c r="E198" s="4">
        <f t="shared" si="6"/>
        <v>270</v>
      </c>
      <c r="F198" s="4">
        <f t="shared" si="7"/>
        <v>310.5</v>
      </c>
      <c r="G198" s="12"/>
      <c r="H198" s="12"/>
      <c r="I198" s="15"/>
      <c r="J198" s="12"/>
      <c r="K198" s="2"/>
    </row>
    <row r="199" spans="1:11" ht="15">
      <c r="A199" s="10" t="s">
        <v>139</v>
      </c>
      <c r="B199" s="3" t="s">
        <v>135</v>
      </c>
      <c r="C199" s="3">
        <v>6</v>
      </c>
      <c r="D199" s="3">
        <v>3.8</v>
      </c>
      <c r="E199" s="4">
        <f t="shared" si="6"/>
        <v>22.799999999999997</v>
      </c>
      <c r="F199" s="4">
        <f t="shared" si="7"/>
        <v>26.219999999999995</v>
      </c>
      <c r="G199" s="12">
        <f>F198+F199</f>
        <v>336.71999999999997</v>
      </c>
      <c r="H199" s="12">
        <v>340</v>
      </c>
      <c r="I199" s="15">
        <v>15</v>
      </c>
      <c r="J199" s="12">
        <f>H199-G199-I199</f>
        <v>-11.71999999999997</v>
      </c>
      <c r="K199" s="2"/>
    </row>
    <row r="200" spans="1:11" ht="15">
      <c r="A200" s="14" t="s">
        <v>147</v>
      </c>
      <c r="B200" s="5" t="s">
        <v>146</v>
      </c>
      <c r="C200" s="5">
        <v>20</v>
      </c>
      <c r="D200" s="5">
        <v>11.4</v>
      </c>
      <c r="E200" s="6">
        <f t="shared" si="6"/>
        <v>228</v>
      </c>
      <c r="F200" s="6">
        <f t="shared" si="7"/>
        <v>262.2</v>
      </c>
      <c r="G200" s="13">
        <f>F200</f>
        <v>262.2</v>
      </c>
      <c r="H200" s="13">
        <v>262</v>
      </c>
      <c r="I200" s="16">
        <v>10</v>
      </c>
      <c r="J200" s="13">
        <f>H200-G200-I200</f>
        <v>-10.199999999999989</v>
      </c>
      <c r="K200" s="2"/>
    </row>
    <row r="201" spans="1:11" ht="15">
      <c r="A201" s="7" t="s">
        <v>49</v>
      </c>
      <c r="B201" s="3" t="s">
        <v>45</v>
      </c>
      <c r="C201" s="3">
        <v>3</v>
      </c>
      <c r="D201" s="3">
        <v>100</v>
      </c>
      <c r="E201" s="4">
        <f t="shared" si="6"/>
        <v>300</v>
      </c>
      <c r="F201" s="4">
        <f t="shared" si="7"/>
        <v>345</v>
      </c>
      <c r="G201" s="12"/>
      <c r="H201" s="12"/>
      <c r="I201" s="15"/>
      <c r="J201" s="12"/>
      <c r="K201" s="2"/>
    </row>
    <row r="202" spans="1:10" ht="15">
      <c r="A202" s="7" t="s">
        <v>49</v>
      </c>
      <c r="B202" s="3" t="s">
        <v>50</v>
      </c>
      <c r="C202" s="3">
        <v>3</v>
      </c>
      <c r="D202" s="3">
        <v>100</v>
      </c>
      <c r="E202" s="4">
        <f t="shared" si="6"/>
        <v>300</v>
      </c>
      <c r="F202" s="4">
        <f t="shared" si="7"/>
        <v>345</v>
      </c>
      <c r="G202" s="12">
        <f>F201+F202</f>
        <v>690</v>
      </c>
      <c r="H202" s="7">
        <v>690</v>
      </c>
      <c r="I202" s="15">
        <v>12</v>
      </c>
      <c r="J202" s="15">
        <f>H202-G202-I202</f>
        <v>-12</v>
      </c>
    </row>
    <row r="203" spans="1:10" ht="15">
      <c r="A203" s="1" t="s">
        <v>143</v>
      </c>
      <c r="B203" s="5" t="s">
        <v>136</v>
      </c>
      <c r="C203" s="5">
        <v>5</v>
      </c>
      <c r="D203" s="5">
        <v>19</v>
      </c>
      <c r="E203" s="6">
        <f t="shared" si="6"/>
        <v>95</v>
      </c>
      <c r="F203" s="6">
        <f t="shared" si="7"/>
        <v>109.24999999999999</v>
      </c>
      <c r="G203" s="1"/>
      <c r="H203" s="1"/>
      <c r="I203" s="16"/>
      <c r="J203" s="1"/>
    </row>
    <row r="204" spans="1:10" ht="15">
      <c r="A204" s="1" t="s">
        <v>126</v>
      </c>
      <c r="B204" s="5" t="s">
        <v>123</v>
      </c>
      <c r="C204" s="5">
        <v>7</v>
      </c>
      <c r="D204" s="5">
        <v>20.9</v>
      </c>
      <c r="E204" s="6">
        <f t="shared" si="6"/>
        <v>146.29999999999998</v>
      </c>
      <c r="F204" s="6">
        <f t="shared" si="7"/>
        <v>168.24499999999998</v>
      </c>
      <c r="G204" s="13">
        <f>F203+F204</f>
        <v>277.49499999999995</v>
      </c>
      <c r="H204" s="1">
        <v>277</v>
      </c>
      <c r="I204" s="16">
        <v>6</v>
      </c>
      <c r="J204" s="16">
        <f>H204-G204-I204</f>
        <v>-6.494999999999948</v>
      </c>
    </row>
    <row r="205" spans="1:10" ht="15">
      <c r="A205" s="7" t="s">
        <v>124</v>
      </c>
      <c r="B205" s="3" t="s">
        <v>123</v>
      </c>
      <c r="C205" s="3">
        <v>10</v>
      </c>
      <c r="D205" s="3">
        <v>20.9</v>
      </c>
      <c r="E205" s="4">
        <f t="shared" si="6"/>
        <v>209</v>
      </c>
      <c r="F205" s="4">
        <f t="shared" si="7"/>
        <v>240.35</v>
      </c>
      <c r="G205" s="12"/>
      <c r="H205" s="7"/>
      <c r="I205" s="15"/>
      <c r="J205" s="7"/>
    </row>
    <row r="206" spans="1:10" ht="15">
      <c r="A206" s="7" t="s">
        <v>124</v>
      </c>
      <c r="B206" s="3" t="s">
        <v>45</v>
      </c>
      <c r="C206" s="3">
        <v>5.5</v>
      </c>
      <c r="D206" s="3">
        <v>100</v>
      </c>
      <c r="E206" s="4">
        <f>D206*C206</f>
        <v>550</v>
      </c>
      <c r="F206" s="4">
        <f>E206*1.15</f>
        <v>632.5</v>
      </c>
      <c r="G206" s="12">
        <f>F205+F206</f>
        <v>872.85</v>
      </c>
      <c r="H206" s="7">
        <v>250</v>
      </c>
      <c r="I206" s="15">
        <v>16</v>
      </c>
      <c r="J206" s="15">
        <f>H206-G206-I206</f>
        <v>-638.85</v>
      </c>
    </row>
    <row r="207" spans="1:10" ht="15">
      <c r="A207" s="20" t="s">
        <v>180</v>
      </c>
      <c r="B207" s="21" t="s">
        <v>115</v>
      </c>
      <c r="C207" s="21">
        <v>2.45</v>
      </c>
      <c r="D207" s="21">
        <v>75</v>
      </c>
      <c r="E207" s="22">
        <f>D207*C207</f>
        <v>183.75</v>
      </c>
      <c r="F207" s="22">
        <f>E207*1.15</f>
        <v>211.31249999999997</v>
      </c>
      <c r="G207" s="24">
        <v>211</v>
      </c>
      <c r="H207" s="24">
        <v>180</v>
      </c>
      <c r="I207" s="25">
        <v>4.9</v>
      </c>
      <c r="J207" s="25">
        <f>H207-G207-I207</f>
        <v>-35.9</v>
      </c>
    </row>
    <row r="208" spans="1:10" ht="15">
      <c r="A208" s="14" t="s">
        <v>179</v>
      </c>
      <c r="B208" s="5" t="s">
        <v>21</v>
      </c>
      <c r="C208" s="5">
        <v>5</v>
      </c>
      <c r="D208" s="5">
        <v>40</v>
      </c>
      <c r="E208" s="6">
        <f t="shared" si="6"/>
        <v>200</v>
      </c>
      <c r="F208" s="6">
        <f t="shared" si="7"/>
        <v>229.99999999999997</v>
      </c>
      <c r="G208" s="1">
        <v>230</v>
      </c>
      <c r="H208" s="1">
        <v>230</v>
      </c>
      <c r="I208" s="16">
        <v>10</v>
      </c>
      <c r="J208" s="16">
        <f>H208-G208-I208</f>
        <v>-10</v>
      </c>
    </row>
    <row r="209" spans="1:10" ht="15">
      <c r="A209" s="10" t="s">
        <v>176</v>
      </c>
      <c r="B209" s="3" t="s">
        <v>34</v>
      </c>
      <c r="C209" s="3">
        <v>6</v>
      </c>
      <c r="D209" s="3">
        <v>85</v>
      </c>
      <c r="E209" s="4">
        <f t="shared" si="6"/>
        <v>510</v>
      </c>
      <c r="F209" s="4">
        <f t="shared" si="7"/>
        <v>586.5</v>
      </c>
      <c r="G209" s="7"/>
      <c r="H209" s="7"/>
      <c r="I209" s="15"/>
      <c r="J209" s="7"/>
    </row>
    <row r="210" spans="1:10" ht="15">
      <c r="A210" s="10" t="s">
        <v>176</v>
      </c>
      <c r="B210" s="3" t="s">
        <v>123</v>
      </c>
      <c r="C210" s="3">
        <v>8</v>
      </c>
      <c r="D210" s="3">
        <v>20.9</v>
      </c>
      <c r="E210" s="4">
        <f>D210*C210</f>
        <v>167.2</v>
      </c>
      <c r="F210" s="4">
        <f>E210*1.15</f>
        <v>192.27999999999997</v>
      </c>
      <c r="G210" s="12">
        <f>F209+F210</f>
        <v>778.78</v>
      </c>
      <c r="H210" s="7">
        <v>780</v>
      </c>
      <c r="I210" s="15">
        <v>16</v>
      </c>
      <c r="J210" s="15">
        <f>H210-G210-I210</f>
        <v>-14.779999999999973</v>
      </c>
    </row>
    <row r="211" spans="1:10" ht="15">
      <c r="A211" s="14" t="s">
        <v>175</v>
      </c>
      <c r="B211" s="5" t="s">
        <v>58</v>
      </c>
      <c r="C211" s="5">
        <v>10</v>
      </c>
      <c r="D211" s="5">
        <v>48.5</v>
      </c>
      <c r="E211" s="6">
        <f t="shared" si="6"/>
        <v>485</v>
      </c>
      <c r="F211" s="6">
        <f t="shared" si="7"/>
        <v>557.75</v>
      </c>
      <c r="G211" s="1">
        <v>558</v>
      </c>
      <c r="H211" s="1">
        <v>558</v>
      </c>
      <c r="I211" s="16">
        <v>20</v>
      </c>
      <c r="J211" s="16">
        <f>H211-G211-I211</f>
        <v>-20</v>
      </c>
    </row>
    <row r="212" spans="1:11" ht="15">
      <c r="A212" s="20" t="s">
        <v>178</v>
      </c>
      <c r="B212" s="21" t="s">
        <v>83</v>
      </c>
      <c r="C212" s="21">
        <v>3.8</v>
      </c>
      <c r="D212" s="21">
        <v>40</v>
      </c>
      <c r="E212" s="22">
        <f t="shared" si="6"/>
        <v>152</v>
      </c>
      <c r="F212" s="22">
        <f t="shared" si="7"/>
        <v>174.79999999999998</v>
      </c>
      <c r="G212" s="24"/>
      <c r="H212" s="24"/>
      <c r="I212" s="25">
        <v>8</v>
      </c>
      <c r="J212" s="25">
        <f>H212-F212-I212</f>
        <v>-182.79999999999998</v>
      </c>
      <c r="K212" s="17"/>
    </row>
    <row r="213" spans="1:10" ht="15" hidden="1">
      <c r="A213" s="11" t="s">
        <v>100</v>
      </c>
      <c r="B213" s="5" t="s">
        <v>93</v>
      </c>
      <c r="C213" s="5">
        <v>11.5</v>
      </c>
      <c r="D213" s="5">
        <v>40</v>
      </c>
      <c r="E213" s="6">
        <f t="shared" si="6"/>
        <v>460</v>
      </c>
      <c r="F213" s="6">
        <f t="shared" si="7"/>
        <v>529</v>
      </c>
      <c r="G213" s="1"/>
      <c r="H213" s="1"/>
      <c r="I213" s="16"/>
      <c r="J213" s="1"/>
    </row>
    <row r="214" spans="1:10" ht="15" hidden="1">
      <c r="A214" s="11" t="s">
        <v>100</v>
      </c>
      <c r="B214" s="5" t="s">
        <v>101</v>
      </c>
      <c r="C214" s="5">
        <v>0.2</v>
      </c>
      <c r="D214" s="5">
        <v>45</v>
      </c>
      <c r="E214" s="6">
        <f t="shared" si="6"/>
        <v>9</v>
      </c>
      <c r="F214" s="6">
        <f t="shared" si="7"/>
        <v>10.35</v>
      </c>
      <c r="G214" s="1"/>
      <c r="H214" s="1"/>
      <c r="I214" s="16"/>
      <c r="J214" s="1"/>
    </row>
    <row r="215" spans="1:11" ht="15">
      <c r="A215" s="10" t="s">
        <v>181</v>
      </c>
      <c r="B215" s="3" t="s">
        <v>75</v>
      </c>
      <c r="C215" s="3">
        <v>4.5</v>
      </c>
      <c r="D215" s="3">
        <v>102.5</v>
      </c>
      <c r="E215" s="4">
        <f>D215*C215</f>
        <v>461.25</v>
      </c>
      <c r="F215" s="4">
        <f>E215*1.15</f>
        <v>530.4375</v>
      </c>
      <c r="G215" s="12"/>
      <c r="H215" s="7"/>
      <c r="I215" s="15"/>
      <c r="J215" s="7"/>
      <c r="K215" s="17"/>
    </row>
    <row r="216" spans="1:11" ht="15">
      <c r="A216" s="10" t="s">
        <v>181</v>
      </c>
      <c r="B216" s="3" t="s">
        <v>136</v>
      </c>
      <c r="C216" s="3">
        <v>4.5</v>
      </c>
      <c r="D216" s="3">
        <v>19</v>
      </c>
      <c r="E216" s="4">
        <f>D216*C216</f>
        <v>85.5</v>
      </c>
      <c r="F216" s="4">
        <f>E216*1.15</f>
        <v>98.32499999999999</v>
      </c>
      <c r="G216" s="12">
        <f>F215+F216</f>
        <v>628.7625</v>
      </c>
      <c r="H216" s="7">
        <v>650</v>
      </c>
      <c r="I216" s="15">
        <v>11.3</v>
      </c>
      <c r="J216" s="15">
        <f>H216-G216-I216</f>
        <v>9.937499999999954</v>
      </c>
      <c r="K216" s="17"/>
    </row>
    <row r="217" spans="1:10" ht="15">
      <c r="A217" s="11" t="s">
        <v>100</v>
      </c>
      <c r="B217" s="5" t="s">
        <v>146</v>
      </c>
      <c r="C217" s="5">
        <v>6</v>
      </c>
      <c r="D217" s="5">
        <v>11.4</v>
      </c>
      <c r="E217" s="6">
        <f>D217*C217</f>
        <v>68.4</v>
      </c>
      <c r="F217" s="6">
        <f>E217*1.15</f>
        <v>78.66</v>
      </c>
      <c r="G217" s="13"/>
      <c r="H217" s="1"/>
      <c r="I217" s="16"/>
      <c r="J217" s="5"/>
    </row>
    <row r="218" spans="1:10" ht="15">
      <c r="A218" s="11" t="s">
        <v>23</v>
      </c>
      <c r="B218" s="5" t="s">
        <v>21</v>
      </c>
      <c r="C218" s="5">
        <v>5.7</v>
      </c>
      <c r="D218" s="5">
        <v>40</v>
      </c>
      <c r="E218" s="6">
        <f>D218*C218</f>
        <v>228</v>
      </c>
      <c r="F218" s="6">
        <f>E218*1.15</f>
        <v>262.2</v>
      </c>
      <c r="G218" s="1"/>
      <c r="H218" s="1"/>
      <c r="I218" s="16"/>
      <c r="J218" s="5"/>
    </row>
    <row r="219" spans="1:10" ht="15" customHeight="1" hidden="1">
      <c r="A219" s="11" t="s">
        <v>23</v>
      </c>
      <c r="B219" s="5" t="s">
        <v>16</v>
      </c>
      <c r="C219" s="5">
        <v>0.2</v>
      </c>
      <c r="D219" s="5">
        <v>45</v>
      </c>
      <c r="E219" s="6">
        <f>D219*C219</f>
        <v>9</v>
      </c>
      <c r="F219" s="6">
        <f>E219*1.15</f>
        <v>10.35</v>
      </c>
      <c r="G219" s="1"/>
      <c r="H219" s="1"/>
      <c r="I219" s="16"/>
      <c r="J219" s="5"/>
    </row>
    <row r="220" spans="1:10" ht="15">
      <c r="A220" s="11" t="s">
        <v>23</v>
      </c>
      <c r="B220" s="5" t="s">
        <v>131</v>
      </c>
      <c r="C220" s="5">
        <v>10</v>
      </c>
      <c r="D220" s="5">
        <v>3.8</v>
      </c>
      <c r="E220" s="6">
        <f>D220*C220</f>
        <v>38</v>
      </c>
      <c r="F220" s="6">
        <f>E220*1.15</f>
        <v>43.699999999999996</v>
      </c>
      <c r="G220" s="13"/>
      <c r="H220" s="13"/>
      <c r="I220" s="16"/>
      <c r="J220" s="6"/>
    </row>
    <row r="221" spans="1:10" ht="15">
      <c r="A221" s="11" t="s">
        <v>23</v>
      </c>
      <c r="B221" s="5" t="s">
        <v>146</v>
      </c>
      <c r="C221" s="5">
        <v>8</v>
      </c>
      <c r="D221" s="5">
        <v>11.4</v>
      </c>
      <c r="E221" s="6">
        <f>D221*C221</f>
        <v>91.2</v>
      </c>
      <c r="F221" s="6">
        <f>E221*1.15</f>
        <v>104.88</v>
      </c>
      <c r="G221" s="13"/>
      <c r="H221" s="13"/>
      <c r="I221" s="16"/>
      <c r="J221" s="6"/>
    </row>
    <row r="222" spans="1:10" ht="15">
      <c r="A222" s="11" t="s">
        <v>23</v>
      </c>
      <c r="B222" s="5" t="s">
        <v>50</v>
      </c>
      <c r="C222" s="5">
        <v>4</v>
      </c>
      <c r="D222" s="5">
        <v>100</v>
      </c>
      <c r="E222" s="6">
        <f>D222*C222</f>
        <v>400</v>
      </c>
      <c r="F222" s="6">
        <f>E222*1.15</f>
        <v>459.99999999999994</v>
      </c>
      <c r="G222" s="5"/>
      <c r="H222" s="5"/>
      <c r="I222" s="5"/>
      <c r="J222" s="5"/>
    </row>
    <row r="223" spans="1:10" ht="15">
      <c r="A223" s="7" t="s">
        <v>184</v>
      </c>
      <c r="B223" s="3" t="s">
        <v>185</v>
      </c>
      <c r="C223" s="3"/>
      <c r="D223" s="3"/>
      <c r="E223" s="4"/>
      <c r="F223" s="4"/>
      <c r="G223" s="3"/>
      <c r="H223" s="3"/>
      <c r="I223" s="26"/>
      <c r="J223" s="3"/>
    </row>
  </sheetData>
  <sheetProtection/>
  <hyperlinks>
    <hyperlink ref="A49" r:id="rId1" display="juliett@"/>
    <hyperlink ref="A68" r:id="rId2" display="miledi@ "/>
    <hyperlink ref="A50" r:id="rId3" display="juliett@ 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6" ht="15">
      <c r="A1" t="s">
        <v>155</v>
      </c>
      <c r="D1" s="5" t="s">
        <v>177</v>
      </c>
      <c r="E1" s="5"/>
      <c r="F1" s="6"/>
    </row>
    <row r="2" spans="4:6" ht="15">
      <c r="D2" s="5"/>
      <c r="E2" s="5"/>
      <c r="F2" s="6"/>
    </row>
    <row r="3" spans="4:6" ht="15">
      <c r="D3" s="5"/>
      <c r="E3" s="5"/>
      <c r="F3" s="6"/>
    </row>
    <row r="4" spans="4:6" ht="15">
      <c r="D4" s="5"/>
      <c r="E4" s="5"/>
      <c r="F4" s="6"/>
    </row>
    <row r="5" spans="4:6" ht="15">
      <c r="D5" s="5"/>
      <c r="E5" s="5"/>
      <c r="F5" s="6"/>
    </row>
    <row r="6" ht="15">
      <c r="F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2011-04-15T14:17:12Z</dcterms:created>
  <dcterms:modified xsi:type="dcterms:W3CDTF">2011-05-04T19:52:22Z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