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<sst xmlns="http://schemas.openxmlformats.org/spreadsheetml/2006/main" count="604" uniqueCount="173">
  <si>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</si>
  <si>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</si>
  <si>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</si>
  <si>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</si>
  <si>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</si>
  <si>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</si>
  <si>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</si>
  <si>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</si>
  <si>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</si>
  <si>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</si>
  <si>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Классика арт. 163 цвет 4</t>
  </si>
  <si>
    <t>trie</t>
  </si>
  <si>
    <t>**Алена</t>
  </si>
  <si>
    <t>ЯТЯ</t>
  </si>
  <si>
    <t>СВОБОДНО</t>
  </si>
  <si>
    <t>Ткань портьерная ТАФТА TA001 150 Цвет №76</t>
  </si>
  <si>
    <t>Юлианк@</t>
  </si>
  <si>
    <t>РукодельнаЯ</t>
  </si>
  <si>
    <t>barusy</t>
  </si>
  <si>
    <t>_Elenka_</t>
  </si>
  <si>
    <t>Светик и детки</t>
  </si>
  <si>
    <t>Luz</t>
  </si>
  <si>
    <t>Барик</t>
  </si>
  <si>
    <t>Klykovka</t>
  </si>
  <si>
    <t>natawa_gal</t>
  </si>
  <si>
    <t>NiceGirl</t>
  </si>
  <si>
    <t>Ткань портьерная "БЛЭКАУТ" BLT026 280 Цвет №7</t>
  </si>
  <si>
    <t>Томас</t>
  </si>
  <si>
    <t>Yulka</t>
  </si>
  <si>
    <t>Irdis</t>
  </si>
  <si>
    <t>Юсик_О</t>
  </si>
  <si>
    <t>Калонби</t>
  </si>
  <si>
    <t>АмаДей</t>
  </si>
  <si>
    <t>Ткань портьерная ТАФТА TA001 150 Цвет С38</t>
  </si>
  <si>
    <t>Чижик</t>
  </si>
  <si>
    <t>ULTRA-BEST</t>
  </si>
  <si>
    <t>Ткань портьерная "АКАЦИЯ" J29526 150 Цвет 6</t>
  </si>
  <si>
    <t>Ксюшик</t>
  </si>
  <si>
    <t>мама Лар</t>
  </si>
  <si>
    <t>tenni</t>
  </si>
  <si>
    <t>Krivoshapka</t>
  </si>
  <si>
    <t xml:space="preserve">СВОБОДНО </t>
  </si>
  <si>
    <t>пулярка</t>
  </si>
  <si>
    <t>Lusi</t>
  </si>
  <si>
    <t>Ткань портьерная ТАФТА "ШАНТОН" 3119 300 Цвет №7</t>
  </si>
  <si>
    <t>Бесенок</t>
  </si>
  <si>
    <t>Раздобариха</t>
  </si>
  <si>
    <t xml:space="preserve">Барик </t>
  </si>
  <si>
    <t>^Masterica^</t>
  </si>
  <si>
    <t>simba-07</t>
  </si>
  <si>
    <t>Татьянка76</t>
  </si>
  <si>
    <t xml:space="preserve">Ткань портьерная ТАФТА "ШАНТОН" 3119 300 Цвет № 7027 </t>
  </si>
  <si>
    <t xml:space="preserve">Syloeva </t>
  </si>
  <si>
    <t>abricos</t>
  </si>
  <si>
    <t>Ткань портьерная "САТИН" 256 Цвет № 57</t>
  </si>
  <si>
    <t>Ткань портьерная ТАФТА "ШАНТОН" 3119 300 Цвет № 6743</t>
  </si>
  <si>
    <t>Ткань портьерная "АМУР" JB0550 280 Цвет №107</t>
  </si>
  <si>
    <t>Laryp</t>
  </si>
  <si>
    <t>маклена</t>
  </si>
  <si>
    <t>angelika_vrb</t>
  </si>
  <si>
    <t>Мелена</t>
  </si>
  <si>
    <t>Тюль жатый 4005 280 Цвет №50007</t>
  </si>
  <si>
    <t xml:space="preserve">людМИЛАчка </t>
  </si>
  <si>
    <t xml:space="preserve">TatianaSS </t>
  </si>
  <si>
    <t xml:space="preserve">Gl@Murka </t>
  </si>
  <si>
    <t>njilina</t>
  </si>
  <si>
    <t xml:space="preserve">Ната72 </t>
  </si>
  <si>
    <t>Ткань портьерная "МОДЕРН" H739 150 Цвет 169</t>
  </si>
  <si>
    <t>АлёNKa</t>
  </si>
  <si>
    <t xml:space="preserve">Мелена </t>
  </si>
  <si>
    <t xml:space="preserve">VEG@ </t>
  </si>
  <si>
    <t>Ткань портьерная "БЛЭКАУТ" BLT026 280 Цвет №11</t>
  </si>
  <si>
    <t>Allla</t>
  </si>
  <si>
    <t>miledi@</t>
  </si>
  <si>
    <t>Ткань портьерная "БЛЭКАУТ" BLT026 280 Цвет №6</t>
  </si>
  <si>
    <t>Syloeva</t>
  </si>
  <si>
    <t>Julial</t>
  </si>
  <si>
    <t>Органза с печатным рисунком L3477</t>
  </si>
  <si>
    <t xml:space="preserve">LudaI </t>
  </si>
  <si>
    <t xml:space="preserve">natkaD </t>
  </si>
  <si>
    <t xml:space="preserve">miledi@ </t>
  </si>
  <si>
    <t xml:space="preserve">Ёло4ка </t>
  </si>
  <si>
    <t xml:space="preserve">Лёлик фридрих </t>
  </si>
  <si>
    <t>Органза с вышивкой арт. SAE602 280 цвет 1</t>
  </si>
  <si>
    <t>TatianaSS</t>
  </si>
  <si>
    <t>Светлячёк 77</t>
  </si>
  <si>
    <t xml:space="preserve">ZНаталья </t>
  </si>
  <si>
    <t xml:space="preserve">Светлячёк 77 </t>
  </si>
  <si>
    <t xml:space="preserve">tenni </t>
  </si>
  <si>
    <t>Органза "ФАНТАЗИЯ" SAJ1091 290 Цвет №1</t>
  </si>
  <si>
    <t xml:space="preserve">мама Лара </t>
  </si>
  <si>
    <t xml:space="preserve">Krivoshapka </t>
  </si>
  <si>
    <t xml:space="preserve">**Алена </t>
  </si>
  <si>
    <t>Органза с печатью арт. EY026 цвет 1</t>
  </si>
  <si>
    <t xml:space="preserve">баронесса </t>
  </si>
  <si>
    <t>nab</t>
  </si>
  <si>
    <t xml:space="preserve">Валепода </t>
  </si>
  <si>
    <t xml:space="preserve">Татьянка76 </t>
  </si>
  <si>
    <t>Органза с печатным рисунком FP218</t>
  </si>
  <si>
    <t xml:space="preserve">Фруктина </t>
  </si>
  <si>
    <t xml:space="preserve">simba-07 </t>
  </si>
  <si>
    <t xml:space="preserve">Ю л я </t>
  </si>
  <si>
    <t xml:space="preserve">ULTRA-BEST </t>
  </si>
  <si>
    <t>Органза фантазия арт. SAJ186 цвет 2</t>
  </si>
  <si>
    <t xml:space="preserve">Мама Жентоса </t>
  </si>
  <si>
    <t xml:space="preserve">LisenoheK </t>
  </si>
  <si>
    <t xml:space="preserve">гномушка </t>
  </si>
  <si>
    <t xml:space="preserve">Наталья555 </t>
  </si>
  <si>
    <t xml:space="preserve">Барик  </t>
  </si>
  <si>
    <t>28mes</t>
  </si>
  <si>
    <t>Органза с печатным рисунком EY143 цвет 34-3</t>
  </si>
  <si>
    <t>Ёло4ка</t>
  </si>
  <si>
    <t xml:space="preserve">Iulija </t>
  </si>
  <si>
    <t xml:space="preserve">Irvina </t>
  </si>
  <si>
    <t xml:space="preserve">Органза Флок арт. 63 цвет 4 </t>
  </si>
  <si>
    <t xml:space="preserve">ylo771 </t>
  </si>
  <si>
    <t xml:space="preserve">Espectro </t>
  </si>
  <si>
    <t>Тусечка</t>
  </si>
  <si>
    <t xml:space="preserve">qwesta </t>
  </si>
  <si>
    <t xml:space="preserve">Томас </t>
  </si>
  <si>
    <t>Органза "ФАНТАЗИЯ" SJ037</t>
  </si>
  <si>
    <t xml:space="preserve">Юлианк@ </t>
  </si>
  <si>
    <t>Органза однотонная LF 300 Цвет №45</t>
  </si>
  <si>
    <t>Оляшка-неваляшка</t>
  </si>
  <si>
    <t xml:space="preserve">Elena69 </t>
  </si>
  <si>
    <t xml:space="preserve">NiceGirl </t>
  </si>
  <si>
    <t>Тюль Вуаль арт. 2009 цвет 11</t>
  </si>
  <si>
    <t>Вуаль 2009 300 Цвет №14</t>
  </si>
  <si>
    <t>МаняЯ</t>
  </si>
  <si>
    <t>Тесьма шторная Z1</t>
  </si>
  <si>
    <t xml:space="preserve">Домника </t>
  </si>
  <si>
    <t>VEG@</t>
  </si>
  <si>
    <t xml:space="preserve">natawa_gal </t>
  </si>
  <si>
    <t xml:space="preserve">Nikatat </t>
  </si>
  <si>
    <t xml:space="preserve">Curlyc </t>
  </si>
  <si>
    <t>ТЕСЬМА_Д/ШТОР_МАГАМ Z2/Z-200</t>
  </si>
  <si>
    <t>natkaD</t>
  </si>
  <si>
    <t>ТЕСЬМА_Д/ШТОР_МАГАМ U4-150</t>
  </si>
  <si>
    <t xml:space="preserve">28mes </t>
  </si>
  <si>
    <t xml:space="preserve">пулярка </t>
  </si>
  <si>
    <t xml:space="preserve">Светик и детки </t>
  </si>
  <si>
    <t xml:space="preserve">Nesh </t>
  </si>
  <si>
    <t>Тесьма шторная TZ3-250</t>
  </si>
  <si>
    <t>Dashka13</t>
  </si>
  <si>
    <t xml:space="preserve">Elenma </t>
  </si>
  <si>
    <t>Ю л я</t>
  </si>
  <si>
    <t xml:space="preserve">Маша С. </t>
  </si>
  <si>
    <t>olgun4ik</t>
  </si>
  <si>
    <t xml:space="preserve">Ириsка </t>
  </si>
  <si>
    <t xml:space="preserve">Татьянка76  </t>
  </si>
  <si>
    <t xml:space="preserve">ШТОРЫ_КРУЖЕВ_ЦВ_КАНТРИ 904 -NOSIZE 5 150 </t>
  </si>
  <si>
    <t xml:space="preserve">pimar </t>
  </si>
  <si>
    <t xml:space="preserve">ШТОРЫ_КРУЖЕВ_ЦВ_КАНТРИ 904 -NOSIZE 1 150 </t>
  </si>
  <si>
    <t xml:space="preserve">ШТОРЫ_ТЮЛЬ_ЛЕТО 12001/2009 42 1 240 </t>
  </si>
  <si>
    <t xml:space="preserve">Нюрашка </t>
  </si>
  <si>
    <t xml:space="preserve">ШТОРЫ_ТЮЛЬ_ЛОТОС 11001/2009 42 1 240 </t>
  </si>
  <si>
    <t>КИСТЬ_Д/ШТОР_ТРИМЛЭНД 2END 27 2 17,5</t>
  </si>
  <si>
    <t>Curlyc</t>
  </si>
  <si>
    <t>ctemi</t>
  </si>
  <si>
    <t>РЦРА</t>
  </si>
  <si>
    <t>тасся</t>
  </si>
  <si>
    <t>Пристрой тесьмы</t>
  </si>
  <si>
    <t>Света Морковка</t>
  </si>
  <si>
    <t>маша и я</t>
  </si>
  <si>
    <t>Anutaula</t>
  </si>
  <si>
    <t xml:space="preserve">Ткань портьерная "МОДЕРН" H739 150 Цвет 169 </t>
  </si>
  <si>
    <t>Gl@Murka</t>
  </si>
  <si>
    <t>Zhannusya</t>
  </si>
  <si>
    <t>vera-nika</t>
  </si>
  <si>
    <t>Добрая Мамуля</t>
  </si>
  <si>
    <t>Мира-бель</t>
  </si>
  <si>
    <t>София 13</t>
  </si>
  <si>
    <t>falenka22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</si>
</sst>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b/>
      <u val="single"/>
      <sz val="2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b/>
      <u val="single"/>
      <sz val="2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5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5" fillId="33" borderId="10" xfId="42" applyFont="1" applyFill="1" applyBorder="1" applyAlignment="1" applyProtection="1">
      <alignment/>
      <protection/>
    </xf>
    <xf numFmtId="0" fontId="35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45" fillId="5" borderId="10" xfId="42" applyFont="1" applyFill="1" applyBorder="1" applyAlignment="1" applyProtection="1">
      <alignment/>
      <protection/>
    </xf>
    <xf numFmtId="0" fontId="46" fillId="5" borderId="10" xfId="0" applyFont="1" applyFill="1" applyBorder="1" applyAlignment="1">
      <alignment/>
    </xf>
    <xf numFmtId="1" fontId="35" fillId="5" borderId="10" xfId="0" applyNumberFormat="1" applyFont="1" applyFill="1" applyBorder="1" applyAlignment="1">
      <alignment/>
    </xf>
    <xf numFmtId="1" fontId="35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5" fillId="34" borderId="10" xfId="0" applyNumberFormat="1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0" fillId="34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3" fillId="5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47" fillId="5" borderId="10" xfId="0" applyFont="1" applyFill="1" applyBorder="1" applyAlignment="1">
      <alignment/>
    </xf>
    <xf numFmtId="0" fontId="48" fillId="5" borderId="10" xfId="42" applyFont="1" applyFill="1" applyBorder="1" applyAlignment="1" applyProtection="1">
      <alignment/>
      <protection/>
    </xf>
    <xf numFmtId="0" fontId="47" fillId="34" borderId="10" xfId="0" applyFont="1" applyFill="1" applyBorder="1" applyAlignment="1">
      <alignment/>
    </xf>
    <xf numFmtId="0" fontId="48" fillId="33" borderId="10" xfId="42" applyFont="1" applyFill="1" applyBorder="1" applyAlignment="1" applyProtection="1">
      <alignment/>
      <protection/>
    </xf>
    <xf numFmtId="0" fontId="25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@Murka" TargetMode="External" /><Relationship Id="rId2" Type="http://schemas.openxmlformats.org/officeDocument/2006/relationships/hyperlink" Target="mailto:VEG@" TargetMode="External" /><Relationship Id="rId3" Type="http://schemas.openxmlformats.org/officeDocument/2006/relationships/hyperlink" Target="mailto:miledi@" TargetMode="External" /><Relationship Id="rId4" Type="http://schemas.openxmlformats.org/officeDocument/2006/relationships/hyperlink" Target="mailto:Gl@Murka" TargetMode="External" /><Relationship Id="rId5" Type="http://schemas.openxmlformats.org/officeDocument/2006/relationships/hyperlink" Target="mailto:VEG@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70;&#1083;&#1080;&#1072;&#1085;&#1082;@" TargetMode="External" /><Relationship Id="rId8" Type="http://schemas.openxmlformats.org/officeDocument/2006/relationships/hyperlink" Target="mailto:VEG@" TargetMode="External" /><Relationship Id="rId9" Type="http://schemas.openxmlformats.org/officeDocument/2006/relationships/hyperlink" Target="mailto:VEG@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l@Murka" TargetMode="External" /><Relationship Id="rId2" Type="http://schemas.openxmlformats.org/officeDocument/2006/relationships/hyperlink" Target="mailto:VEG@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">
      <selection activeCell="K63" sqref="K63"/>
    </sheetView>
  </sheetViews>
  <sheetFormatPr defaultColWidth="9.140625" defaultRowHeight="15"/>
  <cols>
    <col min="1" max="1" width="20.8515625" style="0" customWidth="1"/>
    <col min="2" max="2" width="55.57421875" style="0" customWidth="1"/>
    <col min="3" max="3" width="8.28125" style="0" customWidth="1"/>
    <col min="4" max="4" width="11.00390625" style="0" customWidth="1"/>
    <col min="6" max="6" width="12.00390625" style="0" customWidth="1"/>
    <col min="7" max="7" width="16.57421875" style="0" customWidth="1"/>
    <col min="11" max="11" width="26.0039062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161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3" t="s">
        <v>12</v>
      </c>
      <c r="B2" s="4" t="s">
        <v>10</v>
      </c>
      <c r="C2" s="4">
        <v>6</v>
      </c>
      <c r="D2" s="4">
        <v>97.5</v>
      </c>
      <c r="E2" s="4">
        <f aca="true" t="shared" si="0" ref="E2:E37">D2*C2</f>
        <v>585</v>
      </c>
      <c r="F2" s="5">
        <f aca="true" t="shared" si="1" ref="F2:F37">E2*1.15</f>
        <v>672.75</v>
      </c>
      <c r="G2" s="5"/>
      <c r="H2" s="3"/>
      <c r="I2" s="3"/>
      <c r="J2" s="3"/>
      <c r="K2" s="3"/>
    </row>
    <row r="3" spans="1:11" ht="15">
      <c r="A3" s="3" t="s">
        <v>92</v>
      </c>
      <c r="B3" s="4" t="s">
        <v>89</v>
      </c>
      <c r="C3" s="4">
        <v>4</v>
      </c>
      <c r="D3" s="4">
        <v>100</v>
      </c>
      <c r="E3" s="4">
        <f t="shared" si="0"/>
        <v>400</v>
      </c>
      <c r="F3" s="5">
        <f t="shared" si="1"/>
        <v>459.99999999999994</v>
      </c>
      <c r="G3" s="5"/>
      <c r="H3" s="3"/>
      <c r="I3" s="3"/>
      <c r="J3" s="3"/>
      <c r="K3" s="3"/>
    </row>
    <row r="4" spans="1:11" ht="15">
      <c r="A4" s="3" t="s">
        <v>92</v>
      </c>
      <c r="B4" s="4" t="s">
        <v>156</v>
      </c>
      <c r="C4" s="4">
        <v>2</v>
      </c>
      <c r="D4" s="4">
        <v>17.5</v>
      </c>
      <c r="E4" s="4">
        <f t="shared" si="0"/>
        <v>35</v>
      </c>
      <c r="F4" s="5">
        <f t="shared" si="1"/>
        <v>40.25</v>
      </c>
      <c r="G4" s="5"/>
      <c r="H4" s="13">
        <f>F2+F3+F4</f>
        <v>1173</v>
      </c>
      <c r="I4" s="3">
        <v>1173</v>
      </c>
      <c r="J4" s="3">
        <v>38</v>
      </c>
      <c r="K4" s="13">
        <f>I4-H4-J4</f>
        <v>-38</v>
      </c>
    </row>
    <row r="5" spans="1:11" ht="15">
      <c r="A5" s="18" t="s">
        <v>48</v>
      </c>
      <c r="B5" s="8" t="s">
        <v>44</v>
      </c>
      <c r="C5" s="8">
        <v>16</v>
      </c>
      <c r="D5" s="8">
        <v>135</v>
      </c>
      <c r="E5" s="8">
        <f t="shared" si="0"/>
        <v>2160</v>
      </c>
      <c r="F5" s="9">
        <f t="shared" si="1"/>
        <v>2484</v>
      </c>
      <c r="G5" s="9"/>
      <c r="H5" s="12"/>
      <c r="I5" s="7"/>
      <c r="J5" s="7"/>
      <c r="K5" s="12"/>
    </row>
    <row r="6" spans="1:11" ht="15">
      <c r="A6" s="18" t="s">
        <v>48</v>
      </c>
      <c r="B6" s="8" t="s">
        <v>129</v>
      </c>
      <c r="C6" s="8">
        <v>13</v>
      </c>
      <c r="D6" s="8">
        <v>16.15</v>
      </c>
      <c r="E6" s="8">
        <f>D6*C6</f>
        <v>209.95</v>
      </c>
      <c r="F6" s="9">
        <f>E6*1.15</f>
        <v>241.44249999999997</v>
      </c>
      <c r="G6" s="9"/>
      <c r="H6" s="12"/>
      <c r="I6" s="7"/>
      <c r="J6" s="7"/>
      <c r="K6" s="12"/>
    </row>
    <row r="7" spans="1:11" ht="15">
      <c r="A7" s="18" t="s">
        <v>48</v>
      </c>
      <c r="B7" s="8" t="s">
        <v>71</v>
      </c>
      <c r="C7" s="8">
        <v>5</v>
      </c>
      <c r="D7" s="8">
        <v>180</v>
      </c>
      <c r="E7" s="8">
        <f>D7*C7</f>
        <v>900</v>
      </c>
      <c r="F7" s="9">
        <f>E7*1.15</f>
        <v>1035</v>
      </c>
      <c r="G7" s="9"/>
      <c r="H7" s="12"/>
      <c r="I7" s="7"/>
      <c r="J7" s="7"/>
      <c r="K7" s="12"/>
    </row>
    <row r="8" spans="1:11" ht="15">
      <c r="A8" s="18" t="s">
        <v>48</v>
      </c>
      <c r="B8" s="8" t="s">
        <v>110</v>
      </c>
      <c r="C8" s="8">
        <v>7.7</v>
      </c>
      <c r="D8" s="8">
        <v>100</v>
      </c>
      <c r="E8" s="8">
        <f>D8*C8</f>
        <v>770</v>
      </c>
      <c r="F8" s="9">
        <f>E8*1.15</f>
        <v>885.4999999999999</v>
      </c>
      <c r="G8" s="9"/>
      <c r="H8" s="12">
        <f>F5+F6+F7+F8</f>
        <v>4645.9425</v>
      </c>
      <c r="I8" s="7">
        <v>4335</v>
      </c>
      <c r="J8" s="7">
        <v>101.2</v>
      </c>
      <c r="K8" s="12">
        <f aca="true" t="shared" si="2" ref="K8:K68">I8-H8-J8</f>
        <v>-412.1425000000001</v>
      </c>
    </row>
    <row r="9" spans="1:11" ht="15">
      <c r="A9" s="19" t="s">
        <v>19</v>
      </c>
      <c r="B9" s="4" t="s">
        <v>15</v>
      </c>
      <c r="C9" s="4">
        <v>7.38</v>
      </c>
      <c r="D9" s="4">
        <v>52.5</v>
      </c>
      <c r="E9" s="4">
        <f t="shared" si="0"/>
        <v>387.45</v>
      </c>
      <c r="F9" s="5">
        <f t="shared" si="1"/>
        <v>445.56749999999994</v>
      </c>
      <c r="G9" s="5"/>
      <c r="H9" s="13">
        <f>F9</f>
        <v>445.56749999999994</v>
      </c>
      <c r="I9" s="3">
        <v>444</v>
      </c>
      <c r="J9" s="3">
        <v>24.35</v>
      </c>
      <c r="K9" s="13">
        <f t="shared" si="2"/>
        <v>-25.91749999999994</v>
      </c>
    </row>
    <row r="10" spans="1:11" ht="15">
      <c r="A10" s="7" t="s">
        <v>109</v>
      </c>
      <c r="B10" s="8" t="s">
        <v>103</v>
      </c>
      <c r="C10" s="8">
        <v>3</v>
      </c>
      <c r="D10" s="8">
        <v>120</v>
      </c>
      <c r="E10" s="8">
        <f t="shared" si="0"/>
        <v>360</v>
      </c>
      <c r="F10" s="9">
        <f t="shared" si="1"/>
        <v>413.99999999999994</v>
      </c>
      <c r="G10" s="9"/>
      <c r="H10" s="7"/>
      <c r="I10" s="7"/>
      <c r="J10" s="7"/>
      <c r="K10" s="12"/>
    </row>
    <row r="11" spans="1:11" ht="15">
      <c r="A11" s="7" t="s">
        <v>138</v>
      </c>
      <c r="B11" s="8" t="s">
        <v>137</v>
      </c>
      <c r="C11" s="8">
        <v>18.17</v>
      </c>
      <c r="D11" s="8">
        <v>17.1</v>
      </c>
      <c r="E11" s="8">
        <f t="shared" si="0"/>
        <v>310.70700000000005</v>
      </c>
      <c r="F11" s="9">
        <f t="shared" si="1"/>
        <v>357.31305000000003</v>
      </c>
      <c r="G11" s="9"/>
      <c r="H11" s="12">
        <f>F10+F11</f>
        <v>771.31305</v>
      </c>
      <c r="I11" s="7">
        <v>768</v>
      </c>
      <c r="J11" s="7">
        <v>18.96</v>
      </c>
      <c r="K11" s="12">
        <f t="shared" si="2"/>
        <v>-22.273049999999976</v>
      </c>
    </row>
    <row r="12" spans="1:11" ht="15">
      <c r="A12" s="3" t="s">
        <v>53</v>
      </c>
      <c r="B12" s="4" t="s">
        <v>51</v>
      </c>
      <c r="C12" s="4">
        <v>2</v>
      </c>
      <c r="D12" s="4">
        <v>135</v>
      </c>
      <c r="E12" s="4">
        <f t="shared" si="0"/>
        <v>270</v>
      </c>
      <c r="F12" s="5">
        <f t="shared" si="1"/>
        <v>310.5</v>
      </c>
      <c r="G12" s="5"/>
      <c r="H12" s="3"/>
      <c r="I12" s="3"/>
      <c r="J12" s="3"/>
      <c r="K12" s="13"/>
    </row>
    <row r="13" spans="1:11" ht="15">
      <c r="A13" s="3" t="s">
        <v>53</v>
      </c>
      <c r="B13" s="4" t="s">
        <v>126</v>
      </c>
      <c r="C13" s="4">
        <v>6</v>
      </c>
      <c r="D13" s="4">
        <v>45</v>
      </c>
      <c r="E13" s="4">
        <f t="shared" si="0"/>
        <v>270</v>
      </c>
      <c r="F13" s="5">
        <f t="shared" si="1"/>
        <v>310.5</v>
      </c>
      <c r="G13" s="5"/>
      <c r="H13" s="13">
        <f>F12+F13</f>
        <v>621</v>
      </c>
      <c r="I13" s="3">
        <v>621</v>
      </c>
      <c r="J13" s="3">
        <v>26.4</v>
      </c>
      <c r="K13" s="13">
        <f t="shared" si="2"/>
        <v>-26.4</v>
      </c>
    </row>
    <row r="14" spans="1:11" ht="15">
      <c r="A14" s="7" t="s">
        <v>72</v>
      </c>
      <c r="B14" s="8" t="s">
        <v>71</v>
      </c>
      <c r="C14" s="25">
        <v>3.92</v>
      </c>
      <c r="D14" s="8">
        <v>180</v>
      </c>
      <c r="E14" s="8">
        <f t="shared" si="0"/>
        <v>705.6</v>
      </c>
      <c r="F14" s="9">
        <f t="shared" si="1"/>
        <v>811.4399999999999</v>
      </c>
      <c r="G14" s="9"/>
      <c r="H14" s="7"/>
      <c r="I14" s="7"/>
      <c r="J14" s="7"/>
      <c r="K14" s="12"/>
    </row>
    <row r="15" spans="1:11" ht="15">
      <c r="A15" s="7" t="s">
        <v>72</v>
      </c>
      <c r="B15" s="8" t="s">
        <v>120</v>
      </c>
      <c r="C15" s="8">
        <v>5</v>
      </c>
      <c r="D15" s="8">
        <v>110</v>
      </c>
      <c r="E15" s="8">
        <f t="shared" si="0"/>
        <v>550</v>
      </c>
      <c r="F15" s="9">
        <f t="shared" si="1"/>
        <v>632.5</v>
      </c>
      <c r="G15" s="9"/>
      <c r="H15" s="12">
        <f>F14+F15</f>
        <v>1443.94</v>
      </c>
      <c r="I15" s="7">
        <v>1500</v>
      </c>
      <c r="J15" s="7">
        <v>29.44</v>
      </c>
      <c r="K15" s="12">
        <f t="shared" si="2"/>
        <v>26.619999999999944</v>
      </c>
    </row>
    <row r="16" spans="1:11" ht="15">
      <c r="A16" s="3" t="s">
        <v>59</v>
      </c>
      <c r="B16" s="4" t="s">
        <v>54</v>
      </c>
      <c r="C16" s="4">
        <v>7</v>
      </c>
      <c r="D16" s="4">
        <v>36</v>
      </c>
      <c r="E16" s="4">
        <f t="shared" si="0"/>
        <v>252</v>
      </c>
      <c r="F16" s="5">
        <f t="shared" si="1"/>
        <v>289.79999999999995</v>
      </c>
      <c r="G16" s="5"/>
      <c r="H16" s="13">
        <f>F16</f>
        <v>289.79999999999995</v>
      </c>
      <c r="I16" s="3">
        <v>310</v>
      </c>
      <c r="J16" s="3">
        <v>23.1</v>
      </c>
      <c r="K16" s="13">
        <f t="shared" si="2"/>
        <v>-2.899999999999956</v>
      </c>
    </row>
    <row r="17" spans="1:11" ht="15">
      <c r="A17" s="7" t="s">
        <v>18</v>
      </c>
      <c r="B17" s="8" t="s">
        <v>15</v>
      </c>
      <c r="C17" s="8">
        <v>3.38</v>
      </c>
      <c r="D17" s="8">
        <v>52.5</v>
      </c>
      <c r="E17" s="8">
        <f t="shared" si="0"/>
        <v>177.45</v>
      </c>
      <c r="F17" s="9">
        <f t="shared" si="1"/>
        <v>204.06749999999997</v>
      </c>
      <c r="G17" s="9"/>
      <c r="H17" s="12">
        <f>F17</f>
        <v>204.06749999999997</v>
      </c>
      <c r="I17" s="7">
        <v>180</v>
      </c>
      <c r="J17" s="7">
        <v>11.15</v>
      </c>
      <c r="K17" s="12">
        <f t="shared" si="2"/>
        <v>-35.217499999999966</v>
      </c>
    </row>
    <row r="18" spans="1:11" ht="15">
      <c r="A18" s="3" t="s">
        <v>157</v>
      </c>
      <c r="B18" s="4" t="s">
        <v>54</v>
      </c>
      <c r="C18" s="4">
        <v>9</v>
      </c>
      <c r="D18" s="4">
        <v>36</v>
      </c>
      <c r="E18" s="4">
        <f t="shared" si="0"/>
        <v>324</v>
      </c>
      <c r="F18" s="5">
        <f t="shared" si="1"/>
        <v>372.59999999999997</v>
      </c>
      <c r="G18" s="5"/>
      <c r="H18" s="3"/>
      <c r="I18" s="3"/>
      <c r="J18" s="3"/>
      <c r="K18" s="13"/>
    </row>
    <row r="19" spans="1:11" ht="15">
      <c r="A19" s="3" t="s">
        <v>134</v>
      </c>
      <c r="B19" s="4" t="s">
        <v>129</v>
      </c>
      <c r="C19" s="4">
        <v>5</v>
      </c>
      <c r="D19" s="4">
        <v>16.15</v>
      </c>
      <c r="E19" s="4">
        <f t="shared" si="0"/>
        <v>80.75</v>
      </c>
      <c r="F19" s="5">
        <f t="shared" si="1"/>
        <v>92.8625</v>
      </c>
      <c r="G19" s="5"/>
      <c r="H19" s="13">
        <f>F18+F19</f>
        <v>465.4625</v>
      </c>
      <c r="I19" s="3">
        <v>470</v>
      </c>
      <c r="J19" s="3">
        <v>34.2</v>
      </c>
      <c r="K19" s="13">
        <f t="shared" si="2"/>
        <v>-29.66249999999998</v>
      </c>
    </row>
    <row r="20" spans="1:11" ht="15">
      <c r="A20" s="18" t="s">
        <v>143</v>
      </c>
      <c r="B20" s="8" t="s">
        <v>142</v>
      </c>
      <c r="C20" s="8">
        <v>6</v>
      </c>
      <c r="D20" s="8">
        <v>19</v>
      </c>
      <c r="E20" s="8">
        <f t="shared" si="0"/>
        <v>114</v>
      </c>
      <c r="F20" s="9">
        <f t="shared" si="1"/>
        <v>131.1</v>
      </c>
      <c r="G20" s="9"/>
      <c r="H20" s="12"/>
      <c r="I20" s="7"/>
      <c r="J20" s="7"/>
      <c r="K20" s="12"/>
    </row>
    <row r="21" spans="1:11" ht="15">
      <c r="A21" s="18" t="s">
        <v>143</v>
      </c>
      <c r="B21" s="8" t="s">
        <v>36</v>
      </c>
      <c r="C21" s="8">
        <v>5</v>
      </c>
      <c r="D21" s="8">
        <v>72.5</v>
      </c>
      <c r="E21" s="8">
        <f t="shared" si="0"/>
        <v>362.5</v>
      </c>
      <c r="F21" s="9">
        <f t="shared" si="1"/>
        <v>416.87499999999994</v>
      </c>
      <c r="G21" s="9"/>
      <c r="H21" s="12">
        <f>F20+F21</f>
        <v>547.9749999999999</v>
      </c>
      <c r="I21" s="7">
        <v>131</v>
      </c>
      <c r="J21" s="7">
        <v>19.5</v>
      </c>
      <c r="K21" s="12">
        <f t="shared" si="2"/>
        <v>-436.4749999999999</v>
      </c>
    </row>
    <row r="22" spans="1:11" ht="15">
      <c r="A22" s="3" t="s">
        <v>124</v>
      </c>
      <c r="B22" s="4" t="s">
        <v>126</v>
      </c>
      <c r="C22" s="4">
        <v>7</v>
      </c>
      <c r="D22" s="4">
        <v>45</v>
      </c>
      <c r="E22" s="4">
        <f t="shared" si="0"/>
        <v>315</v>
      </c>
      <c r="F22" s="5">
        <f t="shared" si="1"/>
        <v>362.25</v>
      </c>
      <c r="G22" s="5"/>
      <c r="H22" s="13">
        <f>F22</f>
        <v>362.25</v>
      </c>
      <c r="I22" s="3">
        <v>500</v>
      </c>
      <c r="J22" s="3">
        <v>23.1</v>
      </c>
      <c r="K22" s="13">
        <f t="shared" si="2"/>
        <v>114.65</v>
      </c>
    </row>
    <row r="23" spans="1:11" ht="15">
      <c r="A23" s="7" t="s">
        <v>144</v>
      </c>
      <c r="B23" s="8" t="s">
        <v>142</v>
      </c>
      <c r="C23" s="8">
        <v>3</v>
      </c>
      <c r="D23" s="8">
        <v>19</v>
      </c>
      <c r="E23" s="8">
        <f t="shared" si="0"/>
        <v>57</v>
      </c>
      <c r="F23" s="9">
        <f t="shared" si="1"/>
        <v>65.55</v>
      </c>
      <c r="G23" s="9"/>
      <c r="H23" s="12">
        <f>F23</f>
        <v>65.55</v>
      </c>
      <c r="I23" s="7">
        <v>66</v>
      </c>
      <c r="J23" s="7">
        <v>1.5</v>
      </c>
      <c r="K23" s="12">
        <f t="shared" si="2"/>
        <v>-1.0499999999999972</v>
      </c>
    </row>
    <row r="24" spans="1:11" ht="15">
      <c r="A24" s="3" t="s">
        <v>116</v>
      </c>
      <c r="B24" s="4" t="s">
        <v>114</v>
      </c>
      <c r="C24" s="4">
        <v>5</v>
      </c>
      <c r="D24" s="4">
        <v>120</v>
      </c>
      <c r="E24" s="4">
        <f t="shared" si="0"/>
        <v>600</v>
      </c>
      <c r="F24" s="5">
        <f t="shared" si="1"/>
        <v>690</v>
      </c>
      <c r="G24" s="5"/>
      <c r="H24" s="13">
        <f>F24</f>
        <v>690</v>
      </c>
      <c r="I24" s="3">
        <v>690</v>
      </c>
      <c r="J24" s="3">
        <v>16.5</v>
      </c>
      <c r="K24" s="13">
        <f t="shared" si="2"/>
        <v>-16.5</v>
      </c>
    </row>
    <row r="25" spans="1:11" ht="15">
      <c r="A25" s="10" t="s">
        <v>64</v>
      </c>
      <c r="B25" s="8" t="s">
        <v>61</v>
      </c>
      <c r="C25" s="8">
        <v>2</v>
      </c>
      <c r="D25" s="8">
        <v>50</v>
      </c>
      <c r="E25" s="8">
        <f t="shared" si="0"/>
        <v>100</v>
      </c>
      <c r="F25" s="9">
        <f t="shared" si="1"/>
        <v>114.99999999999999</v>
      </c>
      <c r="G25" s="9"/>
      <c r="H25" s="7"/>
      <c r="I25" s="7"/>
      <c r="J25" s="7"/>
      <c r="K25" s="12"/>
    </row>
    <row r="26" spans="1:11" ht="15">
      <c r="A26" s="10" t="s">
        <v>64</v>
      </c>
      <c r="B26" s="8" t="s">
        <v>110</v>
      </c>
      <c r="C26" s="8">
        <v>4</v>
      </c>
      <c r="D26" s="8">
        <v>100</v>
      </c>
      <c r="E26" s="8">
        <f t="shared" si="0"/>
        <v>400</v>
      </c>
      <c r="F26" s="9">
        <f t="shared" si="1"/>
        <v>459.99999999999994</v>
      </c>
      <c r="G26" s="9"/>
      <c r="H26" s="12">
        <f>F25+F26</f>
        <v>574.9999999999999</v>
      </c>
      <c r="I26" s="7">
        <v>575</v>
      </c>
      <c r="J26" s="7">
        <v>19.8</v>
      </c>
      <c r="K26" s="12">
        <f t="shared" si="2"/>
        <v>-19.799999999999887</v>
      </c>
    </row>
    <row r="27" spans="1:11" ht="15">
      <c r="A27" s="3" t="s">
        <v>29</v>
      </c>
      <c r="B27" s="4" t="s">
        <v>26</v>
      </c>
      <c r="C27" s="4">
        <v>5.3</v>
      </c>
      <c r="D27" s="4">
        <v>180</v>
      </c>
      <c r="E27" s="4">
        <f t="shared" si="0"/>
        <v>954</v>
      </c>
      <c r="F27" s="5">
        <f t="shared" si="1"/>
        <v>1097.1</v>
      </c>
      <c r="G27" s="5"/>
      <c r="H27" s="3"/>
      <c r="I27" s="3"/>
      <c r="J27" s="3"/>
      <c r="K27" s="13"/>
    </row>
    <row r="28" spans="1:12" ht="15">
      <c r="A28" s="3" t="s">
        <v>29</v>
      </c>
      <c r="B28" s="4" t="s">
        <v>36</v>
      </c>
      <c r="C28" s="4">
        <v>6.05</v>
      </c>
      <c r="D28" s="4">
        <v>72.5</v>
      </c>
      <c r="E28" s="4">
        <f t="shared" si="0"/>
        <v>438.625</v>
      </c>
      <c r="F28" s="5">
        <f t="shared" si="1"/>
        <v>504.41875</v>
      </c>
      <c r="G28" s="5"/>
      <c r="H28" s="13">
        <f>F27+F28</f>
        <v>1601.51875</v>
      </c>
      <c r="I28" s="3">
        <v>1600</v>
      </c>
      <c r="J28" s="3">
        <v>37.45</v>
      </c>
      <c r="K28" s="13">
        <f t="shared" si="2"/>
        <v>-38.96874999999996</v>
      </c>
      <c r="L28" t="s">
        <v>159</v>
      </c>
    </row>
    <row r="29" spans="1:11" ht="15">
      <c r="A29" s="7" t="s">
        <v>113</v>
      </c>
      <c r="B29" s="8" t="s">
        <v>110</v>
      </c>
      <c r="C29" s="8">
        <v>10</v>
      </c>
      <c r="D29" s="8">
        <v>100</v>
      </c>
      <c r="E29" s="8">
        <f t="shared" si="0"/>
        <v>1000</v>
      </c>
      <c r="F29" s="9">
        <f t="shared" si="1"/>
        <v>1150</v>
      </c>
      <c r="G29" s="9"/>
      <c r="H29" s="7"/>
      <c r="I29" s="7"/>
      <c r="J29" s="7"/>
      <c r="K29" s="12"/>
    </row>
    <row r="30" spans="1:11" ht="15">
      <c r="A30" s="7" t="s">
        <v>113</v>
      </c>
      <c r="B30" s="8" t="s">
        <v>129</v>
      </c>
      <c r="C30" s="8">
        <v>8</v>
      </c>
      <c r="D30" s="8">
        <v>16.15</v>
      </c>
      <c r="E30" s="8">
        <f t="shared" si="0"/>
        <v>129.2</v>
      </c>
      <c r="F30" s="9">
        <f t="shared" si="1"/>
        <v>148.57999999999998</v>
      </c>
      <c r="G30" s="9"/>
      <c r="H30" s="12">
        <f>F29+F30</f>
        <v>1298.58</v>
      </c>
      <c r="I30" s="7">
        <v>1300</v>
      </c>
      <c r="J30" s="7">
        <v>37</v>
      </c>
      <c r="K30" s="12">
        <f t="shared" si="2"/>
        <v>-35.57999999999993</v>
      </c>
    </row>
    <row r="31" spans="1:11" ht="15">
      <c r="A31" s="3" t="s">
        <v>112</v>
      </c>
      <c r="B31" s="4" t="s">
        <v>110</v>
      </c>
      <c r="C31" s="4">
        <v>6</v>
      </c>
      <c r="D31" s="4">
        <v>100</v>
      </c>
      <c r="E31" s="4">
        <f t="shared" si="0"/>
        <v>600</v>
      </c>
      <c r="F31" s="5">
        <f t="shared" si="1"/>
        <v>690</v>
      </c>
      <c r="G31" s="5"/>
      <c r="H31" s="3"/>
      <c r="I31" s="3"/>
      <c r="J31" s="3"/>
      <c r="K31" s="13"/>
    </row>
    <row r="32" spans="1:11" ht="15">
      <c r="A32" s="3" t="s">
        <v>112</v>
      </c>
      <c r="B32" s="4" t="s">
        <v>129</v>
      </c>
      <c r="C32" s="4">
        <v>8</v>
      </c>
      <c r="D32" s="4">
        <v>16.15</v>
      </c>
      <c r="E32" s="4">
        <f t="shared" si="0"/>
        <v>129.2</v>
      </c>
      <c r="F32" s="5">
        <f t="shared" si="1"/>
        <v>148.57999999999998</v>
      </c>
      <c r="G32" s="5"/>
      <c r="H32" s="13">
        <f>F31+F32</f>
        <v>838.5799999999999</v>
      </c>
      <c r="I32" s="3">
        <v>850</v>
      </c>
      <c r="J32" s="3">
        <v>23.8</v>
      </c>
      <c r="K32" s="13">
        <f t="shared" si="2"/>
        <v>-12.379999999999928</v>
      </c>
    </row>
    <row r="33" spans="1:11" ht="15">
      <c r="A33" s="7" t="s">
        <v>76</v>
      </c>
      <c r="B33" s="8" t="s">
        <v>74</v>
      </c>
      <c r="C33" s="8">
        <v>4.65</v>
      </c>
      <c r="D33" s="8">
        <v>180</v>
      </c>
      <c r="E33" s="8">
        <f t="shared" si="0"/>
        <v>837.0000000000001</v>
      </c>
      <c r="F33" s="9">
        <f t="shared" si="1"/>
        <v>962.5500000000001</v>
      </c>
      <c r="G33" s="9"/>
      <c r="H33" s="12">
        <f>F33</f>
        <v>962.5500000000001</v>
      </c>
      <c r="I33" s="7">
        <v>900</v>
      </c>
      <c r="J33" s="7">
        <v>15.35</v>
      </c>
      <c r="K33" s="12">
        <f t="shared" si="2"/>
        <v>-77.90000000000006</v>
      </c>
    </row>
    <row r="34" spans="1:11" ht="15">
      <c r="A34" s="19" t="s">
        <v>23</v>
      </c>
      <c r="B34" s="4" t="s">
        <v>15</v>
      </c>
      <c r="C34" s="4">
        <v>9</v>
      </c>
      <c r="D34" s="4">
        <v>52.5</v>
      </c>
      <c r="E34" s="4">
        <f t="shared" si="0"/>
        <v>472.5</v>
      </c>
      <c r="F34" s="5">
        <f t="shared" si="1"/>
        <v>543.375</v>
      </c>
      <c r="G34" s="5"/>
      <c r="H34" s="3"/>
      <c r="I34" s="3"/>
      <c r="J34" s="3"/>
      <c r="K34" s="13"/>
    </row>
    <row r="35" spans="1:11" ht="15">
      <c r="A35" s="19" t="s">
        <v>23</v>
      </c>
      <c r="B35" s="4" t="s">
        <v>135</v>
      </c>
      <c r="C35" s="4">
        <v>10</v>
      </c>
      <c r="D35" s="4">
        <v>20.9</v>
      </c>
      <c r="E35" s="4">
        <f t="shared" si="0"/>
        <v>209</v>
      </c>
      <c r="F35" s="5">
        <f t="shared" si="1"/>
        <v>240.35</v>
      </c>
      <c r="G35" s="5"/>
      <c r="H35" s="13">
        <f>F34+F35</f>
        <v>783.725</v>
      </c>
      <c r="I35" s="3">
        <v>785</v>
      </c>
      <c r="J35" s="3">
        <v>34.7</v>
      </c>
      <c r="K35" s="13">
        <f t="shared" si="2"/>
        <v>-33.425000000000026</v>
      </c>
    </row>
    <row r="36" spans="1:11" ht="15">
      <c r="A36" s="7" t="s">
        <v>40</v>
      </c>
      <c r="B36" s="8" t="s">
        <v>36</v>
      </c>
      <c r="C36" s="8">
        <v>8.05</v>
      </c>
      <c r="D36" s="8">
        <v>72.5</v>
      </c>
      <c r="E36" s="8">
        <f t="shared" si="0"/>
        <v>583.625</v>
      </c>
      <c r="F36" s="9">
        <f t="shared" si="1"/>
        <v>671.1687499999999</v>
      </c>
      <c r="G36" s="9"/>
      <c r="H36" s="7"/>
      <c r="I36" s="7"/>
      <c r="J36" s="7"/>
      <c r="K36" s="12"/>
    </row>
    <row r="37" spans="1:11" ht="15">
      <c r="A37" s="7" t="s">
        <v>91</v>
      </c>
      <c r="B37" s="8" t="s">
        <v>89</v>
      </c>
      <c r="C37" s="8">
        <v>6</v>
      </c>
      <c r="D37" s="8">
        <v>100</v>
      </c>
      <c r="E37" s="8">
        <f t="shared" si="0"/>
        <v>600</v>
      </c>
      <c r="F37" s="9">
        <f t="shared" si="1"/>
        <v>690</v>
      </c>
      <c r="G37" s="9"/>
      <c r="H37" s="7"/>
      <c r="I37" s="7"/>
      <c r="J37" s="7"/>
      <c r="K37" s="12"/>
    </row>
    <row r="38" spans="1:11" ht="15">
      <c r="A38" s="7" t="s">
        <v>91</v>
      </c>
      <c r="B38" s="8" t="s">
        <v>129</v>
      </c>
      <c r="C38" s="8">
        <v>15</v>
      </c>
      <c r="D38" s="8">
        <v>16.15</v>
      </c>
      <c r="E38" s="8">
        <f aca="true" t="shared" si="3" ref="E38:E68">D38*C38</f>
        <v>242.24999999999997</v>
      </c>
      <c r="F38" s="9">
        <f aca="true" t="shared" si="4" ref="F38:F68">E38*1.15</f>
        <v>278.5874999999999</v>
      </c>
      <c r="G38" s="9"/>
      <c r="H38" s="7"/>
      <c r="I38" s="7"/>
      <c r="J38" s="7"/>
      <c r="K38" s="12"/>
    </row>
    <row r="39" spans="1:11" ht="15">
      <c r="A39" s="7" t="s">
        <v>91</v>
      </c>
      <c r="B39" s="8" t="s">
        <v>142</v>
      </c>
      <c r="C39" s="8">
        <v>20</v>
      </c>
      <c r="D39" s="8">
        <v>19</v>
      </c>
      <c r="E39" s="8">
        <f t="shared" si="3"/>
        <v>380</v>
      </c>
      <c r="F39" s="9">
        <f t="shared" si="4"/>
        <v>436.99999999999994</v>
      </c>
      <c r="G39" s="9"/>
      <c r="H39" s="12">
        <f>F36+F37+F38+F39</f>
        <v>2076.7562499999995</v>
      </c>
      <c r="I39" s="7">
        <v>2073</v>
      </c>
      <c r="J39" s="7">
        <v>63.87</v>
      </c>
      <c r="K39" s="12">
        <f t="shared" si="2"/>
        <v>-67.62624999999946</v>
      </c>
    </row>
    <row r="40" spans="1:11" ht="15">
      <c r="A40" s="3" t="s">
        <v>57</v>
      </c>
      <c r="B40" s="4" t="s">
        <v>54</v>
      </c>
      <c r="C40" s="4">
        <v>10</v>
      </c>
      <c r="D40" s="4">
        <v>36</v>
      </c>
      <c r="E40" s="4">
        <f t="shared" si="3"/>
        <v>360</v>
      </c>
      <c r="F40" s="5">
        <f t="shared" si="4"/>
        <v>413.99999999999994</v>
      </c>
      <c r="G40" s="5"/>
      <c r="H40" s="3"/>
      <c r="I40" s="3"/>
      <c r="J40" s="3"/>
      <c r="K40" s="13"/>
    </row>
    <row r="41" spans="1:11" ht="15">
      <c r="A41" s="3" t="s">
        <v>57</v>
      </c>
      <c r="B41" s="4" t="s">
        <v>71</v>
      </c>
      <c r="C41" s="4">
        <v>4</v>
      </c>
      <c r="D41" s="4">
        <v>180</v>
      </c>
      <c r="E41" s="4">
        <f t="shared" si="3"/>
        <v>720</v>
      </c>
      <c r="F41" s="5">
        <f t="shared" si="4"/>
        <v>827.9999999999999</v>
      </c>
      <c r="G41" s="5"/>
      <c r="H41" s="3"/>
      <c r="I41" s="3"/>
      <c r="J41" s="3"/>
      <c r="K41" s="13"/>
    </row>
    <row r="42" spans="1:11" ht="15">
      <c r="A42" s="3" t="s">
        <v>57</v>
      </c>
      <c r="B42" s="4" t="s">
        <v>74</v>
      </c>
      <c r="C42" s="4">
        <v>4.65</v>
      </c>
      <c r="D42" s="4">
        <v>180</v>
      </c>
      <c r="E42" s="4">
        <f t="shared" si="3"/>
        <v>837.0000000000001</v>
      </c>
      <c r="F42" s="5">
        <f t="shared" si="4"/>
        <v>962.5500000000001</v>
      </c>
      <c r="G42" s="5"/>
      <c r="H42" s="3"/>
      <c r="I42" s="3"/>
      <c r="J42" s="3"/>
      <c r="K42" s="13"/>
    </row>
    <row r="43" spans="1:11" ht="15">
      <c r="A43" s="3" t="s">
        <v>57</v>
      </c>
      <c r="B43" s="4" t="s">
        <v>93</v>
      </c>
      <c r="C43" s="4">
        <v>3.5</v>
      </c>
      <c r="D43" s="4">
        <v>102.5</v>
      </c>
      <c r="E43" s="4">
        <f t="shared" si="3"/>
        <v>358.75</v>
      </c>
      <c r="F43" s="5">
        <f t="shared" si="4"/>
        <v>412.56249999999994</v>
      </c>
      <c r="G43" s="5"/>
      <c r="H43" s="3"/>
      <c r="I43" s="3"/>
      <c r="J43" s="3"/>
      <c r="K43" s="13"/>
    </row>
    <row r="44" spans="1:11" ht="15">
      <c r="A44" s="3" t="s">
        <v>57</v>
      </c>
      <c r="B44" s="4" t="s">
        <v>114</v>
      </c>
      <c r="C44" s="4">
        <v>9</v>
      </c>
      <c r="D44" s="4">
        <v>120</v>
      </c>
      <c r="E44" s="4">
        <f t="shared" si="3"/>
        <v>1080</v>
      </c>
      <c r="F44" s="5">
        <f t="shared" si="4"/>
        <v>1242</v>
      </c>
      <c r="G44" s="5"/>
      <c r="H44" s="13">
        <f>F40+F41+F42+F43+F44</f>
        <v>3859.1124999999997</v>
      </c>
      <c r="I44" s="3">
        <v>3901</v>
      </c>
      <c r="J44" s="3">
        <v>102.8</v>
      </c>
      <c r="K44" s="13">
        <f t="shared" si="2"/>
        <v>-60.912499999999724</v>
      </c>
    </row>
    <row r="45" spans="1:11" ht="15">
      <c r="A45" s="14" t="s">
        <v>105</v>
      </c>
      <c r="B45" s="15" t="s">
        <v>103</v>
      </c>
      <c r="C45" s="15">
        <v>4</v>
      </c>
      <c r="D45" s="15">
        <v>120</v>
      </c>
      <c r="E45" s="15">
        <f t="shared" si="3"/>
        <v>480</v>
      </c>
      <c r="F45" s="16">
        <f t="shared" si="4"/>
        <v>552</v>
      </c>
      <c r="G45" s="16"/>
      <c r="H45" s="17">
        <f>F45</f>
        <v>552</v>
      </c>
      <c r="I45" s="14">
        <v>552</v>
      </c>
      <c r="J45" s="14">
        <v>13.2</v>
      </c>
      <c r="K45" s="17">
        <f t="shared" si="2"/>
        <v>-13.2</v>
      </c>
    </row>
    <row r="46" spans="1:11" ht="15">
      <c r="A46" s="7" t="s">
        <v>78</v>
      </c>
      <c r="B46" s="8" t="s">
        <v>77</v>
      </c>
      <c r="C46" s="8">
        <v>9</v>
      </c>
      <c r="D46" s="8">
        <v>115</v>
      </c>
      <c r="E46" s="8">
        <f t="shared" si="3"/>
        <v>1035</v>
      </c>
      <c r="F46" s="9">
        <f t="shared" si="4"/>
        <v>1190.25</v>
      </c>
      <c r="G46" s="9"/>
      <c r="H46" s="12">
        <f>F46</f>
        <v>1190.25</v>
      </c>
      <c r="I46" s="7">
        <v>1200</v>
      </c>
      <c r="J46" s="7">
        <v>29.7</v>
      </c>
      <c r="K46" s="12">
        <f t="shared" si="2"/>
        <v>-19.95</v>
      </c>
    </row>
    <row r="47" spans="1:11" ht="15">
      <c r="A47" s="19" t="s">
        <v>43</v>
      </c>
      <c r="B47" s="4" t="s">
        <v>36</v>
      </c>
      <c r="C47" s="4">
        <v>5</v>
      </c>
      <c r="D47" s="4">
        <v>72.5</v>
      </c>
      <c r="E47" s="4">
        <f t="shared" si="3"/>
        <v>362.5</v>
      </c>
      <c r="F47" s="5">
        <f t="shared" si="4"/>
        <v>416.87499999999994</v>
      </c>
      <c r="G47" s="5">
        <v>162</v>
      </c>
      <c r="H47" s="13">
        <f>F47+G47</f>
        <v>578.875</v>
      </c>
      <c r="I47" s="3">
        <v>580</v>
      </c>
      <c r="J47" s="3">
        <v>16.5</v>
      </c>
      <c r="K47" s="13">
        <f t="shared" si="2"/>
        <v>-15.375</v>
      </c>
    </row>
    <row r="48" spans="1:11" ht="15">
      <c r="A48" s="7" t="s">
        <v>21</v>
      </c>
      <c r="B48" s="8" t="s">
        <v>15</v>
      </c>
      <c r="C48" s="8">
        <v>6.38</v>
      </c>
      <c r="D48" s="8">
        <v>52.5</v>
      </c>
      <c r="E48" s="8">
        <f t="shared" si="3"/>
        <v>334.95</v>
      </c>
      <c r="F48" s="9">
        <f t="shared" si="4"/>
        <v>385.19249999999994</v>
      </c>
      <c r="G48" s="9"/>
      <c r="H48" s="7"/>
      <c r="I48" s="7"/>
      <c r="J48" s="7"/>
      <c r="K48" s="12"/>
    </row>
    <row r="49" spans="1:11" ht="15">
      <c r="A49" s="7" t="s">
        <v>21</v>
      </c>
      <c r="B49" s="8" t="s">
        <v>44</v>
      </c>
      <c r="C49" s="8">
        <v>5</v>
      </c>
      <c r="D49" s="8">
        <v>135</v>
      </c>
      <c r="E49" s="8">
        <f t="shared" si="3"/>
        <v>675</v>
      </c>
      <c r="F49" s="9">
        <f t="shared" si="4"/>
        <v>776.2499999999999</v>
      </c>
      <c r="G49" s="9"/>
      <c r="H49" s="12">
        <f>F48+F49</f>
        <v>1161.4424999999999</v>
      </c>
      <c r="I49" s="7">
        <v>1139</v>
      </c>
      <c r="J49" s="7">
        <v>37.55</v>
      </c>
      <c r="K49" s="12">
        <f t="shared" si="2"/>
        <v>-59.99249999999988</v>
      </c>
    </row>
    <row r="50" spans="1:11" ht="15">
      <c r="A50" s="3" t="s">
        <v>73</v>
      </c>
      <c r="B50" s="4" t="s">
        <v>71</v>
      </c>
      <c r="C50" s="4">
        <v>5</v>
      </c>
      <c r="D50" s="4">
        <v>180</v>
      </c>
      <c r="E50" s="4">
        <f t="shared" si="3"/>
        <v>900</v>
      </c>
      <c r="F50" s="5">
        <f t="shared" si="4"/>
        <v>1035</v>
      </c>
      <c r="G50" s="5"/>
      <c r="H50" s="3"/>
      <c r="I50" s="3"/>
      <c r="J50" s="3"/>
      <c r="K50" s="13"/>
    </row>
    <row r="51" spans="1:11" ht="15">
      <c r="A51" s="6" t="s">
        <v>80</v>
      </c>
      <c r="B51" s="4" t="s">
        <v>77</v>
      </c>
      <c r="C51" s="4">
        <v>8</v>
      </c>
      <c r="D51" s="4">
        <v>115</v>
      </c>
      <c r="E51" s="4">
        <f t="shared" si="3"/>
        <v>920</v>
      </c>
      <c r="F51" s="5">
        <f t="shared" si="4"/>
        <v>1058</v>
      </c>
      <c r="G51" s="5"/>
      <c r="H51" s="13">
        <f>F50+F51</f>
        <v>2093</v>
      </c>
      <c r="I51" s="3">
        <v>2093</v>
      </c>
      <c r="J51" s="3">
        <v>42.9</v>
      </c>
      <c r="K51" s="13">
        <f t="shared" si="2"/>
        <v>-42.9</v>
      </c>
    </row>
    <row r="52" spans="1:11" ht="15">
      <c r="A52" s="7" t="s">
        <v>95</v>
      </c>
      <c r="B52" s="8" t="s">
        <v>93</v>
      </c>
      <c r="C52" s="8">
        <v>5</v>
      </c>
      <c r="D52" s="8">
        <v>102.5</v>
      </c>
      <c r="E52" s="8">
        <f t="shared" si="3"/>
        <v>512.5</v>
      </c>
      <c r="F52" s="9">
        <f t="shared" si="4"/>
        <v>589.375</v>
      </c>
      <c r="G52" s="9"/>
      <c r="H52" s="12"/>
      <c r="I52" s="7"/>
      <c r="J52" s="7"/>
      <c r="K52" s="12"/>
    </row>
    <row r="53" spans="1:11" ht="15">
      <c r="A53" s="7" t="s">
        <v>95</v>
      </c>
      <c r="B53" s="8" t="s">
        <v>126</v>
      </c>
      <c r="C53" s="8">
        <v>6</v>
      </c>
      <c r="D53" s="8">
        <v>45</v>
      </c>
      <c r="E53" s="8">
        <f t="shared" si="3"/>
        <v>270</v>
      </c>
      <c r="F53" s="9">
        <f t="shared" si="4"/>
        <v>310.5</v>
      </c>
      <c r="G53" s="9"/>
      <c r="H53" s="12">
        <f>F52+F53</f>
        <v>899.875</v>
      </c>
      <c r="I53" s="7">
        <v>960</v>
      </c>
      <c r="J53" s="7">
        <v>36.3</v>
      </c>
      <c r="K53" s="12">
        <f t="shared" si="2"/>
        <v>23.825000000000003</v>
      </c>
    </row>
    <row r="54" spans="1:11" ht="15">
      <c r="A54" s="14" t="s">
        <v>24</v>
      </c>
      <c r="B54" s="15" t="s">
        <v>15</v>
      </c>
      <c r="C54" s="15">
        <v>5</v>
      </c>
      <c r="D54" s="15">
        <v>52.5</v>
      </c>
      <c r="E54" s="15">
        <f t="shared" si="3"/>
        <v>262.5</v>
      </c>
      <c r="F54" s="16">
        <f t="shared" si="4"/>
        <v>301.875</v>
      </c>
      <c r="G54" s="16"/>
      <c r="H54" s="14"/>
      <c r="I54" s="14"/>
      <c r="J54" s="14"/>
      <c r="K54" s="17"/>
    </row>
    <row r="55" spans="1:11" ht="15">
      <c r="A55" s="14" t="s">
        <v>132</v>
      </c>
      <c r="B55" s="15" t="s">
        <v>129</v>
      </c>
      <c r="C55" s="15">
        <v>5</v>
      </c>
      <c r="D55" s="15">
        <v>16.15</v>
      </c>
      <c r="E55" s="15">
        <f t="shared" si="3"/>
        <v>80.75</v>
      </c>
      <c r="F55" s="16">
        <f t="shared" si="4"/>
        <v>92.8625</v>
      </c>
      <c r="G55" s="16"/>
      <c r="H55" s="17">
        <f>F54+F55</f>
        <v>394.7375</v>
      </c>
      <c r="I55" s="14">
        <v>395</v>
      </c>
      <c r="J55" s="14">
        <v>19</v>
      </c>
      <c r="K55" s="17">
        <f t="shared" si="2"/>
        <v>-18.73750000000001</v>
      </c>
    </row>
    <row r="56" spans="1:11" ht="15">
      <c r="A56" s="3" t="s">
        <v>136</v>
      </c>
      <c r="B56" s="4" t="s">
        <v>135</v>
      </c>
      <c r="C56" s="4">
        <v>7</v>
      </c>
      <c r="D56" s="4">
        <v>20.9</v>
      </c>
      <c r="E56" s="4">
        <f t="shared" si="3"/>
        <v>146.29999999999998</v>
      </c>
      <c r="F56" s="5">
        <f t="shared" si="4"/>
        <v>168.24499999999998</v>
      </c>
      <c r="G56" s="5"/>
      <c r="H56" s="3"/>
      <c r="I56" s="3"/>
      <c r="J56" s="3"/>
      <c r="K56" s="13"/>
    </row>
    <row r="57" spans="1:11" ht="15">
      <c r="A57" s="3" t="s">
        <v>79</v>
      </c>
      <c r="B57" s="4" t="s">
        <v>77</v>
      </c>
      <c r="C57" s="4">
        <v>8</v>
      </c>
      <c r="D57" s="4">
        <v>115</v>
      </c>
      <c r="E57" s="4">
        <f t="shared" si="3"/>
        <v>920</v>
      </c>
      <c r="F57" s="5">
        <f t="shared" si="4"/>
        <v>1058</v>
      </c>
      <c r="G57" s="5"/>
      <c r="H57" s="13"/>
      <c r="I57" s="3"/>
      <c r="J57" s="3"/>
      <c r="K57" s="13"/>
    </row>
    <row r="58" spans="1:11" ht="15">
      <c r="A58" s="3" t="s">
        <v>79</v>
      </c>
      <c r="B58" s="22" t="s">
        <v>142</v>
      </c>
      <c r="C58" s="22">
        <v>8</v>
      </c>
      <c r="D58" s="22">
        <v>19</v>
      </c>
      <c r="E58" s="22">
        <f t="shared" si="3"/>
        <v>152</v>
      </c>
      <c r="F58" s="23">
        <f t="shared" si="4"/>
        <v>174.79999999999998</v>
      </c>
      <c r="G58" s="5"/>
      <c r="H58" s="13">
        <f>F56+F57+F58</f>
        <v>1401.0449999999998</v>
      </c>
      <c r="I58" s="3">
        <v>1402</v>
      </c>
      <c r="J58" s="3">
        <v>33.9</v>
      </c>
      <c r="K58" s="13">
        <f t="shared" si="2"/>
        <v>-32.944999999999844</v>
      </c>
    </row>
    <row r="59" spans="1:11" ht="15">
      <c r="A59" s="18" t="s">
        <v>141</v>
      </c>
      <c r="B59" s="8" t="s">
        <v>137</v>
      </c>
      <c r="C59" s="8">
        <v>10.17</v>
      </c>
      <c r="D59" s="8">
        <v>17.1</v>
      </c>
      <c r="E59" s="8">
        <f t="shared" si="3"/>
        <v>173.907</v>
      </c>
      <c r="F59" s="9">
        <f t="shared" si="4"/>
        <v>199.99305</v>
      </c>
      <c r="G59" s="9"/>
      <c r="H59" s="12">
        <f>F59</f>
        <v>199.99305</v>
      </c>
      <c r="I59" s="7">
        <v>197</v>
      </c>
      <c r="J59" s="7">
        <v>5</v>
      </c>
      <c r="K59" s="12">
        <f t="shared" si="2"/>
        <v>-7.993050000000011</v>
      </c>
    </row>
    <row r="60" spans="1:11" ht="15">
      <c r="A60" s="3" t="s">
        <v>25</v>
      </c>
      <c r="B60" s="4" t="s">
        <v>15</v>
      </c>
      <c r="C60" s="4">
        <v>4.8</v>
      </c>
      <c r="D60" s="4">
        <v>52.5</v>
      </c>
      <c r="E60" s="4">
        <f t="shared" si="3"/>
        <v>252</v>
      </c>
      <c r="F60" s="5">
        <f t="shared" si="4"/>
        <v>289.79999999999995</v>
      </c>
      <c r="G60" s="5"/>
      <c r="H60" s="3"/>
      <c r="I60" s="3"/>
      <c r="J60" s="3"/>
      <c r="K60" s="13"/>
    </row>
    <row r="61" spans="1:11" ht="15">
      <c r="A61" s="3" t="s">
        <v>125</v>
      </c>
      <c r="B61" s="4" t="s">
        <v>126</v>
      </c>
      <c r="C61" s="4">
        <v>5</v>
      </c>
      <c r="D61" s="4">
        <v>45</v>
      </c>
      <c r="E61" s="4">
        <f t="shared" si="3"/>
        <v>225</v>
      </c>
      <c r="F61" s="5">
        <f t="shared" si="4"/>
        <v>258.75</v>
      </c>
      <c r="G61" s="5"/>
      <c r="H61" s="13">
        <f>F61+F60</f>
        <v>548.55</v>
      </c>
      <c r="I61" s="3">
        <v>550</v>
      </c>
      <c r="J61" s="3">
        <v>32.34</v>
      </c>
      <c r="K61" s="13">
        <f t="shared" si="2"/>
        <v>-30.889999999999958</v>
      </c>
    </row>
    <row r="62" spans="1:11" ht="15">
      <c r="A62" s="7" t="s">
        <v>133</v>
      </c>
      <c r="B62" s="8" t="s">
        <v>129</v>
      </c>
      <c r="C62" s="8">
        <v>4</v>
      </c>
      <c r="D62" s="8">
        <v>16.15</v>
      </c>
      <c r="E62" s="8">
        <f t="shared" si="3"/>
        <v>64.6</v>
      </c>
      <c r="F62" s="9">
        <f t="shared" si="4"/>
        <v>74.28999999999999</v>
      </c>
      <c r="G62" s="9"/>
      <c r="H62" s="12">
        <f>F62</f>
        <v>74.28999999999999</v>
      </c>
      <c r="I62" s="7">
        <v>76</v>
      </c>
      <c r="J62" s="7">
        <v>2</v>
      </c>
      <c r="K62" s="12">
        <v>-2</v>
      </c>
    </row>
    <row r="63" spans="1:11" ht="15">
      <c r="A63" s="3" t="s">
        <v>65</v>
      </c>
      <c r="B63" s="4" t="s">
        <v>61</v>
      </c>
      <c r="C63" s="4">
        <v>10</v>
      </c>
      <c r="D63" s="4">
        <v>50</v>
      </c>
      <c r="E63" s="4">
        <f t="shared" si="3"/>
        <v>500</v>
      </c>
      <c r="F63" s="5">
        <f t="shared" si="4"/>
        <v>575</v>
      </c>
      <c r="G63" s="5"/>
      <c r="H63" s="13">
        <f>F63</f>
        <v>575</v>
      </c>
      <c r="I63" s="3">
        <v>575</v>
      </c>
      <c r="J63" s="3">
        <v>33</v>
      </c>
      <c r="K63" s="13">
        <f t="shared" si="2"/>
        <v>-33</v>
      </c>
    </row>
    <row r="64" spans="1:11" ht="15">
      <c r="A64" s="7" t="s">
        <v>147</v>
      </c>
      <c r="B64" s="8" t="s">
        <v>142</v>
      </c>
      <c r="C64" s="8">
        <v>8</v>
      </c>
      <c r="D64" s="8">
        <v>19</v>
      </c>
      <c r="E64" s="8">
        <f t="shared" si="3"/>
        <v>152</v>
      </c>
      <c r="F64" s="9">
        <f t="shared" si="4"/>
        <v>174.79999999999998</v>
      </c>
      <c r="G64" s="9"/>
      <c r="H64" s="12">
        <f>F64</f>
        <v>174.79999999999998</v>
      </c>
      <c r="I64" s="7">
        <v>175</v>
      </c>
      <c r="J64" s="7">
        <v>26.4</v>
      </c>
      <c r="K64" s="12">
        <f t="shared" si="2"/>
        <v>-26.19999999999998</v>
      </c>
    </row>
    <row r="65" spans="1:11" ht="15">
      <c r="A65" s="3" t="s">
        <v>151</v>
      </c>
      <c r="B65" s="4" t="s">
        <v>150</v>
      </c>
      <c r="C65" s="4">
        <v>5</v>
      </c>
      <c r="D65" s="4">
        <v>150</v>
      </c>
      <c r="E65" s="4">
        <f t="shared" si="3"/>
        <v>750</v>
      </c>
      <c r="F65" s="5">
        <f t="shared" si="4"/>
        <v>862.4999999999999</v>
      </c>
      <c r="G65" s="5"/>
      <c r="H65" s="13">
        <f>F65</f>
        <v>862.4999999999999</v>
      </c>
      <c r="I65" s="3">
        <v>900</v>
      </c>
      <c r="J65" s="3">
        <v>50</v>
      </c>
      <c r="K65" s="13">
        <f t="shared" si="2"/>
        <v>-12.499999999999886</v>
      </c>
    </row>
    <row r="66" spans="1:11" ht="15">
      <c r="A66" s="7" t="s">
        <v>118</v>
      </c>
      <c r="B66" s="8" t="s">
        <v>114</v>
      </c>
      <c r="C66" s="8">
        <v>6.45</v>
      </c>
      <c r="D66" s="8">
        <v>120</v>
      </c>
      <c r="E66" s="8">
        <f t="shared" si="3"/>
        <v>774</v>
      </c>
      <c r="F66" s="9">
        <f t="shared" si="4"/>
        <v>890.0999999999999</v>
      </c>
      <c r="G66" s="9">
        <v>117</v>
      </c>
      <c r="H66" s="12">
        <f>F66+G66</f>
        <v>1007.0999999999999</v>
      </c>
      <c r="I66" s="7">
        <v>810</v>
      </c>
      <c r="J66" s="7">
        <v>21.29</v>
      </c>
      <c r="K66" s="12">
        <f>I66-H66-J66</f>
        <v>-218.3899999999999</v>
      </c>
    </row>
    <row r="67" spans="1:11" ht="15">
      <c r="A67" s="3" t="s">
        <v>49</v>
      </c>
      <c r="B67" s="4" t="s">
        <v>56</v>
      </c>
      <c r="C67" s="4">
        <v>3</v>
      </c>
      <c r="D67" s="4">
        <v>107.5</v>
      </c>
      <c r="E67" s="4">
        <f t="shared" si="3"/>
        <v>322.5</v>
      </c>
      <c r="F67" s="5">
        <f t="shared" si="4"/>
        <v>370.87499999999994</v>
      </c>
      <c r="G67" s="5"/>
      <c r="H67" s="3"/>
      <c r="I67" s="3"/>
      <c r="J67" s="3"/>
      <c r="K67" s="13"/>
    </row>
    <row r="68" spans="1:11" ht="15">
      <c r="A68" s="3" t="s">
        <v>100</v>
      </c>
      <c r="B68" s="4" t="s">
        <v>98</v>
      </c>
      <c r="C68" s="4">
        <v>4</v>
      </c>
      <c r="D68" s="4">
        <v>125</v>
      </c>
      <c r="E68" s="4">
        <f t="shared" si="3"/>
        <v>500</v>
      </c>
      <c r="F68" s="5">
        <f t="shared" si="4"/>
        <v>575</v>
      </c>
      <c r="G68" s="5"/>
      <c r="H68" s="13">
        <f>F67+F68</f>
        <v>945.875</v>
      </c>
      <c r="I68" s="3">
        <v>946</v>
      </c>
      <c r="J68" s="3">
        <v>23.1</v>
      </c>
      <c r="K68" s="13">
        <f t="shared" si="2"/>
        <v>-22.975</v>
      </c>
    </row>
    <row r="69" spans="1:11" ht="15">
      <c r="A69" s="7" t="s">
        <v>75</v>
      </c>
      <c r="B69" s="8" t="s">
        <v>74</v>
      </c>
      <c r="C69" s="8">
        <v>15.65</v>
      </c>
      <c r="D69" s="8">
        <v>180</v>
      </c>
      <c r="E69" s="8">
        <f aca="true" t="shared" si="5" ref="E69:E104">D69*C69</f>
        <v>2817</v>
      </c>
      <c r="F69" s="9">
        <f aca="true" t="shared" si="6" ref="F69:F104">E69*1.15</f>
        <v>3239.5499999999997</v>
      </c>
      <c r="G69" s="9"/>
      <c r="H69" s="7"/>
      <c r="I69" s="7"/>
      <c r="J69" s="7"/>
      <c r="K69" s="12"/>
    </row>
    <row r="70" spans="1:11" ht="15">
      <c r="A70" s="7" t="s">
        <v>75</v>
      </c>
      <c r="B70" s="8" t="s">
        <v>135</v>
      </c>
      <c r="C70" s="8">
        <v>18</v>
      </c>
      <c r="D70" s="8">
        <v>20.9</v>
      </c>
      <c r="E70" s="8">
        <f t="shared" si="5"/>
        <v>376.2</v>
      </c>
      <c r="F70" s="9">
        <f t="shared" si="6"/>
        <v>432.62999999999994</v>
      </c>
      <c r="G70" s="9"/>
      <c r="H70" s="7"/>
      <c r="I70" s="7"/>
      <c r="J70" s="7"/>
      <c r="K70" s="12"/>
    </row>
    <row r="71" spans="1:11" ht="15">
      <c r="A71" s="7" t="s">
        <v>52</v>
      </c>
      <c r="B71" s="8" t="s">
        <v>55</v>
      </c>
      <c r="C71" s="8">
        <v>4</v>
      </c>
      <c r="D71" s="8">
        <v>135</v>
      </c>
      <c r="E71" s="8">
        <f t="shared" si="5"/>
        <v>540</v>
      </c>
      <c r="F71" s="9">
        <f t="shared" si="6"/>
        <v>621</v>
      </c>
      <c r="G71" s="9"/>
      <c r="H71" s="7"/>
      <c r="I71" s="7"/>
      <c r="J71" s="7"/>
      <c r="K71" s="12"/>
    </row>
    <row r="72" spans="1:11" ht="15">
      <c r="A72" s="7" t="s">
        <v>52</v>
      </c>
      <c r="B72" s="8" t="s">
        <v>129</v>
      </c>
      <c r="C72" s="8">
        <v>5</v>
      </c>
      <c r="D72" s="8">
        <v>16.15</v>
      </c>
      <c r="E72" s="8">
        <f t="shared" si="5"/>
        <v>80.75</v>
      </c>
      <c r="F72" s="9">
        <f t="shared" si="6"/>
        <v>92.8625</v>
      </c>
      <c r="G72" s="9"/>
      <c r="H72" s="12"/>
      <c r="I72" s="7"/>
      <c r="J72" s="7"/>
      <c r="K72" s="12"/>
    </row>
    <row r="73" spans="1:11" ht="15">
      <c r="A73" s="7" t="s">
        <v>52</v>
      </c>
      <c r="B73" s="8" t="s">
        <v>89</v>
      </c>
      <c r="C73" s="8">
        <v>5</v>
      </c>
      <c r="D73" s="8">
        <v>100</v>
      </c>
      <c r="E73" s="8">
        <f t="shared" si="5"/>
        <v>500</v>
      </c>
      <c r="F73" s="9">
        <f t="shared" si="6"/>
        <v>575</v>
      </c>
      <c r="G73" s="9"/>
      <c r="H73" s="12">
        <f>F69+F70+F71+F72+F73</f>
        <v>4961.0425000000005</v>
      </c>
      <c r="I73" s="7">
        <v>4913</v>
      </c>
      <c r="J73" s="7">
        <v>92.85</v>
      </c>
      <c r="K73" s="12">
        <f aca="true" t="shared" si="7" ref="K73:K132">I73-H73-J73</f>
        <v>-140.89250000000047</v>
      </c>
    </row>
    <row r="74" spans="1:11" ht="15">
      <c r="A74" s="19" t="s">
        <v>84</v>
      </c>
      <c r="B74" s="4" t="s">
        <v>83</v>
      </c>
      <c r="C74" s="4">
        <v>4</v>
      </c>
      <c r="D74" s="4">
        <v>105</v>
      </c>
      <c r="E74" s="4">
        <f t="shared" si="5"/>
        <v>420</v>
      </c>
      <c r="F74" s="5">
        <f t="shared" si="6"/>
        <v>482.99999999999994</v>
      </c>
      <c r="G74" s="5"/>
      <c r="H74" s="3"/>
      <c r="I74" s="3"/>
      <c r="J74" s="3"/>
      <c r="K74" s="13"/>
    </row>
    <row r="75" spans="1:11" ht="15">
      <c r="A75" s="19" t="s">
        <v>63</v>
      </c>
      <c r="B75" s="4" t="s">
        <v>61</v>
      </c>
      <c r="C75" s="4">
        <v>4</v>
      </c>
      <c r="D75" s="4">
        <v>50</v>
      </c>
      <c r="E75" s="4">
        <f t="shared" si="5"/>
        <v>200</v>
      </c>
      <c r="F75" s="5">
        <f t="shared" si="6"/>
        <v>229.99999999999997</v>
      </c>
      <c r="G75" s="5"/>
      <c r="H75" s="13">
        <f>F74+F75</f>
        <v>712.9999999999999</v>
      </c>
      <c r="I75" s="3">
        <v>713</v>
      </c>
      <c r="J75" s="3">
        <v>26.4</v>
      </c>
      <c r="K75" s="13">
        <f t="shared" si="7"/>
        <v>-26.399999999999885</v>
      </c>
    </row>
    <row r="76" spans="1:11" ht="15">
      <c r="A76" s="18" t="s">
        <v>39</v>
      </c>
      <c r="B76" s="8" t="s">
        <v>36</v>
      </c>
      <c r="C76" s="8">
        <v>6</v>
      </c>
      <c r="D76" s="8">
        <v>72.5</v>
      </c>
      <c r="E76" s="8">
        <f t="shared" si="5"/>
        <v>435</v>
      </c>
      <c r="F76" s="9">
        <f t="shared" si="6"/>
        <v>500.24999999999994</v>
      </c>
      <c r="G76" s="9"/>
      <c r="H76" s="7"/>
      <c r="I76" s="7"/>
      <c r="J76" s="7"/>
      <c r="K76" s="12"/>
    </row>
    <row r="77" spans="1:11" ht="15">
      <c r="A77" s="18" t="s">
        <v>88</v>
      </c>
      <c r="B77" s="8" t="s">
        <v>83</v>
      </c>
      <c r="C77" s="8">
        <v>5</v>
      </c>
      <c r="D77" s="8">
        <v>105</v>
      </c>
      <c r="E77" s="8">
        <f t="shared" si="5"/>
        <v>525</v>
      </c>
      <c r="F77" s="9">
        <f t="shared" si="6"/>
        <v>603.75</v>
      </c>
      <c r="G77" s="9"/>
      <c r="H77" s="7"/>
      <c r="I77" s="7"/>
      <c r="J77" s="7"/>
      <c r="K77" s="12"/>
    </row>
    <row r="78" spans="1:11" ht="15">
      <c r="A78" s="18" t="s">
        <v>88</v>
      </c>
      <c r="B78" s="8" t="s">
        <v>137</v>
      </c>
      <c r="C78" s="8">
        <v>5.17</v>
      </c>
      <c r="D78" s="8">
        <v>17.1</v>
      </c>
      <c r="E78" s="8">
        <f t="shared" si="5"/>
        <v>88.40700000000001</v>
      </c>
      <c r="F78" s="9">
        <f t="shared" si="6"/>
        <v>101.66805000000001</v>
      </c>
      <c r="G78" s="9"/>
      <c r="H78" s="7"/>
      <c r="I78" s="7"/>
      <c r="J78" s="7"/>
      <c r="K78" s="12"/>
    </row>
    <row r="79" spans="1:11" ht="15">
      <c r="A79" s="18" t="s">
        <v>88</v>
      </c>
      <c r="B79" s="8" t="s">
        <v>142</v>
      </c>
      <c r="C79" s="8">
        <v>5</v>
      </c>
      <c r="D79" s="8">
        <v>19</v>
      </c>
      <c r="E79" s="8">
        <f t="shared" si="5"/>
        <v>95</v>
      </c>
      <c r="F79" s="9">
        <f t="shared" si="6"/>
        <v>109.24999999999999</v>
      </c>
      <c r="G79" s="9"/>
      <c r="H79" s="12">
        <f>F76+F77+F78+F79</f>
        <v>1314.91805</v>
      </c>
      <c r="I79" s="7">
        <v>1500</v>
      </c>
      <c r="J79" s="7">
        <v>41.3</v>
      </c>
      <c r="K79" s="12">
        <f t="shared" si="7"/>
        <v>143.78195</v>
      </c>
    </row>
    <row r="80" spans="1:11" ht="15">
      <c r="A80" s="3" t="s">
        <v>11</v>
      </c>
      <c r="B80" s="4" t="s">
        <v>10</v>
      </c>
      <c r="C80" s="4">
        <v>12</v>
      </c>
      <c r="D80" s="4">
        <v>97.5</v>
      </c>
      <c r="E80" s="4">
        <f t="shared" si="5"/>
        <v>1170</v>
      </c>
      <c r="F80" s="5">
        <f t="shared" si="6"/>
        <v>1345.5</v>
      </c>
      <c r="G80" s="5"/>
      <c r="H80" s="3"/>
      <c r="I80" s="3"/>
      <c r="J80" s="3"/>
      <c r="K80" s="13"/>
    </row>
    <row r="81" spans="1:11" ht="15">
      <c r="A81" s="3" t="s">
        <v>11</v>
      </c>
      <c r="B81" s="4" t="s">
        <v>33</v>
      </c>
      <c r="C81" s="4">
        <v>11</v>
      </c>
      <c r="D81" s="4">
        <v>52.5</v>
      </c>
      <c r="E81" s="4">
        <f t="shared" si="5"/>
        <v>577.5</v>
      </c>
      <c r="F81" s="5">
        <f t="shared" si="6"/>
        <v>664.125</v>
      </c>
      <c r="G81" s="5"/>
      <c r="H81" s="13">
        <f>F80+F81</f>
        <v>2009.625</v>
      </c>
      <c r="I81" s="3">
        <v>2010</v>
      </c>
      <c r="J81" s="3">
        <v>75.9</v>
      </c>
      <c r="K81" s="13">
        <f t="shared" si="7"/>
        <v>-75.525</v>
      </c>
    </row>
    <row r="82" spans="1:11" ht="15">
      <c r="A82" s="7" t="s">
        <v>35</v>
      </c>
      <c r="B82" s="8" t="s">
        <v>33</v>
      </c>
      <c r="C82" s="8">
        <v>11</v>
      </c>
      <c r="D82" s="8">
        <v>52.5</v>
      </c>
      <c r="E82" s="8">
        <f t="shared" si="5"/>
        <v>577.5</v>
      </c>
      <c r="F82" s="9">
        <f t="shared" si="6"/>
        <v>664.125</v>
      </c>
      <c r="G82" s="9"/>
      <c r="H82" s="7"/>
      <c r="I82" s="7"/>
      <c r="J82" s="7"/>
      <c r="K82" s="12"/>
    </row>
    <row r="83" spans="1:11" ht="15">
      <c r="A83" s="7" t="s">
        <v>102</v>
      </c>
      <c r="B83" s="8" t="s">
        <v>98</v>
      </c>
      <c r="C83" s="8">
        <v>5</v>
      </c>
      <c r="D83" s="8">
        <v>125</v>
      </c>
      <c r="E83" s="8">
        <f t="shared" si="5"/>
        <v>625</v>
      </c>
      <c r="F83" s="9">
        <f t="shared" si="6"/>
        <v>718.75</v>
      </c>
      <c r="G83" s="9"/>
      <c r="H83" s="7"/>
      <c r="I83" s="7"/>
      <c r="J83" s="7"/>
      <c r="K83" s="12"/>
    </row>
    <row r="84" spans="1:11" ht="15">
      <c r="A84" s="7" t="s">
        <v>102</v>
      </c>
      <c r="B84" s="8" t="s">
        <v>129</v>
      </c>
      <c r="C84" s="8">
        <v>11</v>
      </c>
      <c r="D84" s="8">
        <v>16.15</v>
      </c>
      <c r="E84" s="8">
        <f t="shared" si="5"/>
        <v>177.64999999999998</v>
      </c>
      <c r="F84" s="9">
        <f t="shared" si="6"/>
        <v>204.29749999999996</v>
      </c>
      <c r="G84" s="9"/>
      <c r="H84" s="12">
        <f>F82+F83+F84</f>
        <v>1587.1725</v>
      </c>
      <c r="I84" s="7">
        <v>1731</v>
      </c>
      <c r="J84" s="7">
        <v>58.3</v>
      </c>
      <c r="K84" s="12">
        <f t="shared" si="7"/>
        <v>85.5275000000001</v>
      </c>
    </row>
    <row r="85" spans="1:11" ht="15">
      <c r="A85" s="6" t="s">
        <v>131</v>
      </c>
      <c r="B85" s="4" t="s">
        <v>129</v>
      </c>
      <c r="C85" s="4">
        <v>3</v>
      </c>
      <c r="D85" s="4">
        <v>16.15</v>
      </c>
      <c r="E85" s="4">
        <f t="shared" si="5"/>
        <v>48.449999999999996</v>
      </c>
      <c r="F85" s="5">
        <f t="shared" si="6"/>
        <v>55.717499999999994</v>
      </c>
      <c r="G85" s="5"/>
      <c r="H85" s="3"/>
      <c r="I85" s="3"/>
      <c r="J85" s="3"/>
      <c r="K85" s="13"/>
    </row>
    <row r="86" spans="1:11" ht="15">
      <c r="A86" s="6" t="s">
        <v>70</v>
      </c>
      <c r="B86" s="4" t="s">
        <v>67</v>
      </c>
      <c r="C86" s="4">
        <v>6</v>
      </c>
      <c r="D86" s="4">
        <v>52.5</v>
      </c>
      <c r="E86" s="4">
        <f t="shared" si="5"/>
        <v>315</v>
      </c>
      <c r="F86" s="5">
        <f t="shared" si="6"/>
        <v>362.25</v>
      </c>
      <c r="G86" s="5"/>
      <c r="H86" s="3"/>
      <c r="I86" s="3"/>
      <c r="J86" s="3"/>
      <c r="K86" s="13"/>
    </row>
    <row r="87" spans="1:11" ht="15">
      <c r="A87" s="6" t="s">
        <v>70</v>
      </c>
      <c r="B87" s="4" t="s">
        <v>114</v>
      </c>
      <c r="C87" s="4">
        <v>6</v>
      </c>
      <c r="D87" s="4">
        <v>120</v>
      </c>
      <c r="E87" s="4">
        <f t="shared" si="5"/>
        <v>720</v>
      </c>
      <c r="F87" s="5">
        <f t="shared" si="6"/>
        <v>827.9999999999999</v>
      </c>
      <c r="G87" s="5"/>
      <c r="H87" s="3"/>
      <c r="I87" s="3"/>
      <c r="J87" s="3"/>
      <c r="K87" s="13"/>
    </row>
    <row r="88" spans="1:11" ht="15">
      <c r="A88" s="6" t="s">
        <v>70</v>
      </c>
      <c r="B88" s="4" t="s">
        <v>142</v>
      </c>
      <c r="C88" s="4">
        <v>6</v>
      </c>
      <c r="D88" s="4">
        <v>19</v>
      </c>
      <c r="E88" s="4">
        <f t="shared" si="5"/>
        <v>114</v>
      </c>
      <c r="F88" s="5">
        <f t="shared" si="6"/>
        <v>131.1</v>
      </c>
      <c r="G88" s="5"/>
      <c r="H88" s="13">
        <f>F85+F86+F87+F88</f>
        <v>1377.0674999999997</v>
      </c>
      <c r="I88" s="3">
        <v>1450</v>
      </c>
      <c r="J88" s="3">
        <v>45.6</v>
      </c>
      <c r="K88" s="13">
        <f t="shared" si="7"/>
        <v>27.332500000000344</v>
      </c>
    </row>
    <row r="89" spans="1:11" ht="15">
      <c r="A89" s="7" t="s">
        <v>115</v>
      </c>
      <c r="B89" s="8" t="s">
        <v>114</v>
      </c>
      <c r="C89" s="8">
        <v>6</v>
      </c>
      <c r="D89" s="8">
        <v>120</v>
      </c>
      <c r="E89" s="8">
        <f t="shared" si="5"/>
        <v>720</v>
      </c>
      <c r="F89" s="9">
        <f t="shared" si="6"/>
        <v>827.9999999999999</v>
      </c>
      <c r="G89" s="9"/>
      <c r="H89" s="12">
        <f>F89</f>
        <v>827.9999999999999</v>
      </c>
      <c r="I89" s="7">
        <v>828</v>
      </c>
      <c r="J89" s="7">
        <v>19.8</v>
      </c>
      <c r="K89" s="12">
        <f t="shared" si="7"/>
        <v>-19.799999999999887</v>
      </c>
    </row>
    <row r="90" spans="1:11" ht="15">
      <c r="A90" s="3" t="s">
        <v>28</v>
      </c>
      <c r="B90" s="4" t="s">
        <v>26</v>
      </c>
      <c r="C90" s="4">
        <v>5.3</v>
      </c>
      <c r="D90" s="4">
        <v>180</v>
      </c>
      <c r="E90" s="4">
        <f t="shared" si="5"/>
        <v>954</v>
      </c>
      <c r="F90" s="5">
        <f t="shared" si="6"/>
        <v>1097.1</v>
      </c>
      <c r="G90" s="5"/>
      <c r="H90" s="13">
        <f>F90</f>
        <v>1097.1</v>
      </c>
      <c r="I90" s="3">
        <v>1100</v>
      </c>
      <c r="J90" s="3">
        <v>17.49</v>
      </c>
      <c r="K90" s="13">
        <f t="shared" si="7"/>
        <v>-14.589999999999907</v>
      </c>
    </row>
    <row r="91" spans="1:11" ht="15">
      <c r="A91" s="7" t="s">
        <v>86</v>
      </c>
      <c r="B91" s="8" t="s">
        <v>83</v>
      </c>
      <c r="C91" s="8">
        <v>9</v>
      </c>
      <c r="D91" s="8">
        <v>105</v>
      </c>
      <c r="E91" s="8">
        <f t="shared" si="5"/>
        <v>945</v>
      </c>
      <c r="F91" s="9">
        <f t="shared" si="6"/>
        <v>1086.75</v>
      </c>
      <c r="G91" s="9"/>
      <c r="H91" s="12"/>
      <c r="I91" s="7"/>
      <c r="J91" s="7"/>
      <c r="K91" s="12">
        <f t="shared" si="7"/>
        <v>0</v>
      </c>
    </row>
    <row r="92" spans="1:11" ht="15">
      <c r="A92" s="7" t="s">
        <v>86</v>
      </c>
      <c r="B92" s="8" t="s">
        <v>114</v>
      </c>
      <c r="C92" s="8">
        <v>4.7</v>
      </c>
      <c r="D92" s="8">
        <v>120</v>
      </c>
      <c r="E92" s="8">
        <f>D92*C92</f>
        <v>564</v>
      </c>
      <c r="F92" s="9">
        <f>E92*1.15</f>
        <v>648.5999999999999</v>
      </c>
      <c r="G92" s="9"/>
      <c r="H92" s="12">
        <f>F91+F92</f>
        <v>1735.35</v>
      </c>
      <c r="I92" s="7">
        <v>1735.6</v>
      </c>
      <c r="J92" s="7">
        <v>45.21</v>
      </c>
      <c r="K92" s="12">
        <f t="shared" si="7"/>
        <v>-44.96</v>
      </c>
    </row>
    <row r="93" spans="1:11" ht="15">
      <c r="A93" s="3" t="s">
        <v>68</v>
      </c>
      <c r="B93" s="4" t="s">
        <v>67</v>
      </c>
      <c r="C93" s="4">
        <v>6</v>
      </c>
      <c r="D93" s="4">
        <v>52.5</v>
      </c>
      <c r="E93" s="4">
        <f t="shared" si="5"/>
        <v>315</v>
      </c>
      <c r="F93" s="5">
        <f t="shared" si="6"/>
        <v>362.25</v>
      </c>
      <c r="G93" s="5"/>
      <c r="H93" s="13"/>
      <c r="I93" s="3"/>
      <c r="J93" s="3"/>
      <c r="K93" s="13"/>
    </row>
    <row r="94" spans="1:11" ht="15">
      <c r="A94" s="3" t="s">
        <v>68</v>
      </c>
      <c r="B94" s="4" t="s">
        <v>122</v>
      </c>
      <c r="C94" s="4">
        <v>6</v>
      </c>
      <c r="D94" s="4">
        <v>40</v>
      </c>
      <c r="E94" s="4">
        <f t="shared" si="5"/>
        <v>240</v>
      </c>
      <c r="F94" s="5">
        <f t="shared" si="6"/>
        <v>276</v>
      </c>
      <c r="G94" s="5"/>
      <c r="H94" s="13"/>
      <c r="I94" s="3"/>
      <c r="J94" s="3"/>
      <c r="K94" s="13"/>
    </row>
    <row r="95" spans="1:11" ht="15">
      <c r="A95" s="3" t="s">
        <v>68</v>
      </c>
      <c r="B95" s="4" t="s">
        <v>126</v>
      </c>
      <c r="C95" s="4">
        <v>5</v>
      </c>
      <c r="D95" s="4">
        <v>45</v>
      </c>
      <c r="E95" s="4">
        <f t="shared" si="5"/>
        <v>225</v>
      </c>
      <c r="F95" s="5">
        <f t="shared" si="6"/>
        <v>258.75</v>
      </c>
      <c r="G95" s="5"/>
      <c r="H95" s="13">
        <f>F93+F94+F95</f>
        <v>897</v>
      </c>
      <c r="I95" s="3">
        <v>897</v>
      </c>
      <c r="J95" s="3">
        <v>56.1</v>
      </c>
      <c r="K95" s="13">
        <f t="shared" si="7"/>
        <v>-56.1</v>
      </c>
    </row>
    <row r="96" spans="1:11" ht="15">
      <c r="A96" s="7" t="s">
        <v>32</v>
      </c>
      <c r="B96" s="8" t="s">
        <v>26</v>
      </c>
      <c r="C96" s="8">
        <v>6.1</v>
      </c>
      <c r="D96" s="8">
        <v>180</v>
      </c>
      <c r="E96" s="8">
        <f t="shared" si="5"/>
        <v>1098</v>
      </c>
      <c r="F96" s="9">
        <f t="shared" si="6"/>
        <v>1262.6999999999998</v>
      </c>
      <c r="G96" s="9"/>
      <c r="H96" s="12">
        <f>F96</f>
        <v>1262.6999999999998</v>
      </c>
      <c r="I96" s="7">
        <v>1250</v>
      </c>
      <c r="J96" s="7">
        <v>20.13</v>
      </c>
      <c r="K96" s="12">
        <f t="shared" si="7"/>
        <v>-32.829999999999814</v>
      </c>
    </row>
    <row r="97" spans="1:11" ht="15">
      <c r="A97" s="3" t="s">
        <v>22</v>
      </c>
      <c r="B97" s="4" t="s">
        <v>15</v>
      </c>
      <c r="C97" s="4">
        <v>6.38</v>
      </c>
      <c r="D97" s="4">
        <v>52.5</v>
      </c>
      <c r="E97" s="4">
        <f t="shared" si="5"/>
        <v>334.95</v>
      </c>
      <c r="F97" s="5">
        <f t="shared" si="6"/>
        <v>385.19249999999994</v>
      </c>
      <c r="G97" s="5"/>
      <c r="H97" s="3"/>
      <c r="I97" s="3"/>
      <c r="J97" s="3"/>
      <c r="K97" s="13"/>
    </row>
    <row r="98" spans="1:11" ht="15">
      <c r="A98" s="3" t="s">
        <v>47</v>
      </c>
      <c r="B98" s="4" t="s">
        <v>44</v>
      </c>
      <c r="C98" s="4">
        <v>3</v>
      </c>
      <c r="D98" s="4">
        <v>135</v>
      </c>
      <c r="E98" s="4">
        <f t="shared" si="5"/>
        <v>405</v>
      </c>
      <c r="F98" s="5">
        <f t="shared" si="6"/>
        <v>465.74999999999994</v>
      </c>
      <c r="G98" s="5"/>
      <c r="H98" s="3"/>
      <c r="I98" s="3"/>
      <c r="J98" s="3"/>
      <c r="K98" s="13"/>
    </row>
    <row r="99" spans="1:11" ht="15">
      <c r="A99" s="3" t="s">
        <v>47</v>
      </c>
      <c r="B99" s="4" t="s">
        <v>89</v>
      </c>
      <c r="C99" s="4">
        <v>6</v>
      </c>
      <c r="D99" s="4">
        <v>100</v>
      </c>
      <c r="E99" s="4">
        <f t="shared" si="5"/>
        <v>600</v>
      </c>
      <c r="F99" s="5">
        <f t="shared" si="6"/>
        <v>690</v>
      </c>
      <c r="G99" s="5"/>
      <c r="H99" s="3"/>
      <c r="I99" s="3"/>
      <c r="J99" s="3"/>
      <c r="K99" s="13"/>
    </row>
    <row r="100" spans="1:11" ht="15">
      <c r="A100" s="3" t="s">
        <v>47</v>
      </c>
      <c r="B100" s="4" t="s">
        <v>98</v>
      </c>
      <c r="C100" s="4">
        <v>6</v>
      </c>
      <c r="D100" s="4">
        <v>125</v>
      </c>
      <c r="E100" s="4">
        <f t="shared" si="5"/>
        <v>750</v>
      </c>
      <c r="F100" s="5">
        <f t="shared" si="6"/>
        <v>862.4999999999999</v>
      </c>
      <c r="G100" s="5"/>
      <c r="H100" s="3"/>
      <c r="I100" s="3"/>
      <c r="J100" s="3"/>
      <c r="K100" s="13"/>
    </row>
    <row r="101" spans="1:11" ht="15">
      <c r="A101" s="3" t="s">
        <v>108</v>
      </c>
      <c r="B101" s="4" t="s">
        <v>103</v>
      </c>
      <c r="C101" s="4">
        <v>5</v>
      </c>
      <c r="D101" s="4">
        <v>120</v>
      </c>
      <c r="E101" s="4">
        <f t="shared" si="5"/>
        <v>600</v>
      </c>
      <c r="F101" s="5">
        <f t="shared" si="6"/>
        <v>690</v>
      </c>
      <c r="G101" s="5"/>
      <c r="H101" s="13">
        <f>F97+F98+F99+F100+F101</f>
        <v>3093.4424999999997</v>
      </c>
      <c r="I101" s="3">
        <v>3071</v>
      </c>
      <c r="J101" s="3">
        <v>87.05</v>
      </c>
      <c r="K101" s="13">
        <f t="shared" si="7"/>
        <v>-109.49249999999965</v>
      </c>
    </row>
    <row r="102" spans="1:11" ht="15">
      <c r="A102" s="18" t="s">
        <v>94</v>
      </c>
      <c r="B102" s="8" t="s">
        <v>93</v>
      </c>
      <c r="C102" s="8">
        <v>7</v>
      </c>
      <c r="D102" s="8">
        <v>102.5</v>
      </c>
      <c r="E102" s="8">
        <f t="shared" si="5"/>
        <v>717.5</v>
      </c>
      <c r="F102" s="9">
        <f t="shared" si="6"/>
        <v>825.1249999999999</v>
      </c>
      <c r="G102" s="9"/>
      <c r="H102" s="12">
        <f>F102</f>
        <v>825.1249999999999</v>
      </c>
      <c r="I102" s="7">
        <v>825</v>
      </c>
      <c r="J102" s="7">
        <v>23.1</v>
      </c>
      <c r="K102" s="12">
        <f t="shared" si="7"/>
        <v>-23.224999999999888</v>
      </c>
    </row>
    <row r="103" spans="1:11" ht="15">
      <c r="A103" s="19" t="s">
        <v>45</v>
      </c>
      <c r="B103" s="4" t="s">
        <v>44</v>
      </c>
      <c r="C103" s="4">
        <v>4</v>
      </c>
      <c r="D103" s="4">
        <v>135</v>
      </c>
      <c r="E103" s="4">
        <f t="shared" si="5"/>
        <v>540</v>
      </c>
      <c r="F103" s="5">
        <f t="shared" si="6"/>
        <v>621</v>
      </c>
      <c r="G103" s="5"/>
      <c r="H103" s="3"/>
      <c r="I103" s="3"/>
      <c r="J103" s="3"/>
      <c r="K103" s="13"/>
    </row>
    <row r="104" spans="1:11" ht="15">
      <c r="A104" s="19" t="s">
        <v>45</v>
      </c>
      <c r="B104" s="4" t="s">
        <v>89</v>
      </c>
      <c r="C104" s="4">
        <v>6</v>
      </c>
      <c r="D104" s="4">
        <v>100</v>
      </c>
      <c r="E104" s="4">
        <f t="shared" si="5"/>
        <v>600</v>
      </c>
      <c r="F104" s="5">
        <f t="shared" si="6"/>
        <v>690</v>
      </c>
      <c r="G104" s="5"/>
      <c r="H104" s="13">
        <f>F103+F104</f>
        <v>1311</v>
      </c>
      <c r="I104" s="3">
        <v>1311</v>
      </c>
      <c r="J104" s="3">
        <v>33</v>
      </c>
      <c r="K104" s="13">
        <f t="shared" si="7"/>
        <v>-33</v>
      </c>
    </row>
    <row r="105" spans="1:11" ht="15">
      <c r="A105" s="18" t="s">
        <v>96</v>
      </c>
      <c r="B105" s="8" t="s">
        <v>93</v>
      </c>
      <c r="C105" s="8">
        <v>5</v>
      </c>
      <c r="D105" s="8">
        <v>102.5</v>
      </c>
      <c r="E105" s="8">
        <f aca="true" t="shared" si="8" ref="E105:E137">D105*C105</f>
        <v>512.5</v>
      </c>
      <c r="F105" s="9">
        <f aca="true" t="shared" si="9" ref="F105:F137">E105*1.15</f>
        <v>589.375</v>
      </c>
      <c r="G105" s="9">
        <v>109</v>
      </c>
      <c r="H105" s="12">
        <f>F105+G105</f>
        <v>698.375</v>
      </c>
      <c r="I105" s="7">
        <v>700</v>
      </c>
      <c r="J105" s="7">
        <v>16.5</v>
      </c>
      <c r="K105" s="12">
        <f t="shared" si="7"/>
        <v>-14.875</v>
      </c>
    </row>
    <row r="106" spans="1:11" ht="15">
      <c r="A106" s="19" t="s">
        <v>106</v>
      </c>
      <c r="B106" s="4" t="s">
        <v>103</v>
      </c>
      <c r="C106" s="4">
        <v>5</v>
      </c>
      <c r="D106" s="4">
        <v>120</v>
      </c>
      <c r="E106" s="4">
        <f t="shared" si="8"/>
        <v>600</v>
      </c>
      <c r="F106" s="5">
        <f t="shared" si="9"/>
        <v>690</v>
      </c>
      <c r="G106" s="5"/>
      <c r="H106" s="13">
        <f>F106</f>
        <v>690</v>
      </c>
      <c r="I106" s="3">
        <v>700</v>
      </c>
      <c r="J106" s="3">
        <v>16.5</v>
      </c>
      <c r="K106" s="13">
        <f t="shared" si="7"/>
        <v>-6.5</v>
      </c>
    </row>
    <row r="107" spans="1:11" ht="15">
      <c r="A107" s="18" t="s">
        <v>130</v>
      </c>
      <c r="B107" s="8" t="s">
        <v>129</v>
      </c>
      <c r="C107" s="8">
        <v>12</v>
      </c>
      <c r="D107" s="8">
        <v>16.15</v>
      </c>
      <c r="E107" s="8">
        <f t="shared" si="8"/>
        <v>193.79999999999998</v>
      </c>
      <c r="F107" s="9">
        <f t="shared" si="9"/>
        <v>222.86999999999998</v>
      </c>
      <c r="G107" s="9"/>
      <c r="H107" s="12">
        <f>F107</f>
        <v>222.86999999999998</v>
      </c>
      <c r="I107" s="7">
        <v>230</v>
      </c>
      <c r="J107" s="7">
        <v>6</v>
      </c>
      <c r="K107" s="12">
        <f t="shared" si="7"/>
        <v>1.1300000000000239</v>
      </c>
    </row>
    <row r="108" spans="1:11" ht="15">
      <c r="A108" s="3" t="s">
        <v>111</v>
      </c>
      <c r="B108" s="4" t="s">
        <v>110</v>
      </c>
      <c r="C108" s="4">
        <v>5</v>
      </c>
      <c r="D108" s="4">
        <v>100</v>
      </c>
      <c r="E108" s="4">
        <f t="shared" si="8"/>
        <v>500</v>
      </c>
      <c r="F108" s="5">
        <f t="shared" si="9"/>
        <v>575</v>
      </c>
      <c r="G108" s="5"/>
      <c r="H108" s="3"/>
      <c r="I108" s="3"/>
      <c r="J108" s="3"/>
      <c r="K108" s="13"/>
    </row>
    <row r="109" spans="1:11" ht="15">
      <c r="A109" s="3" t="s">
        <v>81</v>
      </c>
      <c r="B109" s="4" t="s">
        <v>77</v>
      </c>
      <c r="C109" s="4">
        <v>6</v>
      </c>
      <c r="D109" s="4">
        <v>115</v>
      </c>
      <c r="E109" s="4">
        <f t="shared" si="8"/>
        <v>690</v>
      </c>
      <c r="F109" s="5">
        <f t="shared" si="9"/>
        <v>793.4999999999999</v>
      </c>
      <c r="G109" s="5"/>
      <c r="H109" s="13">
        <f>F108+F109</f>
        <v>1368.5</v>
      </c>
      <c r="I109" s="3">
        <v>1369</v>
      </c>
      <c r="J109" s="3">
        <v>36.3</v>
      </c>
      <c r="K109" s="13">
        <f t="shared" si="7"/>
        <v>-35.8</v>
      </c>
    </row>
    <row r="110" spans="1:11" ht="15">
      <c r="A110" s="18" t="s">
        <v>148</v>
      </c>
      <c r="B110" s="8" t="s">
        <v>142</v>
      </c>
      <c r="C110" s="8">
        <v>5</v>
      </c>
      <c r="D110" s="8">
        <v>19</v>
      </c>
      <c r="E110" s="8">
        <f t="shared" si="8"/>
        <v>95</v>
      </c>
      <c r="F110" s="9">
        <f t="shared" si="9"/>
        <v>109.24999999999999</v>
      </c>
      <c r="G110" s="9"/>
      <c r="H110" s="12">
        <f>F110</f>
        <v>109.24999999999999</v>
      </c>
      <c r="I110" s="7">
        <v>120</v>
      </c>
      <c r="J110" s="7">
        <v>2.5</v>
      </c>
      <c r="K110" s="12">
        <f t="shared" si="7"/>
        <v>8.250000000000014</v>
      </c>
    </row>
    <row r="111" spans="1:11" ht="15">
      <c r="A111" s="19" t="s">
        <v>31</v>
      </c>
      <c r="B111" s="4" t="s">
        <v>26</v>
      </c>
      <c r="C111" s="4">
        <v>4.3</v>
      </c>
      <c r="D111" s="4">
        <v>180</v>
      </c>
      <c r="E111" s="4">
        <f t="shared" si="8"/>
        <v>774</v>
      </c>
      <c r="F111" s="5">
        <f t="shared" si="9"/>
        <v>890.0999999999999</v>
      </c>
      <c r="G111" s="5"/>
      <c r="H111" s="13">
        <f>F111</f>
        <v>890.0999999999999</v>
      </c>
      <c r="I111" s="3">
        <v>800</v>
      </c>
      <c r="J111" s="3">
        <v>14.19</v>
      </c>
      <c r="K111" s="13">
        <f t="shared" si="7"/>
        <v>-104.2899999999999</v>
      </c>
    </row>
    <row r="112" spans="1:11" ht="15">
      <c r="A112" s="7" t="s">
        <v>37</v>
      </c>
      <c r="B112" s="8" t="s">
        <v>36</v>
      </c>
      <c r="C112" s="8">
        <v>5.05</v>
      </c>
      <c r="D112" s="8">
        <v>72.5</v>
      </c>
      <c r="E112" s="8">
        <f t="shared" si="8"/>
        <v>366.125</v>
      </c>
      <c r="F112" s="9">
        <f t="shared" si="9"/>
        <v>421.04375</v>
      </c>
      <c r="G112" s="9"/>
      <c r="H112" s="12">
        <f>F112</f>
        <v>421.04375</v>
      </c>
      <c r="I112" s="7">
        <v>417</v>
      </c>
      <c r="J112" s="7">
        <v>16.66</v>
      </c>
      <c r="K112" s="12">
        <f t="shared" si="7"/>
        <v>-20.70374999999999</v>
      </c>
    </row>
    <row r="113" spans="1:11" ht="15">
      <c r="A113" s="3" t="s">
        <v>82</v>
      </c>
      <c r="B113" s="4" t="s">
        <v>77</v>
      </c>
      <c r="C113" s="4">
        <v>7</v>
      </c>
      <c r="D113" s="4">
        <v>115</v>
      </c>
      <c r="E113" s="4">
        <f t="shared" si="8"/>
        <v>805</v>
      </c>
      <c r="F113" s="5">
        <f t="shared" si="9"/>
        <v>925.7499999999999</v>
      </c>
      <c r="G113" s="5"/>
      <c r="H113" s="13">
        <f>F113</f>
        <v>925.7499999999999</v>
      </c>
      <c r="I113" s="3">
        <v>1000</v>
      </c>
      <c r="J113" s="3">
        <v>23.1</v>
      </c>
      <c r="K113" s="13">
        <f t="shared" si="7"/>
        <v>51.15000000000011</v>
      </c>
    </row>
    <row r="114" spans="1:11" ht="15">
      <c r="A114" s="7" t="s">
        <v>62</v>
      </c>
      <c r="B114" s="8" t="s">
        <v>61</v>
      </c>
      <c r="C114" s="8">
        <v>3</v>
      </c>
      <c r="D114" s="8">
        <v>50</v>
      </c>
      <c r="E114" s="8">
        <f t="shared" si="8"/>
        <v>150</v>
      </c>
      <c r="F114" s="9">
        <f t="shared" si="9"/>
        <v>172.5</v>
      </c>
      <c r="G114" s="9"/>
      <c r="H114" s="12">
        <f>F114</f>
        <v>172.5</v>
      </c>
      <c r="I114" s="7">
        <v>173</v>
      </c>
      <c r="J114" s="7">
        <v>9.9</v>
      </c>
      <c r="K114" s="12">
        <f t="shared" si="7"/>
        <v>-9.4</v>
      </c>
    </row>
    <row r="115" spans="1:11" ht="15">
      <c r="A115" s="3" t="s">
        <v>58</v>
      </c>
      <c r="B115" s="4" t="s">
        <v>54</v>
      </c>
      <c r="C115" s="4">
        <v>11</v>
      </c>
      <c r="D115" s="4">
        <v>36</v>
      </c>
      <c r="E115" s="4">
        <f t="shared" si="8"/>
        <v>396</v>
      </c>
      <c r="F115" s="5">
        <f t="shared" si="9"/>
        <v>455.4</v>
      </c>
      <c r="G115" s="5"/>
      <c r="H115" s="3"/>
      <c r="I115" s="3"/>
      <c r="J115" s="3"/>
      <c r="K115" s="13"/>
    </row>
    <row r="116" spans="1:11" ht="15">
      <c r="A116" s="3" t="s">
        <v>58</v>
      </c>
      <c r="B116" s="4" t="s">
        <v>126</v>
      </c>
      <c r="C116" s="4">
        <v>5</v>
      </c>
      <c r="D116" s="4">
        <v>45</v>
      </c>
      <c r="E116" s="4">
        <f t="shared" si="8"/>
        <v>225</v>
      </c>
      <c r="F116" s="5">
        <f t="shared" si="9"/>
        <v>258.75</v>
      </c>
      <c r="G116" s="5"/>
      <c r="H116" s="13">
        <f>F115+F116</f>
        <v>714.15</v>
      </c>
      <c r="I116" s="3">
        <v>714</v>
      </c>
      <c r="J116" s="3">
        <v>52.8</v>
      </c>
      <c r="K116" s="13">
        <f t="shared" si="7"/>
        <v>-52.949999999999974</v>
      </c>
    </row>
    <row r="117" spans="1:11" ht="15">
      <c r="A117" s="7" t="s">
        <v>104</v>
      </c>
      <c r="B117" s="8" t="s">
        <v>103</v>
      </c>
      <c r="C117" s="8">
        <v>4</v>
      </c>
      <c r="D117" s="8">
        <v>120</v>
      </c>
      <c r="E117" s="8">
        <f t="shared" si="8"/>
        <v>480</v>
      </c>
      <c r="F117" s="9">
        <f t="shared" si="9"/>
        <v>552</v>
      </c>
      <c r="G117" s="9"/>
      <c r="H117" s="12"/>
      <c r="I117" s="7"/>
      <c r="J117" s="7"/>
      <c r="K117" s="12"/>
    </row>
    <row r="118" spans="1:11" ht="15">
      <c r="A118" s="7" t="s">
        <v>104</v>
      </c>
      <c r="B118" s="8" t="s">
        <v>110</v>
      </c>
      <c r="C118" s="8">
        <v>4</v>
      </c>
      <c r="D118" s="8">
        <v>100</v>
      </c>
      <c r="E118" s="8">
        <f t="shared" si="8"/>
        <v>400</v>
      </c>
      <c r="F118" s="9">
        <f t="shared" si="9"/>
        <v>459.99999999999994</v>
      </c>
      <c r="G118" s="9"/>
      <c r="H118" s="12">
        <f>F117+F118</f>
        <v>1012</v>
      </c>
      <c r="I118" s="7">
        <v>1012</v>
      </c>
      <c r="J118" s="7">
        <v>26.4</v>
      </c>
      <c r="K118" s="12">
        <f t="shared" si="7"/>
        <v>-26.4</v>
      </c>
    </row>
    <row r="119" spans="1:11" ht="15">
      <c r="A119" s="3" t="s">
        <v>38</v>
      </c>
      <c r="B119" s="4" t="s">
        <v>36</v>
      </c>
      <c r="C119" s="4">
        <v>6.05</v>
      </c>
      <c r="D119" s="4">
        <v>72.5</v>
      </c>
      <c r="E119" s="4">
        <f t="shared" si="8"/>
        <v>438.625</v>
      </c>
      <c r="F119" s="5">
        <f t="shared" si="9"/>
        <v>504.41875</v>
      </c>
      <c r="G119" s="5"/>
      <c r="H119" s="3"/>
      <c r="I119" s="3"/>
      <c r="J119" s="3"/>
      <c r="K119" s="13"/>
    </row>
    <row r="120" spans="1:11" ht="15">
      <c r="A120" s="3" t="s">
        <v>90</v>
      </c>
      <c r="B120" s="4" t="s">
        <v>89</v>
      </c>
      <c r="C120" s="4">
        <v>5</v>
      </c>
      <c r="D120" s="4">
        <v>100</v>
      </c>
      <c r="E120" s="4">
        <f t="shared" si="8"/>
        <v>500</v>
      </c>
      <c r="F120" s="5">
        <f t="shared" si="9"/>
        <v>575</v>
      </c>
      <c r="G120" s="5"/>
      <c r="H120" s="3"/>
      <c r="I120" s="3"/>
      <c r="J120" s="3"/>
      <c r="K120" s="13"/>
    </row>
    <row r="121" spans="1:11" ht="15">
      <c r="A121" s="3" t="s">
        <v>90</v>
      </c>
      <c r="B121" s="4" t="s">
        <v>103</v>
      </c>
      <c r="C121" s="4">
        <v>4</v>
      </c>
      <c r="D121" s="4">
        <v>120</v>
      </c>
      <c r="E121" s="4">
        <f t="shared" si="8"/>
        <v>480</v>
      </c>
      <c r="F121" s="5">
        <f t="shared" si="9"/>
        <v>552</v>
      </c>
      <c r="G121" s="5"/>
      <c r="H121" s="3"/>
      <c r="I121" s="3"/>
      <c r="J121" s="3"/>
      <c r="K121" s="13"/>
    </row>
    <row r="122" spans="1:11" ht="15">
      <c r="A122" s="3" t="s">
        <v>90</v>
      </c>
      <c r="B122" s="4" t="s">
        <v>129</v>
      </c>
      <c r="C122" s="4">
        <v>4</v>
      </c>
      <c r="D122" s="4">
        <v>16.15</v>
      </c>
      <c r="E122" s="4">
        <f t="shared" si="8"/>
        <v>64.6</v>
      </c>
      <c r="F122" s="5">
        <f t="shared" si="9"/>
        <v>74.28999999999999</v>
      </c>
      <c r="G122" s="5">
        <v>49</v>
      </c>
      <c r="H122" s="13">
        <f>F119+F120+F121+F122+G122</f>
        <v>1754.70875</v>
      </c>
      <c r="I122" s="3">
        <v>1751</v>
      </c>
      <c r="J122" s="3">
        <v>51.66</v>
      </c>
      <c r="K122" s="13">
        <f t="shared" si="7"/>
        <v>-55.368750000000006</v>
      </c>
    </row>
    <row r="123" spans="1:11" ht="15">
      <c r="A123" s="7" t="s">
        <v>128</v>
      </c>
      <c r="B123" s="8" t="s">
        <v>127</v>
      </c>
      <c r="C123" s="8">
        <v>9</v>
      </c>
      <c r="D123" s="8">
        <v>45</v>
      </c>
      <c r="E123" s="8">
        <f t="shared" si="8"/>
        <v>405</v>
      </c>
      <c r="F123" s="9">
        <f t="shared" si="9"/>
        <v>465.74999999999994</v>
      </c>
      <c r="G123" s="9"/>
      <c r="H123" s="12">
        <f>F123</f>
        <v>465.74999999999994</v>
      </c>
      <c r="I123" s="7">
        <v>500</v>
      </c>
      <c r="J123" s="7">
        <v>29.7</v>
      </c>
      <c r="K123" s="12">
        <f t="shared" si="7"/>
        <v>4.5500000000000576</v>
      </c>
    </row>
    <row r="124" spans="1:11" ht="15">
      <c r="A124" s="3" t="s">
        <v>146</v>
      </c>
      <c r="B124" s="4" t="s">
        <v>142</v>
      </c>
      <c r="C124" s="4">
        <v>6</v>
      </c>
      <c r="D124" s="4">
        <v>19</v>
      </c>
      <c r="E124" s="4">
        <f t="shared" si="8"/>
        <v>114</v>
      </c>
      <c r="F124" s="5">
        <f t="shared" si="9"/>
        <v>131.1</v>
      </c>
      <c r="G124" s="5"/>
      <c r="H124" s="13">
        <f>F124</f>
        <v>131.1</v>
      </c>
      <c r="I124" s="3">
        <v>159</v>
      </c>
      <c r="J124" s="3">
        <v>3</v>
      </c>
      <c r="K124" s="13">
        <f t="shared" si="7"/>
        <v>24.900000000000006</v>
      </c>
    </row>
    <row r="125" spans="1:11" ht="15">
      <c r="A125" s="7" t="s">
        <v>60</v>
      </c>
      <c r="B125" s="8" t="s">
        <v>54</v>
      </c>
      <c r="C125" s="8">
        <v>9</v>
      </c>
      <c r="D125" s="8">
        <v>36</v>
      </c>
      <c r="E125" s="8">
        <f t="shared" si="8"/>
        <v>324</v>
      </c>
      <c r="F125" s="9">
        <f t="shared" si="9"/>
        <v>372.59999999999997</v>
      </c>
      <c r="G125" s="9"/>
      <c r="H125" s="7"/>
      <c r="I125" s="7"/>
      <c r="J125" s="7"/>
      <c r="K125" s="12"/>
    </row>
    <row r="126" spans="1:11" ht="15">
      <c r="A126" s="7" t="s">
        <v>69</v>
      </c>
      <c r="B126" s="8" t="s">
        <v>67</v>
      </c>
      <c r="C126" s="8">
        <v>11.5</v>
      </c>
      <c r="D126" s="8">
        <v>52.5</v>
      </c>
      <c r="E126" s="8">
        <f t="shared" si="8"/>
        <v>603.75</v>
      </c>
      <c r="F126" s="9">
        <f t="shared" si="9"/>
        <v>694.3125</v>
      </c>
      <c r="G126" s="9"/>
      <c r="H126" s="12"/>
      <c r="I126" s="7"/>
      <c r="J126" s="7"/>
      <c r="K126" s="12"/>
    </row>
    <row r="127" spans="1:11" ht="15">
      <c r="A127" s="7" t="s">
        <v>69</v>
      </c>
      <c r="B127" s="8" t="s">
        <v>36</v>
      </c>
      <c r="C127" s="8">
        <v>5.3</v>
      </c>
      <c r="D127" s="8">
        <v>72.5</v>
      </c>
      <c r="E127" s="8">
        <f t="shared" si="8"/>
        <v>384.25</v>
      </c>
      <c r="F127" s="9">
        <f t="shared" si="9"/>
        <v>441.8875</v>
      </c>
      <c r="G127" s="9"/>
      <c r="H127" s="12">
        <f>F125+F126+F127</f>
        <v>1508.8</v>
      </c>
      <c r="I127" s="7">
        <v>1565</v>
      </c>
      <c r="J127" s="7">
        <v>85.14</v>
      </c>
      <c r="K127" s="12">
        <f t="shared" si="7"/>
        <v>-28.939999999999955</v>
      </c>
    </row>
    <row r="128" spans="1:11" ht="15">
      <c r="A128" s="3" t="s">
        <v>66</v>
      </c>
      <c r="B128" s="4" t="s">
        <v>61</v>
      </c>
      <c r="C128" s="4">
        <v>3</v>
      </c>
      <c r="D128" s="4">
        <v>50</v>
      </c>
      <c r="E128" s="4">
        <f t="shared" si="8"/>
        <v>150</v>
      </c>
      <c r="F128" s="5">
        <f t="shared" si="9"/>
        <v>172.5</v>
      </c>
      <c r="G128" s="5"/>
      <c r="H128" s="13">
        <f>F128</f>
        <v>172.5</v>
      </c>
      <c r="I128" s="3">
        <v>173</v>
      </c>
      <c r="J128" s="3">
        <v>9.9</v>
      </c>
      <c r="K128" s="13">
        <f t="shared" si="7"/>
        <v>-9.4</v>
      </c>
    </row>
    <row r="129" spans="1:11" ht="15">
      <c r="A129" s="7" t="s">
        <v>107</v>
      </c>
      <c r="B129" s="8" t="s">
        <v>103</v>
      </c>
      <c r="C129" s="8">
        <v>5</v>
      </c>
      <c r="D129" s="8">
        <v>120</v>
      </c>
      <c r="E129" s="8">
        <f t="shared" si="8"/>
        <v>600</v>
      </c>
      <c r="F129" s="9">
        <f t="shared" si="9"/>
        <v>690</v>
      </c>
      <c r="G129" s="9"/>
      <c r="H129" s="12">
        <f>F129</f>
        <v>690</v>
      </c>
      <c r="I129" s="7">
        <v>700</v>
      </c>
      <c r="J129" s="7">
        <v>16.5</v>
      </c>
      <c r="K129" s="12">
        <f t="shared" si="7"/>
        <v>-6.5</v>
      </c>
    </row>
    <row r="130" spans="1:11" ht="15">
      <c r="A130" s="3" t="s">
        <v>154</v>
      </c>
      <c r="B130" s="4" t="s">
        <v>153</v>
      </c>
      <c r="C130" s="4">
        <v>1</v>
      </c>
      <c r="D130" s="4">
        <v>240</v>
      </c>
      <c r="E130" s="4">
        <f t="shared" si="8"/>
        <v>240</v>
      </c>
      <c r="F130" s="5">
        <f t="shared" si="9"/>
        <v>276</v>
      </c>
      <c r="G130" s="5"/>
      <c r="H130" s="3"/>
      <c r="I130" s="3"/>
      <c r="J130" s="3"/>
      <c r="K130" s="13"/>
    </row>
    <row r="131" spans="1:11" ht="15">
      <c r="A131" s="3" t="s">
        <v>154</v>
      </c>
      <c r="B131" s="4" t="s">
        <v>155</v>
      </c>
      <c r="C131" s="4">
        <v>1</v>
      </c>
      <c r="D131" s="4">
        <v>240</v>
      </c>
      <c r="E131" s="4">
        <f t="shared" si="8"/>
        <v>240</v>
      </c>
      <c r="F131" s="5">
        <f t="shared" si="9"/>
        <v>276</v>
      </c>
      <c r="G131" s="5"/>
      <c r="H131" s="13">
        <f>F130+F131</f>
        <v>552</v>
      </c>
      <c r="I131" s="3">
        <v>552</v>
      </c>
      <c r="J131" s="3">
        <v>20</v>
      </c>
      <c r="K131" s="13">
        <f t="shared" si="7"/>
        <v>-20</v>
      </c>
    </row>
    <row r="132" spans="1:11" ht="15">
      <c r="A132" s="14" t="s">
        <v>123</v>
      </c>
      <c r="B132" s="15" t="s">
        <v>122</v>
      </c>
      <c r="C132" s="15">
        <v>3</v>
      </c>
      <c r="D132" s="15">
        <v>40</v>
      </c>
      <c r="E132" s="15">
        <f t="shared" si="8"/>
        <v>120</v>
      </c>
      <c r="F132" s="16">
        <f t="shared" si="9"/>
        <v>138</v>
      </c>
      <c r="G132" s="16"/>
      <c r="H132" s="17">
        <f>F132</f>
        <v>138</v>
      </c>
      <c r="I132" s="14">
        <v>138</v>
      </c>
      <c r="J132" s="14">
        <v>9.9</v>
      </c>
      <c r="K132" s="17">
        <f t="shared" si="7"/>
        <v>-9.9</v>
      </c>
    </row>
    <row r="133" spans="1:11" ht="15">
      <c r="A133" s="7" t="s">
        <v>42</v>
      </c>
      <c r="B133" s="8" t="s">
        <v>36</v>
      </c>
      <c r="C133" s="8">
        <v>4</v>
      </c>
      <c r="D133" s="8">
        <v>72.5</v>
      </c>
      <c r="E133" s="8">
        <f t="shared" si="8"/>
        <v>290</v>
      </c>
      <c r="F133" s="9">
        <f t="shared" si="9"/>
        <v>333.5</v>
      </c>
      <c r="G133" s="9"/>
      <c r="H133" s="7"/>
      <c r="I133" s="7"/>
      <c r="J133" s="7"/>
      <c r="K133" s="12"/>
    </row>
    <row r="134" spans="1:11" ht="15">
      <c r="A134" s="7" t="s">
        <v>139</v>
      </c>
      <c r="B134" s="8" t="s">
        <v>137</v>
      </c>
      <c r="C134" s="8">
        <v>10.17</v>
      </c>
      <c r="D134" s="8">
        <v>17.1</v>
      </c>
      <c r="E134" s="8">
        <f t="shared" si="8"/>
        <v>173.907</v>
      </c>
      <c r="F134" s="9">
        <f t="shared" si="9"/>
        <v>199.99305</v>
      </c>
      <c r="G134" s="9"/>
      <c r="H134" s="12"/>
      <c r="I134" s="7"/>
      <c r="J134" s="7"/>
      <c r="K134" s="12"/>
    </row>
    <row r="135" spans="1:11" ht="15">
      <c r="A135" s="7" t="s">
        <v>139</v>
      </c>
      <c r="B135" s="8" t="s">
        <v>120</v>
      </c>
      <c r="C135" s="8">
        <v>2.6</v>
      </c>
      <c r="D135" s="8">
        <v>110</v>
      </c>
      <c r="E135" s="8">
        <f t="shared" si="8"/>
        <v>286</v>
      </c>
      <c r="F135" s="9">
        <f t="shared" si="9"/>
        <v>328.9</v>
      </c>
      <c r="G135" s="9"/>
      <c r="H135" s="12">
        <f>F133+F134+F135</f>
        <v>862.39305</v>
      </c>
      <c r="I135" s="7">
        <v>900</v>
      </c>
      <c r="J135" s="7">
        <v>26.78</v>
      </c>
      <c r="K135" s="12">
        <f>I135-H135-J135</f>
        <v>10.826949999999982</v>
      </c>
    </row>
    <row r="136" spans="1:11" ht="15">
      <c r="A136" s="19" t="s">
        <v>46</v>
      </c>
      <c r="B136" s="4" t="s">
        <v>44</v>
      </c>
      <c r="C136" s="4">
        <v>6</v>
      </c>
      <c r="D136" s="4">
        <v>135</v>
      </c>
      <c r="E136" s="4">
        <f t="shared" si="8"/>
        <v>810</v>
      </c>
      <c r="F136" s="5">
        <f t="shared" si="9"/>
        <v>931.4999999999999</v>
      </c>
      <c r="G136" s="5"/>
      <c r="H136" s="13">
        <f>F136</f>
        <v>931.4999999999999</v>
      </c>
      <c r="I136" s="3">
        <v>932</v>
      </c>
      <c r="J136" s="3">
        <v>19.8</v>
      </c>
      <c r="K136" s="13">
        <f>I136-H136-J136</f>
        <v>-19.299999999999887</v>
      </c>
    </row>
    <row r="137" spans="1:11" ht="15">
      <c r="A137" s="18" t="s">
        <v>17</v>
      </c>
      <c r="B137" s="8" t="s">
        <v>15</v>
      </c>
      <c r="C137" s="8">
        <v>1.38</v>
      </c>
      <c r="D137" s="8">
        <v>52.5</v>
      </c>
      <c r="E137" s="8">
        <f t="shared" si="8"/>
        <v>72.44999999999999</v>
      </c>
      <c r="F137" s="9">
        <f t="shared" si="9"/>
        <v>83.31749999999998</v>
      </c>
      <c r="G137" s="9"/>
      <c r="H137" s="12">
        <f>F137</f>
        <v>83.31749999999998</v>
      </c>
      <c r="I137" s="7">
        <v>60</v>
      </c>
      <c r="J137" s="7">
        <v>4.29</v>
      </c>
      <c r="K137" s="12">
        <f>I137-H137-J137</f>
        <v>-27.60749999999998</v>
      </c>
    </row>
    <row r="138" spans="1:11" ht="15">
      <c r="A138" s="19" t="s">
        <v>20</v>
      </c>
      <c r="B138" s="4" t="s">
        <v>15</v>
      </c>
      <c r="C138" s="4">
        <v>6.38</v>
      </c>
      <c r="D138" s="4">
        <v>52.5</v>
      </c>
      <c r="E138" s="4">
        <f aca="true" t="shared" si="10" ref="E138:E178">D138*C138</f>
        <v>334.95</v>
      </c>
      <c r="F138" s="5">
        <f aca="true" t="shared" si="11" ref="F138:F178">E138*1.15</f>
        <v>385.19249999999994</v>
      </c>
      <c r="G138" s="5"/>
      <c r="H138" s="3"/>
      <c r="I138" s="3"/>
      <c r="J138" s="3"/>
      <c r="K138" s="13"/>
    </row>
    <row r="139" spans="1:11" ht="15">
      <c r="A139" s="19" t="s">
        <v>140</v>
      </c>
      <c r="B139" s="4" t="s">
        <v>137</v>
      </c>
      <c r="C139" s="4">
        <v>3.17</v>
      </c>
      <c r="D139" s="4">
        <v>17.1</v>
      </c>
      <c r="E139" s="4">
        <f t="shared" si="10"/>
        <v>54.207</v>
      </c>
      <c r="F139" s="5">
        <f t="shared" si="11"/>
        <v>62.338049999999996</v>
      </c>
      <c r="G139" s="5"/>
      <c r="H139" s="3"/>
      <c r="I139" s="3"/>
      <c r="J139" s="3"/>
      <c r="K139" s="13"/>
    </row>
    <row r="140" spans="1:11" ht="15">
      <c r="A140" s="19" t="s">
        <v>140</v>
      </c>
      <c r="B140" s="4" t="s">
        <v>142</v>
      </c>
      <c r="C140" s="4">
        <v>4</v>
      </c>
      <c r="D140" s="4">
        <v>19</v>
      </c>
      <c r="E140" s="4">
        <f t="shared" si="10"/>
        <v>76</v>
      </c>
      <c r="F140" s="5">
        <f t="shared" si="11"/>
        <v>87.39999999999999</v>
      </c>
      <c r="G140" s="5"/>
      <c r="H140" s="13">
        <f>F138+F139+F140</f>
        <v>534.9305499999999</v>
      </c>
      <c r="I140" s="3">
        <v>550</v>
      </c>
      <c r="J140" s="3">
        <v>33.51</v>
      </c>
      <c r="K140" s="13">
        <f>I140-H140-J140</f>
        <v>-18.440549999999924</v>
      </c>
    </row>
    <row r="141" spans="1:11" ht="15">
      <c r="A141" s="18" t="s">
        <v>85</v>
      </c>
      <c r="B141" s="8" t="s">
        <v>83</v>
      </c>
      <c r="C141" s="8">
        <v>7</v>
      </c>
      <c r="D141" s="8">
        <v>105</v>
      </c>
      <c r="E141" s="8">
        <f t="shared" si="10"/>
        <v>735</v>
      </c>
      <c r="F141" s="9">
        <f t="shared" si="11"/>
        <v>845.2499999999999</v>
      </c>
      <c r="G141" s="9"/>
      <c r="H141" s="7"/>
      <c r="I141" s="7"/>
      <c r="J141" s="7"/>
      <c r="K141" s="12"/>
    </row>
    <row r="142" spans="1:11" ht="15">
      <c r="A142" s="18" t="s">
        <v>87</v>
      </c>
      <c r="B142" s="8" t="s">
        <v>83</v>
      </c>
      <c r="C142" s="8">
        <v>4</v>
      </c>
      <c r="D142" s="8">
        <v>105</v>
      </c>
      <c r="E142" s="8">
        <f t="shared" si="10"/>
        <v>420</v>
      </c>
      <c r="F142" s="9">
        <f t="shared" si="11"/>
        <v>482.99999999999994</v>
      </c>
      <c r="G142" s="9"/>
      <c r="H142" s="12">
        <f>F141+F142</f>
        <v>1328.2499999999998</v>
      </c>
      <c r="I142" s="7">
        <v>1328</v>
      </c>
      <c r="J142" s="7">
        <v>14.3</v>
      </c>
      <c r="K142" s="12">
        <f>I142-H142-J142</f>
        <v>-14.549999999999773</v>
      </c>
    </row>
    <row r="143" spans="1:11" ht="15">
      <c r="A143" s="3" t="s">
        <v>50</v>
      </c>
      <c r="B143" s="4" t="s">
        <v>56</v>
      </c>
      <c r="C143" s="4">
        <v>7</v>
      </c>
      <c r="D143" s="4">
        <v>107.5</v>
      </c>
      <c r="E143" s="4">
        <f t="shared" si="10"/>
        <v>752.5</v>
      </c>
      <c r="F143" s="5">
        <f t="shared" si="11"/>
        <v>865.3749999999999</v>
      </c>
      <c r="G143" s="5"/>
      <c r="H143" s="3"/>
      <c r="I143" s="3"/>
      <c r="J143" s="3"/>
      <c r="K143" s="13"/>
    </row>
    <row r="144" spans="1:11" ht="15">
      <c r="A144" s="3" t="s">
        <v>97</v>
      </c>
      <c r="B144" s="4" t="s">
        <v>93</v>
      </c>
      <c r="C144" s="4">
        <v>10</v>
      </c>
      <c r="D144" s="4">
        <v>102.5</v>
      </c>
      <c r="E144" s="4">
        <f t="shared" si="10"/>
        <v>1025</v>
      </c>
      <c r="F144" s="5">
        <f t="shared" si="11"/>
        <v>1178.75</v>
      </c>
      <c r="G144" s="5"/>
      <c r="H144" s="3"/>
      <c r="I144" s="3"/>
      <c r="J144" s="3"/>
      <c r="K144" s="13"/>
    </row>
    <row r="145" spans="1:11" ht="15">
      <c r="A145" s="3" t="s">
        <v>97</v>
      </c>
      <c r="B145" s="4" t="s">
        <v>126</v>
      </c>
      <c r="C145" s="4">
        <v>7</v>
      </c>
      <c r="D145" s="4">
        <v>45</v>
      </c>
      <c r="E145" s="4">
        <f t="shared" si="10"/>
        <v>315</v>
      </c>
      <c r="F145" s="5">
        <f t="shared" si="11"/>
        <v>362.25</v>
      </c>
      <c r="G145" s="5"/>
      <c r="H145" s="3"/>
      <c r="I145" s="3"/>
      <c r="J145" s="3"/>
      <c r="K145" s="13"/>
    </row>
    <row r="146" spans="1:11" ht="15">
      <c r="A146" s="3" t="s">
        <v>97</v>
      </c>
      <c r="B146" s="4" t="s">
        <v>127</v>
      </c>
      <c r="C146" s="4">
        <v>2</v>
      </c>
      <c r="D146" s="4">
        <v>45</v>
      </c>
      <c r="E146" s="4">
        <f t="shared" si="10"/>
        <v>90</v>
      </c>
      <c r="F146" s="5">
        <f t="shared" si="11"/>
        <v>103.49999999999999</v>
      </c>
      <c r="G146" s="5"/>
      <c r="H146" s="3"/>
      <c r="I146" s="3"/>
      <c r="J146" s="3"/>
      <c r="K146" s="13"/>
    </row>
    <row r="147" spans="1:11" ht="15">
      <c r="A147" s="3" t="s">
        <v>97</v>
      </c>
      <c r="B147" s="4" t="s">
        <v>129</v>
      </c>
      <c r="C147" s="4">
        <v>7</v>
      </c>
      <c r="D147" s="4">
        <v>16.15</v>
      </c>
      <c r="E147" s="4">
        <f t="shared" si="10"/>
        <v>113.04999999999998</v>
      </c>
      <c r="F147" s="5">
        <f t="shared" si="11"/>
        <v>130.00749999999996</v>
      </c>
      <c r="G147" s="5"/>
      <c r="H147" s="3"/>
      <c r="I147" s="3"/>
      <c r="J147" s="3"/>
      <c r="K147" s="13"/>
    </row>
    <row r="148" spans="1:11" ht="15">
      <c r="A148" s="3" t="s">
        <v>97</v>
      </c>
      <c r="B148" s="4" t="s">
        <v>152</v>
      </c>
      <c r="C148" s="4">
        <v>1</v>
      </c>
      <c r="D148" s="4">
        <v>150</v>
      </c>
      <c r="E148" s="4">
        <f t="shared" si="10"/>
        <v>150</v>
      </c>
      <c r="F148" s="5">
        <f t="shared" si="11"/>
        <v>172.5</v>
      </c>
      <c r="G148" s="5"/>
      <c r="H148" s="3"/>
      <c r="I148" s="3"/>
      <c r="J148" s="3"/>
      <c r="K148" s="13"/>
    </row>
    <row r="149" spans="1:11" ht="15">
      <c r="A149" s="3" t="s">
        <v>97</v>
      </c>
      <c r="B149" s="4" t="s">
        <v>120</v>
      </c>
      <c r="C149" s="4">
        <v>13</v>
      </c>
      <c r="D149" s="4">
        <v>110</v>
      </c>
      <c r="E149" s="4">
        <f t="shared" si="10"/>
        <v>1430</v>
      </c>
      <c r="F149" s="5">
        <f t="shared" si="11"/>
        <v>1644.4999999999998</v>
      </c>
      <c r="G149" s="5"/>
      <c r="H149" s="3"/>
      <c r="I149" s="3"/>
      <c r="J149" s="3"/>
      <c r="K149" s="13"/>
    </row>
    <row r="150" spans="1:11" ht="15">
      <c r="A150" s="3" t="s">
        <v>149</v>
      </c>
      <c r="B150" s="4" t="s">
        <v>142</v>
      </c>
      <c r="C150" s="4">
        <v>15</v>
      </c>
      <c r="D150" s="4">
        <v>19</v>
      </c>
      <c r="E150" s="4">
        <f t="shared" si="10"/>
        <v>285</v>
      </c>
      <c r="F150" s="5">
        <f t="shared" si="11"/>
        <v>327.75</v>
      </c>
      <c r="G150" s="5"/>
      <c r="H150" s="13"/>
      <c r="I150" s="3"/>
      <c r="J150" s="3"/>
      <c r="K150" s="13"/>
    </row>
    <row r="151" spans="1:11" ht="15">
      <c r="A151" s="3" t="s">
        <v>149</v>
      </c>
      <c r="B151" s="4" t="s">
        <v>77</v>
      </c>
      <c r="C151" s="4">
        <v>6.2</v>
      </c>
      <c r="D151" s="4">
        <v>115</v>
      </c>
      <c r="E151" s="4">
        <f>D151*C151</f>
        <v>713</v>
      </c>
      <c r="F151" s="5">
        <f>E151*1.15</f>
        <v>819.9499999999999</v>
      </c>
      <c r="G151" s="5"/>
      <c r="H151" s="13">
        <f>F143+F144+F145+F146+F147+F148+F149+F150+F151</f>
        <v>5604.5824999999995</v>
      </c>
      <c r="I151" s="3">
        <v>5290</v>
      </c>
      <c r="J151" s="3">
        <v>147</v>
      </c>
      <c r="K151" s="13">
        <f>I151-H151-J151</f>
        <v>-461.5824999999995</v>
      </c>
    </row>
    <row r="152" spans="1:11" ht="15">
      <c r="A152" s="7" t="s">
        <v>27</v>
      </c>
      <c r="B152" s="8" t="s">
        <v>26</v>
      </c>
      <c r="C152" s="8">
        <v>4.3</v>
      </c>
      <c r="D152" s="8">
        <v>180</v>
      </c>
      <c r="E152" s="8">
        <f t="shared" si="10"/>
        <v>774</v>
      </c>
      <c r="F152" s="9">
        <f t="shared" si="11"/>
        <v>890.0999999999999</v>
      </c>
      <c r="G152" s="9"/>
      <c r="H152" s="7"/>
      <c r="I152" s="7"/>
      <c r="J152" s="7"/>
      <c r="K152" s="12"/>
    </row>
    <row r="153" spans="1:11" ht="15">
      <c r="A153" s="7" t="s">
        <v>27</v>
      </c>
      <c r="B153" s="8" t="s">
        <v>135</v>
      </c>
      <c r="C153" s="8">
        <v>15</v>
      </c>
      <c r="D153" s="8">
        <v>20.9</v>
      </c>
      <c r="E153" s="8">
        <f t="shared" si="10"/>
        <v>313.5</v>
      </c>
      <c r="F153" s="9">
        <f t="shared" si="11"/>
        <v>360.525</v>
      </c>
      <c r="G153" s="9"/>
      <c r="H153" s="7"/>
      <c r="I153" s="7"/>
      <c r="J153" s="7"/>
      <c r="K153" s="12"/>
    </row>
    <row r="154" spans="1:11" ht="15">
      <c r="A154" s="7" t="s">
        <v>119</v>
      </c>
      <c r="B154" s="8" t="s">
        <v>114</v>
      </c>
      <c r="C154" s="8">
        <v>6</v>
      </c>
      <c r="D154" s="8">
        <v>120</v>
      </c>
      <c r="E154" s="8">
        <f t="shared" si="10"/>
        <v>720</v>
      </c>
      <c r="F154" s="9">
        <f t="shared" si="11"/>
        <v>827.9999999999999</v>
      </c>
      <c r="G154" s="9"/>
      <c r="H154" s="12">
        <f>F152+F153+F154</f>
        <v>2078.625</v>
      </c>
      <c r="I154" s="7">
        <v>2500</v>
      </c>
      <c r="J154" s="7">
        <v>41.49</v>
      </c>
      <c r="K154" s="12">
        <f>I154-H154-J154</f>
        <v>379.885</v>
      </c>
    </row>
    <row r="155" spans="1:11" ht="15">
      <c r="A155" s="3" t="s">
        <v>117</v>
      </c>
      <c r="B155" s="4" t="s">
        <v>114</v>
      </c>
      <c r="C155" s="4">
        <v>5</v>
      </c>
      <c r="D155" s="4">
        <v>120</v>
      </c>
      <c r="E155" s="4">
        <f t="shared" si="10"/>
        <v>600</v>
      </c>
      <c r="F155" s="5">
        <f t="shared" si="11"/>
        <v>690</v>
      </c>
      <c r="G155" s="5"/>
      <c r="H155" s="13">
        <f>F155</f>
        <v>690</v>
      </c>
      <c r="I155" s="3">
        <v>690</v>
      </c>
      <c r="J155" s="3">
        <v>16.5</v>
      </c>
      <c r="K155" s="13">
        <f>I155-H155-J155</f>
        <v>-16.5</v>
      </c>
    </row>
    <row r="156" spans="1:11" ht="15">
      <c r="A156" s="18" t="s">
        <v>99</v>
      </c>
      <c r="B156" s="8" t="s">
        <v>98</v>
      </c>
      <c r="C156" s="8">
        <v>8</v>
      </c>
      <c r="D156" s="8">
        <v>125</v>
      </c>
      <c r="E156" s="8">
        <f t="shared" si="10"/>
        <v>1000</v>
      </c>
      <c r="F156" s="9">
        <f t="shared" si="11"/>
        <v>1150</v>
      </c>
      <c r="G156" s="9"/>
      <c r="H156" s="12"/>
      <c r="I156" s="7"/>
      <c r="J156" s="7"/>
      <c r="K156" s="12"/>
    </row>
    <row r="157" spans="1:11" ht="15">
      <c r="A157" s="18" t="s">
        <v>99</v>
      </c>
      <c r="B157" s="8" t="s">
        <v>142</v>
      </c>
      <c r="C157" s="8">
        <v>9</v>
      </c>
      <c r="D157" s="8">
        <v>19</v>
      </c>
      <c r="E157" s="8">
        <f t="shared" si="10"/>
        <v>171</v>
      </c>
      <c r="F157" s="9">
        <f t="shared" si="11"/>
        <v>196.64999999999998</v>
      </c>
      <c r="G157" s="9"/>
      <c r="H157" s="12">
        <f>F156+F157</f>
        <v>1346.65</v>
      </c>
      <c r="I157" s="7">
        <v>1347</v>
      </c>
      <c r="J157" s="7">
        <v>30.9</v>
      </c>
      <c r="K157" s="12">
        <f>I157-H157-J157</f>
        <v>-30.55000000000009</v>
      </c>
    </row>
    <row r="158" spans="1:11" ht="15">
      <c r="A158" s="3" t="s">
        <v>34</v>
      </c>
      <c r="B158" s="4" t="s">
        <v>33</v>
      </c>
      <c r="C158" s="4">
        <v>3</v>
      </c>
      <c r="D158" s="4">
        <v>52.5</v>
      </c>
      <c r="E158" s="4">
        <f t="shared" si="10"/>
        <v>157.5</v>
      </c>
      <c r="F158" s="5">
        <f t="shared" si="11"/>
        <v>181.125</v>
      </c>
      <c r="G158" s="5"/>
      <c r="H158" s="13"/>
      <c r="I158" s="3"/>
      <c r="J158" s="3"/>
      <c r="K158" s="13"/>
    </row>
    <row r="159" spans="1:11" ht="15">
      <c r="A159" s="3" t="s">
        <v>34</v>
      </c>
      <c r="B159" s="4" t="s">
        <v>33</v>
      </c>
      <c r="C159" s="4">
        <v>3</v>
      </c>
      <c r="D159" s="4">
        <v>52.5</v>
      </c>
      <c r="E159" s="4">
        <f>D159*C159</f>
        <v>157.5</v>
      </c>
      <c r="F159" s="5">
        <f>E159*1.15</f>
        <v>181.125</v>
      </c>
      <c r="G159" s="5"/>
      <c r="H159" s="13">
        <f>F158+F159</f>
        <v>362.25</v>
      </c>
      <c r="I159" s="3">
        <v>387</v>
      </c>
      <c r="J159" s="3">
        <v>19.8</v>
      </c>
      <c r="K159" s="13">
        <f>I159-H159-J159</f>
        <v>4.949999999999999</v>
      </c>
    </row>
    <row r="160" spans="1:11" ht="15">
      <c r="A160" s="7" t="s">
        <v>145</v>
      </c>
      <c r="B160" s="8" t="s">
        <v>142</v>
      </c>
      <c r="C160" s="8">
        <v>5</v>
      </c>
      <c r="D160" s="8">
        <v>19</v>
      </c>
      <c r="E160" s="8">
        <f t="shared" si="10"/>
        <v>95</v>
      </c>
      <c r="F160" s="9">
        <f t="shared" si="11"/>
        <v>109.24999999999999</v>
      </c>
      <c r="G160" s="9"/>
      <c r="H160" s="7"/>
      <c r="I160" s="7"/>
      <c r="J160" s="7"/>
      <c r="K160" s="12"/>
    </row>
    <row r="161" spans="1:11" ht="15">
      <c r="A161" s="7" t="s">
        <v>101</v>
      </c>
      <c r="B161" s="8" t="s">
        <v>98</v>
      </c>
      <c r="C161" s="8">
        <v>5</v>
      </c>
      <c r="D161" s="8">
        <v>125</v>
      </c>
      <c r="E161" s="8">
        <f t="shared" si="10"/>
        <v>625</v>
      </c>
      <c r="F161" s="9">
        <f t="shared" si="11"/>
        <v>718.75</v>
      </c>
      <c r="G161" s="9"/>
      <c r="H161" s="12">
        <f>F160+F161</f>
        <v>828</v>
      </c>
      <c r="I161" s="7">
        <v>850</v>
      </c>
      <c r="J161" s="7">
        <v>19</v>
      </c>
      <c r="K161" s="12">
        <f>I161-H161-J161</f>
        <v>3</v>
      </c>
    </row>
    <row r="162" spans="1:11" ht="15">
      <c r="A162" s="3" t="s">
        <v>16</v>
      </c>
      <c r="B162" s="4" t="s">
        <v>15</v>
      </c>
      <c r="C162" s="4">
        <v>12</v>
      </c>
      <c r="D162" s="4">
        <v>52.5</v>
      </c>
      <c r="E162" s="4">
        <f t="shared" si="10"/>
        <v>630</v>
      </c>
      <c r="F162" s="5">
        <f t="shared" si="11"/>
        <v>724.5</v>
      </c>
      <c r="G162" s="5"/>
      <c r="H162" s="3"/>
      <c r="I162" s="3"/>
      <c r="J162" s="3"/>
      <c r="K162" s="13"/>
    </row>
    <row r="163" spans="1:11" ht="15">
      <c r="A163" s="3" t="s">
        <v>16</v>
      </c>
      <c r="B163" s="4" t="s">
        <v>55</v>
      </c>
      <c r="C163" s="4">
        <v>3</v>
      </c>
      <c r="D163" s="4">
        <v>135</v>
      </c>
      <c r="E163" s="4">
        <f t="shared" si="10"/>
        <v>405</v>
      </c>
      <c r="F163" s="5">
        <f t="shared" si="11"/>
        <v>465.74999999999994</v>
      </c>
      <c r="G163" s="5"/>
      <c r="H163" s="3"/>
      <c r="I163" s="3"/>
      <c r="J163" s="3"/>
      <c r="K163" s="13"/>
    </row>
    <row r="164" spans="1:11" ht="15">
      <c r="A164" s="3" t="s">
        <v>16</v>
      </c>
      <c r="B164" s="4" t="s">
        <v>51</v>
      </c>
      <c r="C164" s="4">
        <v>3</v>
      </c>
      <c r="D164" s="4">
        <v>135</v>
      </c>
      <c r="E164" s="4">
        <f t="shared" si="10"/>
        <v>405</v>
      </c>
      <c r="F164" s="5">
        <f t="shared" si="11"/>
        <v>465.74999999999994</v>
      </c>
      <c r="G164" s="5"/>
      <c r="H164" s="3"/>
      <c r="I164" s="3"/>
      <c r="J164" s="3"/>
      <c r="K164" s="13"/>
    </row>
    <row r="165" spans="1:11" ht="15">
      <c r="A165" s="3" t="s">
        <v>16</v>
      </c>
      <c r="B165" s="4" t="s">
        <v>71</v>
      </c>
      <c r="C165" s="4">
        <v>12</v>
      </c>
      <c r="D165" s="4">
        <v>180</v>
      </c>
      <c r="E165" s="4">
        <f t="shared" si="10"/>
        <v>2160</v>
      </c>
      <c r="F165" s="5">
        <f t="shared" si="11"/>
        <v>2484</v>
      </c>
      <c r="G165" s="5"/>
      <c r="H165" s="3"/>
      <c r="I165" s="3"/>
      <c r="J165" s="3"/>
      <c r="K165" s="13"/>
    </row>
    <row r="166" spans="1:11" ht="15">
      <c r="A166" s="6" t="s">
        <v>121</v>
      </c>
      <c r="B166" s="4" t="s">
        <v>122</v>
      </c>
      <c r="C166" s="4">
        <v>3</v>
      </c>
      <c r="D166" s="4">
        <v>40</v>
      </c>
      <c r="E166" s="4">
        <f t="shared" si="10"/>
        <v>120</v>
      </c>
      <c r="F166" s="5">
        <f t="shared" si="11"/>
        <v>138</v>
      </c>
      <c r="G166" s="5"/>
      <c r="H166" s="3"/>
      <c r="I166" s="3"/>
      <c r="J166" s="3"/>
      <c r="K166" s="13"/>
    </row>
    <row r="167" spans="1:11" ht="15">
      <c r="A167" s="6" t="s">
        <v>121</v>
      </c>
      <c r="B167" s="4" t="s">
        <v>120</v>
      </c>
      <c r="C167" s="4">
        <v>6</v>
      </c>
      <c r="D167" s="4">
        <v>110</v>
      </c>
      <c r="E167" s="4">
        <f t="shared" si="10"/>
        <v>660</v>
      </c>
      <c r="F167" s="5">
        <f t="shared" si="11"/>
        <v>758.9999999999999</v>
      </c>
      <c r="G167" s="5"/>
      <c r="H167" s="13">
        <f>F162+F163+F164+F165+F166+F167</f>
        <v>5037</v>
      </c>
      <c r="I167" s="3">
        <v>5037</v>
      </c>
      <c r="J167" s="3">
        <v>128.7</v>
      </c>
      <c r="K167" s="13">
        <f>I167-H167-J167</f>
        <v>-128.7</v>
      </c>
    </row>
    <row r="168" spans="1:11" ht="15">
      <c r="A168" s="7" t="s">
        <v>30</v>
      </c>
      <c r="B168" s="8" t="s">
        <v>26</v>
      </c>
      <c r="C168" s="8">
        <v>4.3</v>
      </c>
      <c r="D168" s="8">
        <v>180</v>
      </c>
      <c r="E168" s="8">
        <f t="shared" si="10"/>
        <v>774</v>
      </c>
      <c r="F168" s="9">
        <f t="shared" si="11"/>
        <v>890.0999999999999</v>
      </c>
      <c r="G168" s="9"/>
      <c r="H168" s="12">
        <f>F168</f>
        <v>890.0999999999999</v>
      </c>
      <c r="I168" s="7">
        <v>828</v>
      </c>
      <c r="J168" s="7">
        <v>14.19</v>
      </c>
      <c r="K168" s="12">
        <f>I168-H168-J168</f>
        <v>-76.2899999999999</v>
      </c>
    </row>
    <row r="169" spans="1:11" ht="15">
      <c r="A169" s="3" t="s">
        <v>13</v>
      </c>
      <c r="B169" s="4" t="s">
        <v>10</v>
      </c>
      <c r="C169" s="4">
        <v>6</v>
      </c>
      <c r="D169" s="4">
        <v>97.5</v>
      </c>
      <c r="E169" s="4">
        <f t="shared" si="10"/>
        <v>585</v>
      </c>
      <c r="F169" s="5">
        <f t="shared" si="11"/>
        <v>672.75</v>
      </c>
      <c r="G169" s="5"/>
      <c r="H169" s="3"/>
      <c r="I169" s="3"/>
      <c r="J169" s="3"/>
      <c r="K169" s="13"/>
    </row>
    <row r="170" spans="1:11" ht="15">
      <c r="A170" s="3" t="s">
        <v>13</v>
      </c>
      <c r="B170" s="4" t="s">
        <v>137</v>
      </c>
      <c r="C170" s="4">
        <v>3.17</v>
      </c>
      <c r="D170" s="4">
        <v>17.1</v>
      </c>
      <c r="E170" s="4">
        <f t="shared" si="10"/>
        <v>54.207</v>
      </c>
      <c r="F170" s="5">
        <f t="shared" si="11"/>
        <v>62.338049999999996</v>
      </c>
      <c r="G170" s="5"/>
      <c r="H170" s="13">
        <f>F169+F170</f>
        <v>735.08805</v>
      </c>
      <c r="I170" s="3">
        <v>740</v>
      </c>
      <c r="J170" s="3">
        <v>21.3</v>
      </c>
      <c r="K170" s="13">
        <f>I170-H170-J170</f>
        <v>-16.388049999999954</v>
      </c>
    </row>
    <row r="171" spans="1:11" ht="15">
      <c r="A171" s="14" t="s">
        <v>158</v>
      </c>
      <c r="B171" s="15" t="s">
        <v>54</v>
      </c>
      <c r="C171" s="15">
        <v>5</v>
      </c>
      <c r="D171" s="15">
        <v>36</v>
      </c>
      <c r="E171" s="15">
        <f>D171*C171</f>
        <v>180</v>
      </c>
      <c r="F171" s="16">
        <f>E171*1.15</f>
        <v>206.99999999999997</v>
      </c>
      <c r="G171" s="16"/>
      <c r="H171" s="17">
        <f>F171</f>
        <v>206.99999999999997</v>
      </c>
      <c r="I171" s="14">
        <v>207</v>
      </c>
      <c r="J171" s="14">
        <v>16.15</v>
      </c>
      <c r="K171" s="17">
        <f>I171-H171-J171</f>
        <v>-16.14999999999997</v>
      </c>
    </row>
    <row r="172" spans="1:11" ht="15">
      <c r="A172" s="18" t="s">
        <v>160</v>
      </c>
      <c r="B172" s="8" t="s">
        <v>10</v>
      </c>
      <c r="C172" s="8">
        <v>6</v>
      </c>
      <c r="D172" s="8">
        <v>97.5</v>
      </c>
      <c r="E172" s="8">
        <f t="shared" si="10"/>
        <v>585</v>
      </c>
      <c r="F172" s="9">
        <f t="shared" si="11"/>
        <v>672.75</v>
      </c>
      <c r="G172" s="9"/>
      <c r="H172" s="12">
        <f>F172</f>
        <v>672.75</v>
      </c>
      <c r="I172" s="7">
        <v>673</v>
      </c>
      <c r="J172" s="7">
        <v>19.8</v>
      </c>
      <c r="K172" s="12">
        <f>I172-H172-J172</f>
        <v>-19.55</v>
      </c>
    </row>
    <row r="173" spans="1:11" ht="15">
      <c r="A173" s="19" t="s">
        <v>162</v>
      </c>
      <c r="B173" s="4" t="s">
        <v>56</v>
      </c>
      <c r="C173" s="4">
        <v>4.6</v>
      </c>
      <c r="D173" s="4">
        <v>107.5</v>
      </c>
      <c r="E173" s="4">
        <f t="shared" si="10"/>
        <v>494.49999999999994</v>
      </c>
      <c r="F173" s="5">
        <f t="shared" si="11"/>
        <v>568.6749999999998</v>
      </c>
      <c r="G173" s="5"/>
      <c r="H173" s="13"/>
      <c r="I173" s="3"/>
      <c r="J173" s="3"/>
      <c r="K173" s="13"/>
    </row>
    <row r="174" spans="1:11" ht="15">
      <c r="A174" s="19" t="s">
        <v>162</v>
      </c>
      <c r="B174" s="4" t="s">
        <v>127</v>
      </c>
      <c r="C174" s="4">
        <v>4</v>
      </c>
      <c r="D174" s="4">
        <v>45</v>
      </c>
      <c r="E174" s="4">
        <f t="shared" si="10"/>
        <v>180</v>
      </c>
      <c r="F174" s="5">
        <f t="shared" si="11"/>
        <v>206.99999999999997</v>
      </c>
      <c r="G174" s="5"/>
      <c r="H174" s="13"/>
      <c r="I174" s="3"/>
      <c r="J174" s="3"/>
      <c r="K174" s="13"/>
    </row>
    <row r="175" spans="1:11" ht="15">
      <c r="A175" s="19" t="s">
        <v>162</v>
      </c>
      <c r="B175" s="4" t="s">
        <v>126</v>
      </c>
      <c r="C175" s="4">
        <v>6</v>
      </c>
      <c r="D175" s="4">
        <v>45</v>
      </c>
      <c r="E175" s="4">
        <f t="shared" si="10"/>
        <v>270</v>
      </c>
      <c r="F175" s="5">
        <f t="shared" si="11"/>
        <v>310.5</v>
      </c>
      <c r="G175" s="5">
        <v>171</v>
      </c>
      <c r="H175" s="13">
        <f>F173+F174+F175+G175</f>
        <v>1257.1749999999997</v>
      </c>
      <c r="I175" s="3">
        <v>1287</v>
      </c>
      <c r="J175" s="3">
        <v>48.18</v>
      </c>
      <c r="K175" s="13">
        <f>I175-H175-J175</f>
        <v>-18.354999999999727</v>
      </c>
    </row>
    <row r="176" spans="1:11" ht="15">
      <c r="A176" s="21" t="s">
        <v>163</v>
      </c>
      <c r="B176" s="15" t="s">
        <v>122</v>
      </c>
      <c r="C176" s="15">
        <v>12</v>
      </c>
      <c r="D176" s="15">
        <v>40</v>
      </c>
      <c r="E176" s="15">
        <f t="shared" si="10"/>
        <v>480</v>
      </c>
      <c r="F176" s="16">
        <f t="shared" si="11"/>
        <v>552</v>
      </c>
      <c r="G176" s="16"/>
      <c r="H176" s="17"/>
      <c r="I176" s="14"/>
      <c r="J176" s="14"/>
      <c r="K176" s="17">
        <f>I176-H176-J176</f>
        <v>0</v>
      </c>
    </row>
    <row r="177" spans="1:11" ht="15">
      <c r="A177" s="21" t="s">
        <v>163</v>
      </c>
      <c r="B177" s="15" t="s">
        <v>126</v>
      </c>
      <c r="C177" s="15">
        <v>5</v>
      </c>
      <c r="D177" s="15">
        <v>45</v>
      </c>
      <c r="E177" s="15">
        <f t="shared" si="10"/>
        <v>225</v>
      </c>
      <c r="F177" s="16">
        <f t="shared" si="11"/>
        <v>258.75</v>
      </c>
      <c r="G177" s="16"/>
      <c r="H177" s="17">
        <f>F176+F177</f>
        <v>810.75</v>
      </c>
      <c r="I177" s="14">
        <v>850</v>
      </c>
      <c r="J177" s="14">
        <v>56.1</v>
      </c>
      <c r="K177" s="17">
        <f>I177-H177-J177</f>
        <v>-16.85</v>
      </c>
    </row>
    <row r="178" spans="1:11" ht="15">
      <c r="A178" s="19" t="s">
        <v>164</v>
      </c>
      <c r="B178" s="4" t="s">
        <v>36</v>
      </c>
      <c r="C178" s="4">
        <v>5</v>
      </c>
      <c r="D178" s="4">
        <v>72.5</v>
      </c>
      <c r="E178" s="4">
        <f t="shared" si="10"/>
        <v>362.5</v>
      </c>
      <c r="F178" s="5">
        <f t="shared" si="11"/>
        <v>416.87499999999994</v>
      </c>
      <c r="G178" s="5"/>
      <c r="H178" s="13"/>
      <c r="I178" s="3"/>
      <c r="J178" s="3"/>
      <c r="K178" s="13"/>
    </row>
    <row r="179" spans="1:11" ht="15">
      <c r="A179" s="19" t="s">
        <v>164</v>
      </c>
      <c r="B179" s="4" t="s">
        <v>120</v>
      </c>
      <c r="C179" s="4">
        <v>3</v>
      </c>
      <c r="D179" s="4">
        <v>110</v>
      </c>
      <c r="E179" s="4">
        <f aca="true" t="shared" si="12" ref="E179:E186">D179*C179</f>
        <v>330</v>
      </c>
      <c r="F179" s="5">
        <f aca="true" t="shared" si="13" ref="F179:F186">E179*1.15</f>
        <v>379.49999999999994</v>
      </c>
      <c r="G179" s="5"/>
      <c r="H179" s="13"/>
      <c r="I179" s="3"/>
      <c r="J179" s="3"/>
      <c r="K179" s="13"/>
    </row>
    <row r="180" spans="1:11" ht="15">
      <c r="A180" s="19" t="s">
        <v>164</v>
      </c>
      <c r="B180" s="4" t="s">
        <v>165</v>
      </c>
      <c r="C180" s="4">
        <v>5.5</v>
      </c>
      <c r="D180" s="4">
        <v>52.5</v>
      </c>
      <c r="E180" s="4">
        <f t="shared" si="12"/>
        <v>288.75</v>
      </c>
      <c r="F180" s="5">
        <f t="shared" si="13"/>
        <v>332.0625</v>
      </c>
      <c r="G180" s="5"/>
      <c r="H180" s="13"/>
      <c r="I180" s="3"/>
      <c r="J180" s="3"/>
      <c r="K180" s="13"/>
    </row>
    <row r="181" spans="1:11" ht="15">
      <c r="A181" s="19" t="s">
        <v>164</v>
      </c>
      <c r="B181" s="4" t="s">
        <v>74</v>
      </c>
      <c r="C181" s="4">
        <v>4.65</v>
      </c>
      <c r="D181" s="4">
        <v>180</v>
      </c>
      <c r="E181" s="4">
        <f t="shared" si="12"/>
        <v>837.0000000000001</v>
      </c>
      <c r="F181" s="5">
        <f t="shared" si="13"/>
        <v>962.5500000000001</v>
      </c>
      <c r="G181" s="5"/>
      <c r="H181" s="13">
        <f>F178+F179+F180+F181</f>
        <v>2090.9875</v>
      </c>
      <c r="I181" s="3">
        <v>2028</v>
      </c>
      <c r="J181" s="3">
        <v>59.9</v>
      </c>
      <c r="K181" s="13">
        <f>I181-H181-J181</f>
        <v>-122.88750000000019</v>
      </c>
    </row>
    <row r="182" spans="1:11" ht="15">
      <c r="A182" s="21" t="s">
        <v>166</v>
      </c>
      <c r="B182" s="15" t="s">
        <v>122</v>
      </c>
      <c r="C182" s="15">
        <v>3</v>
      </c>
      <c r="D182" s="15">
        <v>40</v>
      </c>
      <c r="E182" s="15">
        <f t="shared" si="12"/>
        <v>120</v>
      </c>
      <c r="F182" s="16">
        <f t="shared" si="13"/>
        <v>138</v>
      </c>
      <c r="G182" s="16"/>
      <c r="H182" s="17">
        <f>F182</f>
        <v>138</v>
      </c>
      <c r="I182" s="14">
        <v>138</v>
      </c>
      <c r="J182" s="14">
        <v>9.9</v>
      </c>
      <c r="K182" s="17">
        <f>I182-H182-J182</f>
        <v>-9.9</v>
      </c>
    </row>
    <row r="183" spans="1:11" ht="15">
      <c r="A183" s="19" t="s">
        <v>167</v>
      </c>
      <c r="B183" s="4" t="s">
        <v>56</v>
      </c>
      <c r="C183" s="4">
        <v>5</v>
      </c>
      <c r="D183" s="4">
        <v>107.5</v>
      </c>
      <c r="E183" s="4">
        <f t="shared" si="12"/>
        <v>537.5</v>
      </c>
      <c r="F183" s="5">
        <f t="shared" si="13"/>
        <v>618.125</v>
      </c>
      <c r="G183" s="5"/>
      <c r="H183" s="13"/>
      <c r="I183" s="3"/>
      <c r="J183" s="3"/>
      <c r="K183" s="13"/>
    </row>
    <row r="184" spans="1:11" ht="15">
      <c r="A184" s="19" t="s">
        <v>167</v>
      </c>
      <c r="B184" s="4" t="s">
        <v>114</v>
      </c>
      <c r="C184" s="4">
        <v>4</v>
      </c>
      <c r="D184" s="4">
        <v>120</v>
      </c>
      <c r="E184" s="4">
        <f t="shared" si="12"/>
        <v>480</v>
      </c>
      <c r="F184" s="5">
        <f t="shared" si="13"/>
        <v>552</v>
      </c>
      <c r="G184" s="5"/>
      <c r="H184" s="13">
        <f>F183+F184</f>
        <v>1170.125</v>
      </c>
      <c r="I184" s="3">
        <v>1170</v>
      </c>
      <c r="J184" s="3">
        <v>29.7</v>
      </c>
      <c r="K184" s="13">
        <f>I184-H184-J184</f>
        <v>-29.825</v>
      </c>
    </row>
    <row r="185" spans="1:11" ht="15">
      <c r="A185" s="21" t="s">
        <v>168</v>
      </c>
      <c r="B185" s="15" t="s">
        <v>36</v>
      </c>
      <c r="C185" s="15">
        <v>7.05</v>
      </c>
      <c r="D185" s="15">
        <v>72.5</v>
      </c>
      <c r="E185" s="15">
        <f t="shared" si="12"/>
        <v>511.125</v>
      </c>
      <c r="F185" s="16">
        <f t="shared" si="13"/>
        <v>587.7937499999999</v>
      </c>
      <c r="G185" s="16">
        <v>123.5</v>
      </c>
      <c r="H185" s="17">
        <f>F185+G185</f>
        <v>711.2937499999999</v>
      </c>
      <c r="I185" s="14">
        <v>707</v>
      </c>
      <c r="J185" s="14">
        <v>23.26</v>
      </c>
      <c r="K185" s="17">
        <f>I185-H185-J185</f>
        <v>-27.553749999999933</v>
      </c>
    </row>
    <row r="186" spans="1:11" ht="15">
      <c r="A186" s="19" t="s">
        <v>169</v>
      </c>
      <c r="B186" s="4" t="s">
        <v>126</v>
      </c>
      <c r="C186" s="4">
        <v>7</v>
      </c>
      <c r="D186" s="4">
        <v>45</v>
      </c>
      <c r="E186" s="4">
        <f t="shared" si="12"/>
        <v>315</v>
      </c>
      <c r="F186" s="5">
        <f t="shared" si="13"/>
        <v>362.25</v>
      </c>
      <c r="G186" s="5"/>
      <c r="H186" s="13">
        <f>F186</f>
        <v>362.25</v>
      </c>
      <c r="I186" s="3">
        <v>400</v>
      </c>
      <c r="J186" s="3">
        <v>23.1</v>
      </c>
      <c r="K186" s="13">
        <f>I186-H186-J186</f>
        <v>14.649999999999999</v>
      </c>
    </row>
    <row r="187" spans="1:11" ht="15">
      <c r="A187" s="21" t="s">
        <v>170</v>
      </c>
      <c r="B187" s="15" t="s">
        <v>122</v>
      </c>
      <c r="C187" s="15">
        <v>7</v>
      </c>
      <c r="D187" s="15">
        <v>40</v>
      </c>
      <c r="E187" s="15">
        <f>D187*C187</f>
        <v>280</v>
      </c>
      <c r="F187" s="16">
        <f>E187*1.15</f>
        <v>322</v>
      </c>
      <c r="G187" s="16"/>
      <c r="H187" s="17">
        <f>F187</f>
        <v>322</v>
      </c>
      <c r="I187" s="14"/>
      <c r="J187" s="14">
        <v>23.1</v>
      </c>
      <c r="K187" s="17">
        <f>I187-H187-J187</f>
        <v>-345.1</v>
      </c>
    </row>
    <row r="188" spans="1:11" ht="15">
      <c r="A188" s="19" t="s">
        <v>171</v>
      </c>
      <c r="B188" s="4" t="s">
        <v>126</v>
      </c>
      <c r="C188" s="4">
        <v>5</v>
      </c>
      <c r="D188" s="4">
        <v>45</v>
      </c>
      <c r="E188" s="4">
        <f>D188*C188</f>
        <v>225</v>
      </c>
      <c r="F188" s="5">
        <f>E188*1.15</f>
        <v>258.75</v>
      </c>
      <c r="G188" s="5"/>
      <c r="H188" s="13">
        <f>F188</f>
        <v>258.75</v>
      </c>
      <c r="I188" s="3">
        <v>259</v>
      </c>
      <c r="J188" s="3">
        <v>16.15</v>
      </c>
      <c r="K188" s="13">
        <f>I188-H188-J188</f>
        <v>-15.899999999999999</v>
      </c>
    </row>
    <row r="189" spans="1:11" ht="15">
      <c r="A189" s="21" t="s">
        <v>172</v>
      </c>
      <c r="B189" s="15" t="s">
        <v>56</v>
      </c>
      <c r="C189" s="15">
        <v>3</v>
      </c>
      <c r="D189" s="15">
        <v>107.5</v>
      </c>
      <c r="E189" s="15">
        <f>D189*C189</f>
        <v>322.5</v>
      </c>
      <c r="F189" s="16">
        <f>E189*1.15</f>
        <v>370.87499999999994</v>
      </c>
      <c r="G189" s="16"/>
      <c r="H189" s="17"/>
      <c r="I189" s="14"/>
      <c r="J189" s="14"/>
      <c r="K189" s="17"/>
    </row>
    <row r="190" spans="1:11" ht="15">
      <c r="A190" s="21" t="s">
        <v>172</v>
      </c>
      <c r="B190" s="15" t="s">
        <v>51</v>
      </c>
      <c r="C190" s="15">
        <v>5</v>
      </c>
      <c r="D190" s="15">
        <v>135</v>
      </c>
      <c r="E190" s="15">
        <f>D190*C190</f>
        <v>675</v>
      </c>
      <c r="F190" s="16">
        <f>E190*1.15</f>
        <v>776.2499999999999</v>
      </c>
      <c r="G190" s="16"/>
      <c r="H190" s="17">
        <f>F189+F190</f>
        <v>1147.1249999999998</v>
      </c>
      <c r="I190" s="14"/>
      <c r="J190" s="14">
        <v>26.4</v>
      </c>
      <c r="K190" s="17">
        <f>I190-H190-J190</f>
        <v>-1173.5249999999999</v>
      </c>
    </row>
    <row r="191" spans="1:11" ht="15">
      <c r="A191" s="11" t="s">
        <v>14</v>
      </c>
      <c r="B191" s="8" t="s">
        <v>61</v>
      </c>
      <c r="C191" s="8">
        <v>4.55</v>
      </c>
      <c r="D191" s="8">
        <v>50</v>
      </c>
      <c r="E191" s="8">
        <f aca="true" t="shared" si="14" ref="E191:E197">D191*C191</f>
        <v>227.5</v>
      </c>
      <c r="F191" s="9">
        <f aca="true" t="shared" si="15" ref="F191:F197">E191*1.15</f>
        <v>261.625</v>
      </c>
      <c r="G191" s="9"/>
      <c r="H191" s="12">
        <f aca="true" t="shared" si="16" ref="H191:H197">F191</f>
        <v>261.625</v>
      </c>
      <c r="I191" s="7"/>
      <c r="J191" s="7"/>
      <c r="K191" s="7"/>
    </row>
    <row r="192" spans="1:11" ht="15">
      <c r="A192" s="11" t="s">
        <v>41</v>
      </c>
      <c r="B192" s="8" t="s">
        <v>56</v>
      </c>
      <c r="C192" s="8">
        <v>10</v>
      </c>
      <c r="D192" s="8">
        <v>107.5</v>
      </c>
      <c r="E192" s="8">
        <f t="shared" si="14"/>
        <v>1075</v>
      </c>
      <c r="F192" s="9">
        <f t="shared" si="15"/>
        <v>1236.25</v>
      </c>
      <c r="G192" s="9"/>
      <c r="H192" s="12">
        <f t="shared" si="16"/>
        <v>1236.25</v>
      </c>
      <c r="I192" s="7"/>
      <c r="J192" s="7"/>
      <c r="K192" s="7"/>
    </row>
    <row r="193" spans="1:11" ht="15">
      <c r="A193" s="11" t="s">
        <v>41</v>
      </c>
      <c r="B193" s="8" t="s">
        <v>55</v>
      </c>
      <c r="C193" s="8">
        <v>22</v>
      </c>
      <c r="D193" s="8">
        <v>135</v>
      </c>
      <c r="E193" s="8">
        <f t="shared" si="14"/>
        <v>2970</v>
      </c>
      <c r="F193" s="9">
        <f t="shared" si="15"/>
        <v>3415.4999999999995</v>
      </c>
      <c r="G193" s="9"/>
      <c r="H193" s="12">
        <f t="shared" si="16"/>
        <v>3415.4999999999995</v>
      </c>
      <c r="I193" s="7"/>
      <c r="J193" s="7"/>
      <c r="K193" s="7"/>
    </row>
    <row r="194" spans="1:11" ht="15">
      <c r="A194" s="11" t="s">
        <v>41</v>
      </c>
      <c r="B194" s="8" t="s">
        <v>51</v>
      </c>
      <c r="C194" s="8">
        <v>15.2</v>
      </c>
      <c r="D194" s="8">
        <v>135</v>
      </c>
      <c r="E194" s="8">
        <f t="shared" si="14"/>
        <v>2052</v>
      </c>
      <c r="F194" s="9">
        <f t="shared" si="15"/>
        <v>2359.7999999999997</v>
      </c>
      <c r="G194" s="9"/>
      <c r="H194" s="12">
        <f t="shared" si="16"/>
        <v>2359.7999999999997</v>
      </c>
      <c r="I194" s="7"/>
      <c r="J194" s="7"/>
      <c r="K194" s="7"/>
    </row>
    <row r="195" spans="1:11" ht="15">
      <c r="A195" s="11" t="s">
        <v>41</v>
      </c>
      <c r="B195" s="8" t="s">
        <v>54</v>
      </c>
      <c r="C195" s="8">
        <v>17.5</v>
      </c>
      <c r="D195" s="8">
        <v>36</v>
      </c>
      <c r="E195" s="8">
        <f t="shared" si="14"/>
        <v>630</v>
      </c>
      <c r="F195" s="9">
        <f t="shared" si="15"/>
        <v>724.5</v>
      </c>
      <c r="G195" s="9"/>
      <c r="H195" s="12">
        <f t="shared" si="16"/>
        <v>724.5</v>
      </c>
      <c r="I195" s="7"/>
      <c r="J195" s="7"/>
      <c r="K195" s="7"/>
    </row>
    <row r="196" spans="1:11" ht="15">
      <c r="A196" s="11" t="s">
        <v>41</v>
      </c>
      <c r="B196" s="8" t="s">
        <v>126</v>
      </c>
      <c r="C196" s="8">
        <v>12</v>
      </c>
      <c r="D196" s="8">
        <v>45</v>
      </c>
      <c r="E196" s="8">
        <f t="shared" si="14"/>
        <v>540</v>
      </c>
      <c r="F196" s="9">
        <f t="shared" si="15"/>
        <v>621</v>
      </c>
      <c r="G196" s="9"/>
      <c r="H196" s="12">
        <f t="shared" si="16"/>
        <v>621</v>
      </c>
      <c r="I196" s="7"/>
      <c r="J196" s="7"/>
      <c r="K196" s="7"/>
    </row>
    <row r="197" spans="1:11" ht="15">
      <c r="A197" s="11" t="s">
        <v>41</v>
      </c>
      <c r="B197" s="8" t="s">
        <v>127</v>
      </c>
      <c r="C197" s="8">
        <v>25</v>
      </c>
      <c r="D197" s="8">
        <v>45</v>
      </c>
      <c r="E197" s="8">
        <f t="shared" si="14"/>
        <v>1125</v>
      </c>
      <c r="F197" s="9">
        <f t="shared" si="15"/>
        <v>1293.75</v>
      </c>
      <c r="G197" s="9"/>
      <c r="H197" s="12">
        <f t="shared" si="16"/>
        <v>1293.75</v>
      </c>
      <c r="I197" s="7"/>
      <c r="J197" s="7"/>
      <c r="K197" s="7"/>
    </row>
    <row r="198" spans="3:10" ht="15">
      <c r="C198">
        <f>SUM(C191:C197)</f>
        <v>106.25</v>
      </c>
      <c r="H198" s="20"/>
      <c r="J198" s="24">
        <v>350.62</v>
      </c>
    </row>
  </sheetData>
  <sheetProtection/>
  <hyperlinks>
    <hyperlink ref="A25" r:id="rId1" display="Gl@Murka "/>
    <hyperlink ref="A86" r:id="rId2" display="VEG@ "/>
    <hyperlink ref="A51" r:id="rId3" display="miledi@ "/>
    <hyperlink ref="A26" r:id="rId4" display="Gl@Murka "/>
    <hyperlink ref="A87" r:id="rId5" display="VEG@ "/>
    <hyperlink ref="A167" r:id="rId6" display="Юлианк@ "/>
    <hyperlink ref="A166" r:id="rId7" display="Юлианк@ "/>
    <hyperlink ref="A85" r:id="rId8" display="VEG@"/>
    <hyperlink ref="A88" r:id="rId9" display="VEG@ "/>
  </hyperlinks>
  <printOptions/>
  <pageMargins left="0.7" right="0.7" top="0.75" bottom="0.75" header="0.3" footer="0.3"/>
  <pageSetup horizontalDpi="600" verticalDpi="600" orientation="landscape" paperSize="9" scale="66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44.421875" style="0" customWidth="1"/>
    <col min="2" max="9" width="0" style="0" hidden="1" customWidth="1"/>
    <col min="10" max="10" width="3.00390625" style="0" hidden="1" customWidth="1"/>
    <col min="11" max="11" width="11.0039062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161</v>
      </c>
      <c r="H1" s="1" t="s">
        <v>6</v>
      </c>
      <c r="I1" s="1" t="s">
        <v>7</v>
      </c>
      <c r="J1" s="1" t="s">
        <v>8</v>
      </c>
      <c r="K1" s="1"/>
    </row>
    <row r="2" spans="1:11" ht="33.75">
      <c r="A2" s="26" t="s">
        <v>92</v>
      </c>
      <c r="B2" s="4" t="s">
        <v>156</v>
      </c>
      <c r="C2" s="4">
        <v>2</v>
      </c>
      <c r="D2" s="4">
        <v>17.5</v>
      </c>
      <c r="E2" s="4">
        <f aca="true" t="shared" si="0" ref="E2:E36">D2*C2</f>
        <v>35</v>
      </c>
      <c r="F2" s="5">
        <f aca="true" t="shared" si="1" ref="F2:F36">E2*1.15</f>
        <v>40.25</v>
      </c>
      <c r="G2" s="5"/>
      <c r="H2" s="13" t="e">
        <f>#REF!+#REF!+F2</f>
        <v>#REF!</v>
      </c>
      <c r="I2" s="3">
        <v>1173</v>
      </c>
      <c r="J2" s="3">
        <v>38</v>
      </c>
      <c r="K2" s="13">
        <v>-38</v>
      </c>
    </row>
    <row r="3" spans="1:11" ht="33.75">
      <c r="A3" s="27" t="s">
        <v>48</v>
      </c>
      <c r="B3" s="8" t="s">
        <v>44</v>
      </c>
      <c r="C3" s="8">
        <v>16</v>
      </c>
      <c r="D3" s="8">
        <v>135</v>
      </c>
      <c r="E3" s="8">
        <f t="shared" si="0"/>
        <v>2160</v>
      </c>
      <c r="F3" s="9">
        <f t="shared" si="1"/>
        <v>2484</v>
      </c>
      <c r="G3" s="9"/>
      <c r="H3" s="12"/>
      <c r="I3" s="7"/>
      <c r="J3" s="7"/>
      <c r="K3" s="12"/>
    </row>
    <row r="4" spans="1:11" ht="33.75">
      <c r="A4" s="28" t="s">
        <v>19</v>
      </c>
      <c r="B4" s="4" t="s">
        <v>15</v>
      </c>
      <c r="C4" s="4">
        <v>7.38</v>
      </c>
      <c r="D4" s="4">
        <v>52.5</v>
      </c>
      <c r="E4" s="4">
        <f t="shared" si="0"/>
        <v>387.45</v>
      </c>
      <c r="F4" s="5">
        <f t="shared" si="1"/>
        <v>445.56749999999994</v>
      </c>
      <c r="G4" s="5"/>
      <c r="H4" s="13">
        <f>F4</f>
        <v>445.56749999999994</v>
      </c>
      <c r="I4" s="3">
        <v>444</v>
      </c>
      <c r="J4" s="3">
        <v>24.35</v>
      </c>
      <c r="K4" s="13">
        <f>I4-H4-J4</f>
        <v>-25.91749999999994</v>
      </c>
    </row>
    <row r="5" spans="1:11" ht="33.75">
      <c r="A5" s="29" t="s">
        <v>109</v>
      </c>
      <c r="B5" s="8" t="s">
        <v>103</v>
      </c>
      <c r="C5" s="8">
        <v>3</v>
      </c>
      <c r="D5" s="8">
        <v>120</v>
      </c>
      <c r="E5" s="8">
        <f t="shared" si="0"/>
        <v>360</v>
      </c>
      <c r="F5" s="9">
        <f t="shared" si="1"/>
        <v>413.99999999999994</v>
      </c>
      <c r="G5" s="9"/>
      <c r="H5" s="7"/>
      <c r="I5" s="7"/>
      <c r="J5" s="7"/>
      <c r="K5" s="12">
        <v>-22</v>
      </c>
    </row>
    <row r="6" spans="1:11" ht="33.75">
      <c r="A6" s="26" t="s">
        <v>53</v>
      </c>
      <c r="B6" s="4" t="s">
        <v>51</v>
      </c>
      <c r="C6" s="4">
        <v>2</v>
      </c>
      <c r="D6" s="4">
        <v>135</v>
      </c>
      <c r="E6" s="4">
        <f t="shared" si="0"/>
        <v>270</v>
      </c>
      <c r="F6" s="5">
        <f t="shared" si="1"/>
        <v>310.5</v>
      </c>
      <c r="G6" s="5"/>
      <c r="H6" s="3"/>
      <c r="I6" s="3"/>
      <c r="J6" s="3"/>
      <c r="K6" s="13">
        <v>-26</v>
      </c>
    </row>
    <row r="7" spans="1:11" ht="33.75">
      <c r="A7" s="29" t="s">
        <v>72</v>
      </c>
      <c r="B7" s="8" t="s">
        <v>71</v>
      </c>
      <c r="C7" s="25">
        <v>3.92</v>
      </c>
      <c r="D7" s="8">
        <v>180</v>
      </c>
      <c r="E7" s="8">
        <f t="shared" si="0"/>
        <v>705.6</v>
      </c>
      <c r="F7" s="9">
        <f t="shared" si="1"/>
        <v>811.4399999999999</v>
      </c>
      <c r="G7" s="9"/>
      <c r="H7" s="7"/>
      <c r="I7" s="7"/>
      <c r="J7" s="7"/>
      <c r="K7" s="12">
        <v>27</v>
      </c>
    </row>
    <row r="8" spans="1:11" ht="33.75">
      <c r="A8" s="26" t="s">
        <v>59</v>
      </c>
      <c r="B8" s="4" t="s">
        <v>54</v>
      </c>
      <c r="C8" s="4">
        <v>7</v>
      </c>
      <c r="D8" s="4">
        <v>36</v>
      </c>
      <c r="E8" s="4">
        <f t="shared" si="0"/>
        <v>252</v>
      </c>
      <c r="F8" s="5">
        <f t="shared" si="1"/>
        <v>289.79999999999995</v>
      </c>
      <c r="G8" s="5"/>
      <c r="H8" s="13">
        <f>F8</f>
        <v>289.79999999999995</v>
      </c>
      <c r="I8" s="3">
        <v>310</v>
      </c>
      <c r="J8" s="3">
        <v>23.1</v>
      </c>
      <c r="K8" s="13">
        <f>I8-H8-J8</f>
        <v>-2.899999999999956</v>
      </c>
    </row>
    <row r="9" spans="1:11" ht="33.75">
      <c r="A9" s="29" t="s">
        <v>18</v>
      </c>
      <c r="B9" s="8" t="s">
        <v>15</v>
      </c>
      <c r="C9" s="8">
        <v>3.38</v>
      </c>
      <c r="D9" s="8">
        <v>52.5</v>
      </c>
      <c r="E9" s="8">
        <f t="shared" si="0"/>
        <v>177.45</v>
      </c>
      <c r="F9" s="9">
        <f t="shared" si="1"/>
        <v>204.06749999999997</v>
      </c>
      <c r="G9" s="9"/>
      <c r="H9" s="12">
        <f>F9</f>
        <v>204.06749999999997</v>
      </c>
      <c r="I9" s="7">
        <v>180</v>
      </c>
      <c r="J9" s="7">
        <v>11.15</v>
      </c>
      <c r="K9" s="12">
        <f>I9-H9-J9</f>
        <v>-35.217499999999966</v>
      </c>
    </row>
    <row r="10" spans="1:11" ht="33.75">
      <c r="A10" s="26" t="s">
        <v>157</v>
      </c>
      <c r="B10" s="4" t="s">
        <v>54</v>
      </c>
      <c r="C10" s="4">
        <v>9</v>
      </c>
      <c r="D10" s="4">
        <v>36</v>
      </c>
      <c r="E10" s="4">
        <f t="shared" si="0"/>
        <v>324</v>
      </c>
      <c r="F10" s="5">
        <f t="shared" si="1"/>
        <v>372.59999999999997</v>
      </c>
      <c r="G10" s="5"/>
      <c r="H10" s="3"/>
      <c r="I10" s="3"/>
      <c r="J10" s="3"/>
      <c r="K10" s="13">
        <v>-30</v>
      </c>
    </row>
    <row r="11" spans="1:11" ht="33.75">
      <c r="A11" s="27" t="s">
        <v>143</v>
      </c>
      <c r="B11" s="8" t="s">
        <v>142</v>
      </c>
      <c r="C11" s="8">
        <v>6</v>
      </c>
      <c r="D11" s="8">
        <v>19</v>
      </c>
      <c r="E11" s="8">
        <f t="shared" si="0"/>
        <v>114</v>
      </c>
      <c r="F11" s="9">
        <f t="shared" si="1"/>
        <v>131.1</v>
      </c>
      <c r="G11" s="9"/>
      <c r="H11" s="12"/>
      <c r="I11" s="7"/>
      <c r="J11" s="7"/>
      <c r="K11" s="12">
        <v>-436</v>
      </c>
    </row>
    <row r="12" spans="1:11" ht="33.75">
      <c r="A12" s="26" t="s">
        <v>124</v>
      </c>
      <c r="B12" s="4" t="s">
        <v>126</v>
      </c>
      <c r="C12" s="4">
        <v>7</v>
      </c>
      <c r="D12" s="4">
        <v>45</v>
      </c>
      <c r="E12" s="4">
        <f t="shared" si="0"/>
        <v>315</v>
      </c>
      <c r="F12" s="5">
        <f t="shared" si="1"/>
        <v>362.25</v>
      </c>
      <c r="G12" s="5"/>
      <c r="H12" s="13">
        <f>F12</f>
        <v>362.25</v>
      </c>
      <c r="I12" s="3">
        <v>500</v>
      </c>
      <c r="J12" s="3">
        <v>23.1</v>
      </c>
      <c r="K12" s="13">
        <f>I12-H12-J12</f>
        <v>114.65</v>
      </c>
    </row>
    <row r="13" spans="1:11" ht="33.75">
      <c r="A13" s="29" t="s">
        <v>144</v>
      </c>
      <c r="B13" s="8" t="s">
        <v>142</v>
      </c>
      <c r="C13" s="8">
        <v>3</v>
      </c>
      <c r="D13" s="8">
        <v>19</v>
      </c>
      <c r="E13" s="8">
        <f t="shared" si="0"/>
        <v>57</v>
      </c>
      <c r="F13" s="9">
        <f t="shared" si="1"/>
        <v>65.55</v>
      </c>
      <c r="G13" s="9"/>
      <c r="H13" s="12">
        <f>F13</f>
        <v>65.55</v>
      </c>
      <c r="I13" s="7">
        <v>66</v>
      </c>
      <c r="J13" s="7">
        <v>1.5</v>
      </c>
      <c r="K13" s="12">
        <f>I13-H13-J13</f>
        <v>-1.0499999999999972</v>
      </c>
    </row>
    <row r="14" spans="1:11" ht="33.75">
      <c r="A14" s="26" t="s">
        <v>116</v>
      </c>
      <c r="B14" s="4" t="s">
        <v>114</v>
      </c>
      <c r="C14" s="4">
        <v>5</v>
      </c>
      <c r="D14" s="4">
        <v>120</v>
      </c>
      <c r="E14" s="4">
        <f t="shared" si="0"/>
        <v>600</v>
      </c>
      <c r="F14" s="5">
        <f t="shared" si="1"/>
        <v>690</v>
      </c>
      <c r="G14" s="5"/>
      <c r="H14" s="13">
        <f>F14</f>
        <v>690</v>
      </c>
      <c r="I14" s="3">
        <v>690</v>
      </c>
      <c r="J14" s="3">
        <v>16.5</v>
      </c>
      <c r="K14" s="13">
        <f>I14-H14-J14</f>
        <v>-16.5</v>
      </c>
    </row>
    <row r="15" spans="1:11" ht="33.75">
      <c r="A15" s="30" t="s">
        <v>64</v>
      </c>
      <c r="B15" s="8" t="s">
        <v>110</v>
      </c>
      <c r="C15" s="8">
        <v>4</v>
      </c>
      <c r="D15" s="8">
        <v>100</v>
      </c>
      <c r="E15" s="8">
        <f t="shared" si="0"/>
        <v>400</v>
      </c>
      <c r="F15" s="9">
        <f t="shared" si="1"/>
        <v>459.99999999999994</v>
      </c>
      <c r="G15" s="9"/>
      <c r="H15" s="12" t="e">
        <f>#REF!+F15</f>
        <v>#REF!</v>
      </c>
      <c r="I15" s="7">
        <v>575</v>
      </c>
      <c r="J15" s="7">
        <v>19.8</v>
      </c>
      <c r="K15" s="12">
        <v>-20</v>
      </c>
    </row>
    <row r="16" spans="1:11" ht="33.75">
      <c r="A16" s="26" t="s">
        <v>29</v>
      </c>
      <c r="B16" s="4" t="s">
        <v>26</v>
      </c>
      <c r="C16" s="4">
        <v>5.3</v>
      </c>
      <c r="D16" s="4">
        <v>180</v>
      </c>
      <c r="E16" s="4">
        <f t="shared" si="0"/>
        <v>954</v>
      </c>
      <c r="F16" s="5">
        <f t="shared" si="1"/>
        <v>1097.1</v>
      </c>
      <c r="G16" s="5"/>
      <c r="H16" s="3"/>
      <c r="I16" s="3"/>
      <c r="J16" s="3"/>
      <c r="K16" s="13">
        <v>-39</v>
      </c>
    </row>
    <row r="17" spans="1:11" ht="33.75">
      <c r="A17" s="29" t="s">
        <v>113</v>
      </c>
      <c r="B17" s="8" t="s">
        <v>110</v>
      </c>
      <c r="C17" s="8">
        <v>10</v>
      </c>
      <c r="D17" s="8">
        <v>100</v>
      </c>
      <c r="E17" s="8">
        <f t="shared" si="0"/>
        <v>1000</v>
      </c>
      <c r="F17" s="9">
        <f t="shared" si="1"/>
        <v>1150</v>
      </c>
      <c r="G17" s="9"/>
      <c r="H17" s="7"/>
      <c r="I17" s="7"/>
      <c r="J17" s="7"/>
      <c r="K17" s="12">
        <v>-36</v>
      </c>
    </row>
    <row r="18" spans="1:11" ht="33.75">
      <c r="A18" s="26" t="s">
        <v>112</v>
      </c>
      <c r="B18" s="4" t="s">
        <v>110</v>
      </c>
      <c r="C18" s="4">
        <v>6</v>
      </c>
      <c r="D18" s="4">
        <v>100</v>
      </c>
      <c r="E18" s="4">
        <f t="shared" si="0"/>
        <v>600</v>
      </c>
      <c r="F18" s="5">
        <f t="shared" si="1"/>
        <v>690</v>
      </c>
      <c r="G18" s="5"/>
      <c r="H18" s="3"/>
      <c r="I18" s="3"/>
      <c r="J18" s="3"/>
      <c r="K18" s="13">
        <v>-12</v>
      </c>
    </row>
    <row r="19" spans="1:11" ht="33.75">
      <c r="A19" s="29" t="s">
        <v>76</v>
      </c>
      <c r="B19" s="8" t="s">
        <v>74</v>
      </c>
      <c r="C19" s="8">
        <v>4.65</v>
      </c>
      <c r="D19" s="8">
        <v>180</v>
      </c>
      <c r="E19" s="8">
        <f t="shared" si="0"/>
        <v>837.0000000000001</v>
      </c>
      <c r="F19" s="9">
        <f t="shared" si="1"/>
        <v>962.5500000000001</v>
      </c>
      <c r="G19" s="9"/>
      <c r="H19" s="12">
        <f>F19</f>
        <v>962.5500000000001</v>
      </c>
      <c r="I19" s="7">
        <v>900</v>
      </c>
      <c r="J19" s="7">
        <v>15.35</v>
      </c>
      <c r="K19" s="12">
        <f>I19-H19-J19</f>
        <v>-77.90000000000006</v>
      </c>
    </row>
    <row r="20" spans="1:11" ht="33.75">
      <c r="A20" s="28" t="s">
        <v>23</v>
      </c>
      <c r="B20" s="4" t="s">
        <v>15</v>
      </c>
      <c r="C20" s="4">
        <v>9</v>
      </c>
      <c r="D20" s="4">
        <v>52.5</v>
      </c>
      <c r="E20" s="4">
        <f t="shared" si="0"/>
        <v>472.5</v>
      </c>
      <c r="F20" s="5">
        <f t="shared" si="1"/>
        <v>543.375</v>
      </c>
      <c r="G20" s="5"/>
      <c r="H20" s="3"/>
      <c r="I20" s="3"/>
      <c r="J20" s="3"/>
      <c r="K20" s="13">
        <v>-33</v>
      </c>
    </row>
    <row r="21" spans="1:11" ht="33.75">
      <c r="A21" s="29" t="s">
        <v>40</v>
      </c>
      <c r="B21" s="8" t="s">
        <v>36</v>
      </c>
      <c r="C21" s="8">
        <v>8.05</v>
      </c>
      <c r="D21" s="8">
        <v>72.5</v>
      </c>
      <c r="E21" s="8">
        <f t="shared" si="0"/>
        <v>583.625</v>
      </c>
      <c r="F21" s="9">
        <f t="shared" si="1"/>
        <v>671.1687499999999</v>
      </c>
      <c r="G21" s="9"/>
      <c r="H21" s="7"/>
      <c r="I21" s="7"/>
      <c r="J21" s="7"/>
      <c r="K21" s="12">
        <v>-68</v>
      </c>
    </row>
    <row r="22" spans="1:11" ht="33.75">
      <c r="A22" s="26" t="s">
        <v>57</v>
      </c>
      <c r="B22" s="4" t="s">
        <v>54</v>
      </c>
      <c r="C22" s="4">
        <v>10</v>
      </c>
      <c r="D22" s="4">
        <v>36</v>
      </c>
      <c r="E22" s="4">
        <f t="shared" si="0"/>
        <v>360</v>
      </c>
      <c r="F22" s="5">
        <f t="shared" si="1"/>
        <v>413.99999999999994</v>
      </c>
      <c r="G22" s="5"/>
      <c r="H22" s="3"/>
      <c r="I22" s="3"/>
      <c r="J22" s="3"/>
      <c r="K22" s="13">
        <v>-61</v>
      </c>
    </row>
    <row r="23" spans="1:11" ht="33.75">
      <c r="A23" s="31" t="s">
        <v>105</v>
      </c>
      <c r="B23" s="15" t="s">
        <v>103</v>
      </c>
      <c r="C23" s="15">
        <v>4</v>
      </c>
      <c r="D23" s="15">
        <v>120</v>
      </c>
      <c r="E23" s="15">
        <f t="shared" si="0"/>
        <v>480</v>
      </c>
      <c r="F23" s="16">
        <f t="shared" si="1"/>
        <v>552</v>
      </c>
      <c r="G23" s="16"/>
      <c r="H23" s="17">
        <f>F23</f>
        <v>552</v>
      </c>
      <c r="I23" s="14">
        <v>552</v>
      </c>
      <c r="J23" s="14">
        <v>13.2</v>
      </c>
      <c r="K23" s="17">
        <f>I23-H23-J23</f>
        <v>-13.2</v>
      </c>
    </row>
    <row r="24" spans="1:11" ht="33.75">
      <c r="A24" s="29" t="s">
        <v>78</v>
      </c>
      <c r="B24" s="8" t="s">
        <v>77</v>
      </c>
      <c r="C24" s="8">
        <v>9</v>
      </c>
      <c r="D24" s="8">
        <v>115</v>
      </c>
      <c r="E24" s="8">
        <f t="shared" si="0"/>
        <v>1035</v>
      </c>
      <c r="F24" s="9">
        <f t="shared" si="1"/>
        <v>1190.25</v>
      </c>
      <c r="G24" s="9"/>
      <c r="H24" s="12">
        <f>F24</f>
        <v>1190.25</v>
      </c>
      <c r="I24" s="7">
        <v>1200</v>
      </c>
      <c r="J24" s="7">
        <v>29.7</v>
      </c>
      <c r="K24" s="12">
        <f>I24-H24-J24</f>
        <v>-19.95</v>
      </c>
    </row>
    <row r="25" spans="1:11" ht="33.75">
      <c r="A25" s="28" t="s">
        <v>43</v>
      </c>
      <c r="B25" s="4" t="s">
        <v>36</v>
      </c>
      <c r="C25" s="4">
        <v>5</v>
      </c>
      <c r="D25" s="4">
        <v>72.5</v>
      </c>
      <c r="E25" s="4">
        <f t="shared" si="0"/>
        <v>362.5</v>
      </c>
      <c r="F25" s="5">
        <f t="shared" si="1"/>
        <v>416.87499999999994</v>
      </c>
      <c r="G25" s="5">
        <v>162</v>
      </c>
      <c r="H25" s="13">
        <f>F25+G25</f>
        <v>578.875</v>
      </c>
      <c r="I25" s="3">
        <v>580</v>
      </c>
      <c r="J25" s="3">
        <v>16.5</v>
      </c>
      <c r="K25" s="13">
        <f>I25-H25-J25</f>
        <v>-15.375</v>
      </c>
    </row>
    <row r="26" spans="1:11" ht="33.75">
      <c r="A26" s="29" t="s">
        <v>21</v>
      </c>
      <c r="B26" s="8" t="s">
        <v>15</v>
      </c>
      <c r="C26" s="8">
        <v>6.38</v>
      </c>
      <c r="D26" s="8">
        <v>52.5</v>
      </c>
      <c r="E26" s="8">
        <f t="shared" si="0"/>
        <v>334.95</v>
      </c>
      <c r="F26" s="9">
        <f t="shared" si="1"/>
        <v>385.19249999999994</v>
      </c>
      <c r="G26" s="9"/>
      <c r="H26" s="7"/>
      <c r="I26" s="7"/>
      <c r="J26" s="7"/>
      <c r="K26" s="12">
        <v>-60</v>
      </c>
    </row>
    <row r="27" spans="1:11" ht="33.75">
      <c r="A27" s="26" t="s">
        <v>73</v>
      </c>
      <c r="B27" s="4" t="s">
        <v>71</v>
      </c>
      <c r="C27" s="4">
        <v>5</v>
      </c>
      <c r="D27" s="4">
        <v>180</v>
      </c>
      <c r="E27" s="4">
        <f t="shared" si="0"/>
        <v>900</v>
      </c>
      <c r="F27" s="5">
        <f t="shared" si="1"/>
        <v>1035</v>
      </c>
      <c r="G27" s="5"/>
      <c r="H27" s="3"/>
      <c r="I27" s="3"/>
      <c r="J27" s="3"/>
      <c r="K27" s="13">
        <v>-43</v>
      </c>
    </row>
    <row r="28" spans="1:11" ht="33.75">
      <c r="A28" s="29" t="s">
        <v>95</v>
      </c>
      <c r="B28" s="8" t="s">
        <v>93</v>
      </c>
      <c r="C28" s="8">
        <v>5</v>
      </c>
      <c r="D28" s="8">
        <v>102.5</v>
      </c>
      <c r="E28" s="8">
        <f t="shared" si="0"/>
        <v>512.5</v>
      </c>
      <c r="F28" s="9">
        <f t="shared" si="1"/>
        <v>589.375</v>
      </c>
      <c r="G28" s="9"/>
      <c r="H28" s="12"/>
      <c r="I28" s="7"/>
      <c r="J28" s="7"/>
      <c r="K28" s="12">
        <v>24</v>
      </c>
    </row>
    <row r="29" spans="1:11" ht="33.75">
      <c r="A29" s="31" t="s">
        <v>24</v>
      </c>
      <c r="B29" s="15" t="s">
        <v>15</v>
      </c>
      <c r="C29" s="15">
        <v>5</v>
      </c>
      <c r="D29" s="15">
        <v>52.5</v>
      </c>
      <c r="E29" s="15">
        <f t="shared" si="0"/>
        <v>262.5</v>
      </c>
      <c r="F29" s="16">
        <f t="shared" si="1"/>
        <v>301.875</v>
      </c>
      <c r="G29" s="16"/>
      <c r="H29" s="14"/>
      <c r="I29" s="14"/>
      <c r="J29" s="14"/>
      <c r="K29" s="17">
        <v>-19</v>
      </c>
    </row>
    <row r="30" spans="1:11" ht="33.75">
      <c r="A30" s="26" t="s">
        <v>136</v>
      </c>
      <c r="B30" s="4" t="s">
        <v>135</v>
      </c>
      <c r="C30" s="4">
        <v>7</v>
      </c>
      <c r="D30" s="4">
        <v>20.9</v>
      </c>
      <c r="E30" s="4">
        <f t="shared" si="0"/>
        <v>146.29999999999998</v>
      </c>
      <c r="F30" s="5">
        <f t="shared" si="1"/>
        <v>168.24499999999998</v>
      </c>
      <c r="G30" s="5"/>
      <c r="H30" s="3"/>
      <c r="I30" s="3"/>
      <c r="J30" s="3"/>
      <c r="K30" s="13">
        <v>-33</v>
      </c>
    </row>
    <row r="31" spans="1:11" ht="33.75">
      <c r="A31" s="27" t="s">
        <v>141</v>
      </c>
      <c r="B31" s="8" t="s">
        <v>137</v>
      </c>
      <c r="C31" s="8">
        <v>10.17</v>
      </c>
      <c r="D31" s="8">
        <v>17.1</v>
      </c>
      <c r="E31" s="8">
        <f t="shared" si="0"/>
        <v>173.907</v>
      </c>
      <c r="F31" s="9">
        <f t="shared" si="1"/>
        <v>199.99305</v>
      </c>
      <c r="G31" s="9"/>
      <c r="H31" s="12">
        <f>F31</f>
        <v>199.99305</v>
      </c>
      <c r="I31" s="7">
        <v>197</v>
      </c>
      <c r="J31" s="7">
        <v>5</v>
      </c>
      <c r="K31" s="12">
        <f>I31-H31-J31</f>
        <v>-7.993050000000011</v>
      </c>
    </row>
    <row r="32" spans="1:11" ht="33.75">
      <c r="A32" s="26" t="s">
        <v>25</v>
      </c>
      <c r="B32" s="4" t="s">
        <v>15</v>
      </c>
      <c r="C32" s="4">
        <v>4.8</v>
      </c>
      <c r="D32" s="4">
        <v>52.5</v>
      </c>
      <c r="E32" s="4">
        <f t="shared" si="0"/>
        <v>252</v>
      </c>
      <c r="F32" s="5">
        <f t="shared" si="1"/>
        <v>289.79999999999995</v>
      </c>
      <c r="G32" s="5"/>
      <c r="H32" s="3"/>
      <c r="I32" s="3"/>
      <c r="J32" s="3"/>
      <c r="K32" s="13">
        <v>-31</v>
      </c>
    </row>
    <row r="33" spans="1:11" ht="33.75">
      <c r="A33" s="29" t="s">
        <v>133</v>
      </c>
      <c r="B33" s="8" t="s">
        <v>129</v>
      </c>
      <c r="C33" s="8">
        <v>4</v>
      </c>
      <c r="D33" s="8">
        <v>16.15</v>
      </c>
      <c r="E33" s="8">
        <f t="shared" si="0"/>
        <v>64.6</v>
      </c>
      <c r="F33" s="9">
        <f t="shared" si="1"/>
        <v>74.28999999999999</v>
      </c>
      <c r="G33" s="9"/>
      <c r="H33" s="12">
        <f>F33</f>
        <v>74.28999999999999</v>
      </c>
      <c r="I33" s="7">
        <v>76</v>
      </c>
      <c r="J33" s="7">
        <v>2</v>
      </c>
      <c r="K33" s="12">
        <v>-2</v>
      </c>
    </row>
    <row r="34" spans="1:11" ht="33.75">
      <c r="A34" s="26" t="s">
        <v>65</v>
      </c>
      <c r="B34" s="4" t="s">
        <v>61</v>
      </c>
      <c r="C34" s="4">
        <v>10</v>
      </c>
      <c r="D34" s="4">
        <v>50</v>
      </c>
      <c r="E34" s="4">
        <f t="shared" si="0"/>
        <v>500</v>
      </c>
      <c r="F34" s="5">
        <f t="shared" si="1"/>
        <v>575</v>
      </c>
      <c r="G34" s="5"/>
      <c r="H34" s="13">
        <f>F34</f>
        <v>575</v>
      </c>
      <c r="I34" s="3">
        <v>575</v>
      </c>
      <c r="J34" s="3">
        <v>33</v>
      </c>
      <c r="K34" s="13">
        <f>I34-H34-J34</f>
        <v>-33</v>
      </c>
    </row>
    <row r="35" spans="1:11" ht="33.75">
      <c r="A35" s="29" t="s">
        <v>147</v>
      </c>
      <c r="B35" s="8" t="s">
        <v>142</v>
      </c>
      <c r="C35" s="8">
        <v>8</v>
      </c>
      <c r="D35" s="8">
        <v>19</v>
      </c>
      <c r="E35" s="8">
        <f t="shared" si="0"/>
        <v>152</v>
      </c>
      <c r="F35" s="9">
        <f t="shared" si="1"/>
        <v>174.79999999999998</v>
      </c>
      <c r="G35" s="9"/>
      <c r="H35" s="12">
        <f>F35</f>
        <v>174.79999999999998</v>
      </c>
      <c r="I35" s="7">
        <v>175</v>
      </c>
      <c r="J35" s="7">
        <v>26.4</v>
      </c>
      <c r="K35" s="12">
        <f>I35-H35-J35</f>
        <v>-26.19999999999998</v>
      </c>
    </row>
    <row r="36" spans="1:11" ht="33.75">
      <c r="A36" s="26" t="s">
        <v>151</v>
      </c>
      <c r="B36" s="4" t="s">
        <v>150</v>
      </c>
      <c r="C36" s="4">
        <v>5</v>
      </c>
      <c r="D36" s="4">
        <v>150</v>
      </c>
      <c r="E36" s="4">
        <f t="shared" si="0"/>
        <v>750</v>
      </c>
      <c r="F36" s="5">
        <f t="shared" si="1"/>
        <v>862.4999999999999</v>
      </c>
      <c r="G36" s="5"/>
      <c r="H36" s="13">
        <f>F36</f>
        <v>862.4999999999999</v>
      </c>
      <c r="I36" s="3">
        <v>900</v>
      </c>
      <c r="J36" s="3">
        <v>50</v>
      </c>
      <c r="K36" s="13">
        <f>I36-H36-J36</f>
        <v>-12.499999999999886</v>
      </c>
    </row>
    <row r="37" spans="1:11" ht="33.75">
      <c r="A37" s="29" t="s">
        <v>118</v>
      </c>
      <c r="B37" s="8" t="s">
        <v>114</v>
      </c>
      <c r="C37" s="8">
        <v>6.45</v>
      </c>
      <c r="D37" s="8">
        <v>120</v>
      </c>
      <c r="E37" s="8">
        <f aca="true" t="shared" si="2" ref="E37:E69">D37*C37</f>
        <v>774</v>
      </c>
      <c r="F37" s="9">
        <f aca="true" t="shared" si="3" ref="F37:F69">E37*1.15</f>
        <v>890.0999999999999</v>
      </c>
      <c r="G37" s="9">
        <v>117</v>
      </c>
      <c r="H37" s="12">
        <f>F37+G37</f>
        <v>1007.0999999999999</v>
      </c>
      <c r="I37" s="7">
        <v>810</v>
      </c>
      <c r="J37" s="7">
        <v>21.29</v>
      </c>
      <c r="K37" s="12">
        <f>I37-H37-J37</f>
        <v>-218.3899999999999</v>
      </c>
    </row>
    <row r="38" spans="1:11" ht="33.75">
      <c r="A38" s="26" t="s">
        <v>49</v>
      </c>
      <c r="B38" s="4" t="s">
        <v>56</v>
      </c>
      <c r="C38" s="4">
        <v>3</v>
      </c>
      <c r="D38" s="4">
        <v>107.5</v>
      </c>
      <c r="E38" s="4">
        <f t="shared" si="2"/>
        <v>322.5</v>
      </c>
      <c r="F38" s="5">
        <f t="shared" si="3"/>
        <v>370.87499999999994</v>
      </c>
      <c r="G38" s="5"/>
      <c r="H38" s="3"/>
      <c r="I38" s="3"/>
      <c r="J38" s="3"/>
      <c r="K38" s="13">
        <v>-23</v>
      </c>
    </row>
    <row r="39" spans="1:11" ht="33.75">
      <c r="A39" s="29" t="s">
        <v>75</v>
      </c>
      <c r="B39" s="8" t="s">
        <v>74</v>
      </c>
      <c r="C39" s="8">
        <v>15.65</v>
      </c>
      <c r="D39" s="8">
        <v>180</v>
      </c>
      <c r="E39" s="8">
        <f t="shared" si="2"/>
        <v>2817</v>
      </c>
      <c r="F39" s="9">
        <f t="shared" si="3"/>
        <v>3239.5499999999997</v>
      </c>
      <c r="G39" s="9"/>
      <c r="H39" s="7"/>
      <c r="I39" s="7"/>
      <c r="J39" s="7"/>
      <c r="K39" s="12">
        <v>-141</v>
      </c>
    </row>
    <row r="40" spans="1:11" ht="33.75">
      <c r="A40" s="28" t="s">
        <v>84</v>
      </c>
      <c r="B40" s="4" t="s">
        <v>83</v>
      </c>
      <c r="C40" s="4">
        <v>4</v>
      </c>
      <c r="D40" s="4">
        <v>105</v>
      </c>
      <c r="E40" s="4">
        <f t="shared" si="2"/>
        <v>420</v>
      </c>
      <c r="F40" s="5">
        <f t="shared" si="3"/>
        <v>482.99999999999994</v>
      </c>
      <c r="G40" s="5"/>
      <c r="H40" s="3"/>
      <c r="I40" s="3"/>
      <c r="J40" s="3"/>
      <c r="K40" s="13">
        <v>-26</v>
      </c>
    </row>
    <row r="41" spans="1:11" ht="33.75">
      <c r="A41" s="27" t="s">
        <v>39</v>
      </c>
      <c r="B41" s="8" t="s">
        <v>36</v>
      </c>
      <c r="C41" s="8">
        <v>6</v>
      </c>
      <c r="D41" s="8">
        <v>72.5</v>
      </c>
      <c r="E41" s="8">
        <f t="shared" si="2"/>
        <v>435</v>
      </c>
      <c r="F41" s="9">
        <f t="shared" si="3"/>
        <v>500.24999999999994</v>
      </c>
      <c r="G41" s="9"/>
      <c r="H41" s="7"/>
      <c r="I41" s="7"/>
      <c r="J41" s="7"/>
      <c r="K41" s="12">
        <v>144</v>
      </c>
    </row>
    <row r="42" spans="1:11" ht="33.75">
      <c r="A42" s="26" t="s">
        <v>11</v>
      </c>
      <c r="B42" s="4" t="s">
        <v>10</v>
      </c>
      <c r="C42" s="4">
        <v>12</v>
      </c>
      <c r="D42" s="4">
        <v>97.5</v>
      </c>
      <c r="E42" s="4">
        <f t="shared" si="2"/>
        <v>1170</v>
      </c>
      <c r="F42" s="5">
        <f t="shared" si="3"/>
        <v>1345.5</v>
      </c>
      <c r="G42" s="5"/>
      <c r="H42" s="3"/>
      <c r="I42" s="3"/>
      <c r="J42" s="3"/>
      <c r="K42" s="13">
        <v>-76</v>
      </c>
    </row>
    <row r="43" spans="1:11" ht="33.75">
      <c r="A43" s="29" t="s">
        <v>35</v>
      </c>
      <c r="B43" s="8" t="s">
        <v>33</v>
      </c>
      <c r="C43" s="8">
        <v>11</v>
      </c>
      <c r="D43" s="8">
        <v>52.5</v>
      </c>
      <c r="E43" s="8">
        <f t="shared" si="2"/>
        <v>577.5</v>
      </c>
      <c r="F43" s="9">
        <f t="shared" si="3"/>
        <v>664.125</v>
      </c>
      <c r="G43" s="9"/>
      <c r="H43" s="7"/>
      <c r="I43" s="7"/>
      <c r="J43" s="7"/>
      <c r="K43" s="12">
        <v>86</v>
      </c>
    </row>
    <row r="44" spans="1:11" ht="33.75">
      <c r="A44" s="32" t="s">
        <v>131</v>
      </c>
      <c r="B44" s="4" t="s">
        <v>129</v>
      </c>
      <c r="C44" s="4">
        <v>3</v>
      </c>
      <c r="D44" s="4">
        <v>16.15</v>
      </c>
      <c r="E44" s="4">
        <f t="shared" si="2"/>
        <v>48.449999999999996</v>
      </c>
      <c r="F44" s="5">
        <f t="shared" si="3"/>
        <v>55.717499999999994</v>
      </c>
      <c r="G44" s="5"/>
      <c r="H44" s="3"/>
      <c r="I44" s="3"/>
      <c r="J44" s="3"/>
      <c r="K44" s="13">
        <v>27</v>
      </c>
    </row>
    <row r="45" spans="1:11" ht="33.75">
      <c r="A45" s="29" t="s">
        <v>115</v>
      </c>
      <c r="B45" s="8" t="s">
        <v>114</v>
      </c>
      <c r="C45" s="8">
        <v>6</v>
      </c>
      <c r="D45" s="8">
        <v>120</v>
      </c>
      <c r="E45" s="8">
        <f t="shared" si="2"/>
        <v>720</v>
      </c>
      <c r="F45" s="9">
        <f t="shared" si="3"/>
        <v>827.9999999999999</v>
      </c>
      <c r="G45" s="9"/>
      <c r="H45" s="12">
        <f>F45</f>
        <v>827.9999999999999</v>
      </c>
      <c r="I45" s="7">
        <v>828</v>
      </c>
      <c r="J45" s="7">
        <v>19.8</v>
      </c>
      <c r="K45" s="12">
        <f>I45-H45-J45</f>
        <v>-19.799999999999887</v>
      </c>
    </row>
    <row r="46" spans="1:11" ht="33.75">
      <c r="A46" s="26" t="s">
        <v>28</v>
      </c>
      <c r="B46" s="4" t="s">
        <v>26</v>
      </c>
      <c r="C46" s="4">
        <v>5.3</v>
      </c>
      <c r="D46" s="4">
        <v>180</v>
      </c>
      <c r="E46" s="4">
        <f t="shared" si="2"/>
        <v>954</v>
      </c>
      <c r="F46" s="5">
        <f t="shared" si="3"/>
        <v>1097.1</v>
      </c>
      <c r="G46" s="5"/>
      <c r="H46" s="13">
        <f>F46</f>
        <v>1097.1</v>
      </c>
      <c r="I46" s="3">
        <v>1100</v>
      </c>
      <c r="J46" s="3">
        <v>17.49</v>
      </c>
      <c r="K46" s="13">
        <f>I46-H46-J46</f>
        <v>-14.589999999999907</v>
      </c>
    </row>
    <row r="47" spans="1:11" ht="33.75">
      <c r="A47" s="29" t="s">
        <v>86</v>
      </c>
      <c r="B47" s="8" t="s">
        <v>83</v>
      </c>
      <c r="C47" s="8">
        <v>9</v>
      </c>
      <c r="D47" s="8">
        <v>105</v>
      </c>
      <c r="E47" s="8">
        <f t="shared" si="2"/>
        <v>945</v>
      </c>
      <c r="F47" s="9">
        <f t="shared" si="3"/>
        <v>1086.75</v>
      </c>
      <c r="G47" s="9"/>
      <c r="H47" s="12"/>
      <c r="I47" s="7"/>
      <c r="J47" s="7"/>
      <c r="K47" s="12">
        <v>-45</v>
      </c>
    </row>
    <row r="48" spans="1:11" ht="33.75">
      <c r="A48" s="26" t="s">
        <v>68</v>
      </c>
      <c r="B48" s="4" t="s">
        <v>67</v>
      </c>
      <c r="C48" s="4">
        <v>6</v>
      </c>
      <c r="D48" s="4">
        <v>52.5</v>
      </c>
      <c r="E48" s="4">
        <f t="shared" si="2"/>
        <v>315</v>
      </c>
      <c r="F48" s="5">
        <f t="shared" si="3"/>
        <v>362.25</v>
      </c>
      <c r="G48" s="5"/>
      <c r="H48" s="13"/>
      <c r="I48" s="3"/>
      <c r="J48" s="3"/>
      <c r="K48" s="13">
        <v>-56</v>
      </c>
    </row>
    <row r="49" spans="1:11" ht="33.75">
      <c r="A49" s="29" t="s">
        <v>32</v>
      </c>
      <c r="B49" s="8" t="s">
        <v>26</v>
      </c>
      <c r="C49" s="8">
        <v>6.1</v>
      </c>
      <c r="D49" s="8">
        <v>180</v>
      </c>
      <c r="E49" s="8">
        <f t="shared" si="2"/>
        <v>1098</v>
      </c>
      <c r="F49" s="9">
        <f t="shared" si="3"/>
        <v>1262.6999999999998</v>
      </c>
      <c r="G49" s="9"/>
      <c r="H49" s="12">
        <f>F49</f>
        <v>1262.6999999999998</v>
      </c>
      <c r="I49" s="7">
        <v>1250</v>
      </c>
      <c r="J49" s="7">
        <v>20.13</v>
      </c>
      <c r="K49" s="12">
        <f>I49-H49-J49</f>
        <v>-32.829999999999814</v>
      </c>
    </row>
    <row r="50" spans="1:11" ht="33.75">
      <c r="A50" s="26" t="s">
        <v>22</v>
      </c>
      <c r="B50" s="4" t="s">
        <v>15</v>
      </c>
      <c r="C50" s="4">
        <v>6.38</v>
      </c>
      <c r="D50" s="4">
        <v>52.5</v>
      </c>
      <c r="E50" s="4">
        <f t="shared" si="2"/>
        <v>334.95</v>
      </c>
      <c r="F50" s="5">
        <f t="shared" si="3"/>
        <v>385.19249999999994</v>
      </c>
      <c r="G50" s="5"/>
      <c r="H50" s="3"/>
      <c r="I50" s="3"/>
      <c r="J50" s="3"/>
      <c r="K50" s="13">
        <v>-109</v>
      </c>
    </row>
    <row r="51" spans="1:11" ht="33.75">
      <c r="A51" s="27" t="s">
        <v>94</v>
      </c>
      <c r="B51" s="8" t="s">
        <v>93</v>
      </c>
      <c r="C51" s="8">
        <v>7</v>
      </c>
      <c r="D51" s="8">
        <v>102.5</v>
      </c>
      <c r="E51" s="8">
        <f t="shared" si="2"/>
        <v>717.5</v>
      </c>
      <c r="F51" s="9">
        <f t="shared" si="3"/>
        <v>825.1249999999999</v>
      </c>
      <c r="G51" s="9"/>
      <c r="H51" s="12">
        <f>F51</f>
        <v>825.1249999999999</v>
      </c>
      <c r="I51" s="7">
        <v>825</v>
      </c>
      <c r="J51" s="7">
        <v>23.1</v>
      </c>
      <c r="K51" s="12">
        <f>I51-H51-J51</f>
        <v>-23.224999999999888</v>
      </c>
    </row>
    <row r="52" spans="1:11" ht="33.75">
      <c r="A52" s="28" t="s">
        <v>45</v>
      </c>
      <c r="B52" s="4" t="s">
        <v>44</v>
      </c>
      <c r="C52" s="4">
        <v>4</v>
      </c>
      <c r="D52" s="4">
        <v>135</v>
      </c>
      <c r="E52" s="4">
        <f t="shared" si="2"/>
        <v>540</v>
      </c>
      <c r="F52" s="5">
        <f t="shared" si="3"/>
        <v>621</v>
      </c>
      <c r="G52" s="5"/>
      <c r="H52" s="3"/>
      <c r="I52" s="3"/>
      <c r="J52" s="3"/>
      <c r="K52" s="13">
        <v>-33</v>
      </c>
    </row>
    <row r="53" spans="1:11" ht="33.75">
      <c r="A53" s="27" t="s">
        <v>96</v>
      </c>
      <c r="B53" s="8" t="s">
        <v>93</v>
      </c>
      <c r="C53" s="8">
        <v>5</v>
      </c>
      <c r="D53" s="8">
        <v>102.5</v>
      </c>
      <c r="E53" s="8">
        <f t="shared" si="2"/>
        <v>512.5</v>
      </c>
      <c r="F53" s="9">
        <f t="shared" si="3"/>
        <v>589.375</v>
      </c>
      <c r="G53" s="9">
        <v>109</v>
      </c>
      <c r="H53" s="12">
        <f>F53+G53</f>
        <v>698.375</v>
      </c>
      <c r="I53" s="7">
        <v>700</v>
      </c>
      <c r="J53" s="7">
        <v>16.5</v>
      </c>
      <c r="K53" s="12">
        <f>I53-H53-J53</f>
        <v>-14.875</v>
      </c>
    </row>
    <row r="54" spans="1:11" ht="33.75">
      <c r="A54" s="28" t="s">
        <v>106</v>
      </c>
      <c r="B54" s="4" t="s">
        <v>103</v>
      </c>
      <c r="C54" s="4">
        <v>5</v>
      </c>
      <c r="D54" s="4">
        <v>120</v>
      </c>
      <c r="E54" s="4">
        <f t="shared" si="2"/>
        <v>600</v>
      </c>
      <c r="F54" s="5">
        <f t="shared" si="3"/>
        <v>690</v>
      </c>
      <c r="G54" s="5"/>
      <c r="H54" s="13">
        <f>F54</f>
        <v>690</v>
      </c>
      <c r="I54" s="3">
        <v>700</v>
      </c>
      <c r="J54" s="3">
        <v>16.5</v>
      </c>
      <c r="K54" s="13">
        <f>I54-H54-J54</f>
        <v>-6.5</v>
      </c>
    </row>
    <row r="55" spans="1:11" ht="33.75">
      <c r="A55" s="27" t="s">
        <v>130</v>
      </c>
      <c r="B55" s="8" t="s">
        <v>129</v>
      </c>
      <c r="C55" s="8">
        <v>12</v>
      </c>
      <c r="D55" s="8">
        <v>16.15</v>
      </c>
      <c r="E55" s="8">
        <f t="shared" si="2"/>
        <v>193.79999999999998</v>
      </c>
      <c r="F55" s="9">
        <f t="shared" si="3"/>
        <v>222.86999999999998</v>
      </c>
      <c r="G55" s="9"/>
      <c r="H55" s="12">
        <f>F55</f>
        <v>222.86999999999998</v>
      </c>
      <c r="I55" s="7">
        <v>230</v>
      </c>
      <c r="J55" s="7">
        <v>6</v>
      </c>
      <c r="K55" s="12">
        <f>I55-H55-J55</f>
        <v>1.1300000000000239</v>
      </c>
    </row>
    <row r="56" spans="1:11" ht="33.75">
      <c r="A56" s="26" t="s">
        <v>111</v>
      </c>
      <c r="B56" s="4" t="s">
        <v>110</v>
      </c>
      <c r="C56" s="4">
        <v>5</v>
      </c>
      <c r="D56" s="4">
        <v>100</v>
      </c>
      <c r="E56" s="4">
        <f t="shared" si="2"/>
        <v>500</v>
      </c>
      <c r="F56" s="5">
        <f t="shared" si="3"/>
        <v>575</v>
      </c>
      <c r="G56" s="5"/>
      <c r="H56" s="3"/>
      <c r="I56" s="3"/>
      <c r="J56" s="3"/>
      <c r="K56" s="13">
        <v>-36</v>
      </c>
    </row>
    <row r="57" spans="1:11" ht="33.75">
      <c r="A57" s="27" t="s">
        <v>148</v>
      </c>
      <c r="B57" s="8" t="s">
        <v>142</v>
      </c>
      <c r="C57" s="8">
        <v>5</v>
      </c>
      <c r="D57" s="8">
        <v>19</v>
      </c>
      <c r="E57" s="8">
        <f t="shared" si="2"/>
        <v>95</v>
      </c>
      <c r="F57" s="9">
        <f t="shared" si="3"/>
        <v>109.24999999999999</v>
      </c>
      <c r="G57" s="9"/>
      <c r="H57" s="12">
        <f>F57</f>
        <v>109.24999999999999</v>
      </c>
      <c r="I57" s="7">
        <v>120</v>
      </c>
      <c r="J57" s="7">
        <v>2.5</v>
      </c>
      <c r="K57" s="12">
        <f>I57-H57-J57</f>
        <v>8.250000000000014</v>
      </c>
    </row>
    <row r="58" spans="1:11" ht="33.75">
      <c r="A58" s="28" t="s">
        <v>31</v>
      </c>
      <c r="B58" s="4" t="s">
        <v>26</v>
      </c>
      <c r="C58" s="4">
        <v>4.3</v>
      </c>
      <c r="D58" s="4">
        <v>180</v>
      </c>
      <c r="E58" s="4">
        <f t="shared" si="2"/>
        <v>774</v>
      </c>
      <c r="F58" s="5">
        <f t="shared" si="3"/>
        <v>890.0999999999999</v>
      </c>
      <c r="G58" s="5"/>
      <c r="H58" s="13">
        <f>F58</f>
        <v>890.0999999999999</v>
      </c>
      <c r="I58" s="3">
        <v>800</v>
      </c>
      <c r="J58" s="3">
        <v>14.19</v>
      </c>
      <c r="K58" s="13">
        <f>I58-H58-J58</f>
        <v>-104.2899999999999</v>
      </c>
    </row>
    <row r="59" spans="1:11" ht="33.75">
      <c r="A59" s="29" t="s">
        <v>37</v>
      </c>
      <c r="B59" s="8" t="s">
        <v>36</v>
      </c>
      <c r="C59" s="8">
        <v>5.05</v>
      </c>
      <c r="D59" s="8">
        <v>72.5</v>
      </c>
      <c r="E59" s="8">
        <f t="shared" si="2"/>
        <v>366.125</v>
      </c>
      <c r="F59" s="9">
        <f t="shared" si="3"/>
        <v>421.04375</v>
      </c>
      <c r="G59" s="9"/>
      <c r="H59" s="12">
        <f>F59</f>
        <v>421.04375</v>
      </c>
      <c r="I59" s="7">
        <v>417</v>
      </c>
      <c r="J59" s="7">
        <v>16.66</v>
      </c>
      <c r="K59" s="12">
        <f>I59-H59-J59</f>
        <v>-20.70374999999999</v>
      </c>
    </row>
    <row r="60" spans="1:11" ht="33.75">
      <c r="A60" s="26" t="s">
        <v>82</v>
      </c>
      <c r="B60" s="4" t="s">
        <v>77</v>
      </c>
      <c r="C60" s="4">
        <v>7</v>
      </c>
      <c r="D60" s="4">
        <v>115</v>
      </c>
      <c r="E60" s="4">
        <f t="shared" si="2"/>
        <v>805</v>
      </c>
      <c r="F60" s="5">
        <f t="shared" si="3"/>
        <v>925.7499999999999</v>
      </c>
      <c r="G60" s="5"/>
      <c r="H60" s="13">
        <f>F60</f>
        <v>925.7499999999999</v>
      </c>
      <c r="I60" s="3">
        <v>1000</v>
      </c>
      <c r="J60" s="3">
        <v>23.1</v>
      </c>
      <c r="K60" s="13">
        <f>I60-H60-J60</f>
        <v>51.15000000000011</v>
      </c>
    </row>
    <row r="61" spans="1:11" ht="33.75">
      <c r="A61" s="29" t="s">
        <v>62</v>
      </c>
      <c r="B61" s="8" t="s">
        <v>61</v>
      </c>
      <c r="C61" s="8">
        <v>3</v>
      </c>
      <c r="D61" s="8">
        <v>50</v>
      </c>
      <c r="E61" s="8">
        <f t="shared" si="2"/>
        <v>150</v>
      </c>
      <c r="F61" s="9">
        <f t="shared" si="3"/>
        <v>172.5</v>
      </c>
      <c r="G61" s="9"/>
      <c r="H61" s="12">
        <f>F61</f>
        <v>172.5</v>
      </c>
      <c r="I61" s="7">
        <v>173</v>
      </c>
      <c r="J61" s="7">
        <v>9.9</v>
      </c>
      <c r="K61" s="12">
        <f>I61-H61-J61</f>
        <v>-9.4</v>
      </c>
    </row>
    <row r="62" spans="1:11" ht="33.75">
      <c r="A62" s="26" t="s">
        <v>58</v>
      </c>
      <c r="B62" s="4" t="s">
        <v>54</v>
      </c>
      <c r="C62" s="4">
        <v>11</v>
      </c>
      <c r="D62" s="4">
        <v>36</v>
      </c>
      <c r="E62" s="4">
        <f t="shared" si="2"/>
        <v>396</v>
      </c>
      <c r="F62" s="5">
        <f t="shared" si="3"/>
        <v>455.4</v>
      </c>
      <c r="G62" s="5"/>
      <c r="H62" s="3"/>
      <c r="I62" s="3"/>
      <c r="J62" s="3"/>
      <c r="K62" s="13">
        <v>-53</v>
      </c>
    </row>
    <row r="63" spans="1:11" ht="33.75">
      <c r="A63" s="29" t="s">
        <v>104</v>
      </c>
      <c r="B63" s="8" t="s">
        <v>103</v>
      </c>
      <c r="C63" s="8">
        <v>4</v>
      </c>
      <c r="D63" s="8">
        <v>120</v>
      </c>
      <c r="E63" s="8">
        <f t="shared" si="2"/>
        <v>480</v>
      </c>
      <c r="F63" s="9">
        <f t="shared" si="3"/>
        <v>552</v>
      </c>
      <c r="G63" s="9"/>
      <c r="H63" s="12"/>
      <c r="I63" s="7"/>
      <c r="J63" s="7"/>
      <c r="K63" s="12">
        <v>-26</v>
      </c>
    </row>
    <row r="64" spans="1:11" ht="33.75">
      <c r="A64" s="26" t="s">
        <v>38</v>
      </c>
      <c r="B64" s="4" t="s">
        <v>36</v>
      </c>
      <c r="C64" s="4">
        <v>6.05</v>
      </c>
      <c r="D64" s="4">
        <v>72.5</v>
      </c>
      <c r="E64" s="4">
        <f t="shared" si="2"/>
        <v>438.625</v>
      </c>
      <c r="F64" s="5">
        <f t="shared" si="3"/>
        <v>504.41875</v>
      </c>
      <c r="G64" s="5"/>
      <c r="H64" s="3"/>
      <c r="I64" s="3"/>
      <c r="J64" s="3"/>
      <c r="K64" s="13">
        <v>-55</v>
      </c>
    </row>
    <row r="65" spans="1:11" ht="33.75">
      <c r="A65" s="29" t="s">
        <v>128</v>
      </c>
      <c r="B65" s="8" t="s">
        <v>127</v>
      </c>
      <c r="C65" s="8">
        <v>9</v>
      </c>
      <c r="D65" s="8">
        <v>45</v>
      </c>
      <c r="E65" s="8">
        <f t="shared" si="2"/>
        <v>405</v>
      </c>
      <c r="F65" s="9">
        <f t="shared" si="3"/>
        <v>465.74999999999994</v>
      </c>
      <c r="G65" s="9"/>
      <c r="H65" s="12">
        <f>F65</f>
        <v>465.74999999999994</v>
      </c>
      <c r="I65" s="7">
        <v>500</v>
      </c>
      <c r="J65" s="7">
        <v>29.7</v>
      </c>
      <c r="K65" s="12">
        <f>I65-H65-J65</f>
        <v>4.5500000000000576</v>
      </c>
    </row>
    <row r="66" spans="1:11" ht="33.75">
      <c r="A66" s="26" t="s">
        <v>146</v>
      </c>
      <c r="B66" s="4" t="s">
        <v>142</v>
      </c>
      <c r="C66" s="4">
        <v>6</v>
      </c>
      <c r="D66" s="4">
        <v>19</v>
      </c>
      <c r="E66" s="4">
        <f t="shared" si="2"/>
        <v>114</v>
      </c>
      <c r="F66" s="5">
        <f t="shared" si="3"/>
        <v>131.1</v>
      </c>
      <c r="G66" s="5"/>
      <c r="H66" s="13">
        <f>F66</f>
        <v>131.1</v>
      </c>
      <c r="I66" s="3">
        <v>159</v>
      </c>
      <c r="J66" s="3">
        <v>3</v>
      </c>
      <c r="K66" s="13">
        <f>I66-H66-J66</f>
        <v>24.900000000000006</v>
      </c>
    </row>
    <row r="67" spans="1:11" ht="33.75">
      <c r="A67" s="29" t="s">
        <v>60</v>
      </c>
      <c r="B67" s="8" t="s">
        <v>54</v>
      </c>
      <c r="C67" s="8">
        <v>9</v>
      </c>
      <c r="D67" s="8">
        <v>36</v>
      </c>
      <c r="E67" s="8">
        <f t="shared" si="2"/>
        <v>324</v>
      </c>
      <c r="F67" s="9">
        <f t="shared" si="3"/>
        <v>372.59999999999997</v>
      </c>
      <c r="G67" s="9"/>
      <c r="H67" s="7"/>
      <c r="I67" s="7"/>
      <c r="J67" s="7"/>
      <c r="K67" s="12">
        <v>-29</v>
      </c>
    </row>
    <row r="68" spans="1:11" ht="33.75">
      <c r="A68" s="26" t="s">
        <v>66</v>
      </c>
      <c r="B68" s="4" t="s">
        <v>61</v>
      </c>
      <c r="C68" s="4">
        <v>3</v>
      </c>
      <c r="D68" s="4">
        <v>50</v>
      </c>
      <c r="E68" s="4">
        <f t="shared" si="2"/>
        <v>150</v>
      </c>
      <c r="F68" s="5">
        <f t="shared" si="3"/>
        <v>172.5</v>
      </c>
      <c r="G68" s="5"/>
      <c r="H68" s="13">
        <f>F68</f>
        <v>172.5</v>
      </c>
      <c r="I68" s="3">
        <v>173</v>
      </c>
      <c r="J68" s="3">
        <v>9.9</v>
      </c>
      <c r="K68" s="13">
        <f>I68-H68-J68</f>
        <v>-9.4</v>
      </c>
    </row>
    <row r="69" spans="1:11" ht="33.75">
      <c r="A69" s="29" t="s">
        <v>107</v>
      </c>
      <c r="B69" s="8" t="s">
        <v>103</v>
      </c>
      <c r="C69" s="8">
        <v>5</v>
      </c>
      <c r="D69" s="8">
        <v>120</v>
      </c>
      <c r="E69" s="8">
        <f t="shared" si="2"/>
        <v>600</v>
      </c>
      <c r="F69" s="9">
        <f t="shared" si="3"/>
        <v>690</v>
      </c>
      <c r="G69" s="9"/>
      <c r="H69" s="12">
        <f>F69</f>
        <v>690</v>
      </c>
      <c r="I69" s="7">
        <v>700</v>
      </c>
      <c r="J69" s="7">
        <v>16.5</v>
      </c>
      <c r="K69" s="12">
        <f>I69-H69-J69</f>
        <v>-6.5</v>
      </c>
    </row>
    <row r="70" spans="1:11" ht="33.75">
      <c r="A70" s="26" t="s">
        <v>154</v>
      </c>
      <c r="B70" s="4" t="s">
        <v>153</v>
      </c>
      <c r="C70" s="4">
        <v>1</v>
      </c>
      <c r="D70" s="4">
        <v>240</v>
      </c>
      <c r="E70" s="4">
        <f aca="true" t="shared" si="4" ref="E70:E93">D70*C70</f>
        <v>240</v>
      </c>
      <c r="F70" s="5">
        <f aca="true" t="shared" si="5" ref="F70:F93">E70*1.15</f>
        <v>276</v>
      </c>
      <c r="G70" s="5"/>
      <c r="H70" s="3"/>
      <c r="I70" s="3"/>
      <c r="J70" s="3"/>
      <c r="K70" s="13">
        <v>-20</v>
      </c>
    </row>
    <row r="71" spans="1:11" ht="33.75">
      <c r="A71" s="31" t="s">
        <v>123</v>
      </c>
      <c r="B71" s="15" t="s">
        <v>122</v>
      </c>
      <c r="C71" s="15">
        <v>3</v>
      </c>
      <c r="D71" s="15">
        <v>40</v>
      </c>
      <c r="E71" s="15">
        <f t="shared" si="4"/>
        <v>120</v>
      </c>
      <c r="F71" s="16">
        <f t="shared" si="5"/>
        <v>138</v>
      </c>
      <c r="G71" s="16"/>
      <c r="H71" s="17">
        <f>F71</f>
        <v>138</v>
      </c>
      <c r="I71" s="14">
        <v>138</v>
      </c>
      <c r="J71" s="14">
        <v>9.9</v>
      </c>
      <c r="K71" s="17">
        <f>I71-H71-J71</f>
        <v>-9.9</v>
      </c>
    </row>
    <row r="72" spans="1:11" ht="33.75">
      <c r="A72" s="29" t="s">
        <v>42</v>
      </c>
      <c r="B72" s="8" t="s">
        <v>36</v>
      </c>
      <c r="C72" s="8">
        <v>4</v>
      </c>
      <c r="D72" s="8">
        <v>72.5</v>
      </c>
      <c r="E72" s="8">
        <f t="shared" si="4"/>
        <v>290</v>
      </c>
      <c r="F72" s="9">
        <f t="shared" si="5"/>
        <v>333.5</v>
      </c>
      <c r="G72" s="9"/>
      <c r="H72" s="7"/>
      <c r="I72" s="7"/>
      <c r="J72" s="7"/>
      <c r="K72" s="12">
        <v>11</v>
      </c>
    </row>
    <row r="73" spans="1:11" ht="33.75">
      <c r="A73" s="28" t="s">
        <v>46</v>
      </c>
      <c r="B73" s="4" t="s">
        <v>44</v>
      </c>
      <c r="C73" s="4">
        <v>6</v>
      </c>
      <c r="D73" s="4">
        <v>135</v>
      </c>
      <c r="E73" s="4">
        <f t="shared" si="4"/>
        <v>810</v>
      </c>
      <c r="F73" s="5">
        <f t="shared" si="5"/>
        <v>931.4999999999999</v>
      </c>
      <c r="G73" s="5"/>
      <c r="H73" s="13">
        <f>F73</f>
        <v>931.4999999999999</v>
      </c>
      <c r="I73" s="3">
        <v>932</v>
      </c>
      <c r="J73" s="3">
        <v>19.8</v>
      </c>
      <c r="K73" s="13">
        <f>I73-H73-J73</f>
        <v>-19.299999999999887</v>
      </c>
    </row>
    <row r="74" spans="1:11" ht="33.75">
      <c r="A74" s="27" t="s">
        <v>17</v>
      </c>
      <c r="B74" s="8" t="s">
        <v>15</v>
      </c>
      <c r="C74" s="8">
        <v>1.38</v>
      </c>
      <c r="D74" s="8">
        <v>52.5</v>
      </c>
      <c r="E74" s="8">
        <f t="shared" si="4"/>
        <v>72.44999999999999</v>
      </c>
      <c r="F74" s="9">
        <f t="shared" si="5"/>
        <v>83.31749999999998</v>
      </c>
      <c r="G74" s="9"/>
      <c r="H74" s="12">
        <f>F74</f>
        <v>83.31749999999998</v>
      </c>
      <c r="I74" s="7">
        <v>60</v>
      </c>
      <c r="J74" s="7">
        <v>4.29</v>
      </c>
      <c r="K74" s="12">
        <f>I74-H74-J74</f>
        <v>-27.60749999999998</v>
      </c>
    </row>
    <row r="75" spans="1:11" ht="33.75">
      <c r="A75" s="28" t="s">
        <v>20</v>
      </c>
      <c r="B75" s="4" t="s">
        <v>15</v>
      </c>
      <c r="C75" s="4">
        <v>6.38</v>
      </c>
      <c r="D75" s="4">
        <v>52.5</v>
      </c>
      <c r="E75" s="4">
        <f t="shared" si="4"/>
        <v>334.95</v>
      </c>
      <c r="F75" s="5">
        <f t="shared" si="5"/>
        <v>385.19249999999994</v>
      </c>
      <c r="G75" s="5"/>
      <c r="H75" s="3"/>
      <c r="I75" s="3"/>
      <c r="J75" s="3"/>
      <c r="K75" s="13">
        <v>-18</v>
      </c>
    </row>
    <row r="76" spans="1:11" ht="33.75">
      <c r="A76" s="27" t="s">
        <v>85</v>
      </c>
      <c r="B76" s="8" t="s">
        <v>83</v>
      </c>
      <c r="C76" s="8">
        <v>7</v>
      </c>
      <c r="D76" s="8">
        <v>105</v>
      </c>
      <c r="E76" s="8">
        <f t="shared" si="4"/>
        <v>735</v>
      </c>
      <c r="F76" s="9">
        <f t="shared" si="5"/>
        <v>845.2499999999999</v>
      </c>
      <c r="G76" s="9"/>
      <c r="H76" s="7"/>
      <c r="I76" s="7"/>
      <c r="J76" s="7"/>
      <c r="K76" s="12">
        <v>-15</v>
      </c>
    </row>
    <row r="77" spans="1:11" ht="33.75">
      <c r="A77" s="26" t="s">
        <v>50</v>
      </c>
      <c r="B77" s="4" t="s">
        <v>56</v>
      </c>
      <c r="C77" s="4">
        <v>7</v>
      </c>
      <c r="D77" s="4">
        <v>107.5</v>
      </c>
      <c r="E77" s="4">
        <f t="shared" si="4"/>
        <v>752.5</v>
      </c>
      <c r="F77" s="5">
        <f t="shared" si="5"/>
        <v>865.3749999999999</v>
      </c>
      <c r="G77" s="5"/>
      <c r="H77" s="3"/>
      <c r="I77" s="3"/>
      <c r="J77" s="3"/>
      <c r="K77" s="13">
        <v>-462</v>
      </c>
    </row>
    <row r="78" spans="1:11" ht="33.75">
      <c r="A78" s="29" t="s">
        <v>27</v>
      </c>
      <c r="B78" s="8" t="s">
        <v>26</v>
      </c>
      <c r="C78" s="8">
        <v>4.3</v>
      </c>
      <c r="D78" s="8">
        <v>180</v>
      </c>
      <c r="E78" s="8">
        <f t="shared" si="4"/>
        <v>774</v>
      </c>
      <c r="F78" s="9">
        <f t="shared" si="5"/>
        <v>890.0999999999999</v>
      </c>
      <c r="G78" s="9"/>
      <c r="H78" s="7"/>
      <c r="I78" s="7"/>
      <c r="J78" s="7"/>
      <c r="K78" s="12">
        <v>380</v>
      </c>
    </row>
    <row r="79" spans="1:11" ht="33.75">
      <c r="A79" s="26" t="s">
        <v>117</v>
      </c>
      <c r="B79" s="4" t="s">
        <v>114</v>
      </c>
      <c r="C79" s="4">
        <v>5</v>
      </c>
      <c r="D79" s="4">
        <v>120</v>
      </c>
      <c r="E79" s="4">
        <f t="shared" si="4"/>
        <v>600</v>
      </c>
      <c r="F79" s="5">
        <f t="shared" si="5"/>
        <v>690</v>
      </c>
      <c r="G79" s="5"/>
      <c r="H79" s="13">
        <f>F79</f>
        <v>690</v>
      </c>
      <c r="I79" s="3">
        <v>690</v>
      </c>
      <c r="J79" s="3">
        <v>16.5</v>
      </c>
      <c r="K79" s="13">
        <f>I79-H79-J79</f>
        <v>-16.5</v>
      </c>
    </row>
    <row r="80" spans="1:11" ht="33.75">
      <c r="A80" s="27" t="s">
        <v>99</v>
      </c>
      <c r="B80" s="8" t="s">
        <v>98</v>
      </c>
      <c r="C80" s="8">
        <v>8</v>
      </c>
      <c r="D80" s="8">
        <v>125</v>
      </c>
      <c r="E80" s="8">
        <f t="shared" si="4"/>
        <v>1000</v>
      </c>
      <c r="F80" s="9">
        <f t="shared" si="5"/>
        <v>1150</v>
      </c>
      <c r="G80" s="9"/>
      <c r="H80" s="12"/>
      <c r="I80" s="7"/>
      <c r="J80" s="7"/>
      <c r="K80" s="12">
        <v>-31</v>
      </c>
    </row>
    <row r="81" spans="1:11" ht="33.75">
      <c r="A81" s="26" t="s">
        <v>34</v>
      </c>
      <c r="B81" s="4" t="s">
        <v>33</v>
      </c>
      <c r="C81" s="4">
        <v>3</v>
      </c>
      <c r="D81" s="4">
        <v>52.5</v>
      </c>
      <c r="E81" s="4">
        <f t="shared" si="4"/>
        <v>157.5</v>
      </c>
      <c r="F81" s="5">
        <f t="shared" si="5"/>
        <v>181.125</v>
      </c>
      <c r="G81" s="5"/>
      <c r="H81" s="13"/>
      <c r="I81" s="3"/>
      <c r="J81" s="3"/>
      <c r="K81" s="13">
        <v>5</v>
      </c>
    </row>
    <row r="82" spans="1:11" ht="33.75">
      <c r="A82" s="29" t="s">
        <v>145</v>
      </c>
      <c r="B82" s="8" t="s">
        <v>142</v>
      </c>
      <c r="C82" s="8">
        <v>5</v>
      </c>
      <c r="D82" s="8">
        <v>19</v>
      </c>
      <c r="E82" s="8">
        <f t="shared" si="4"/>
        <v>95</v>
      </c>
      <c r="F82" s="9">
        <f t="shared" si="5"/>
        <v>109.24999999999999</v>
      </c>
      <c r="G82" s="9"/>
      <c r="H82" s="7"/>
      <c r="I82" s="7"/>
      <c r="J82" s="7"/>
      <c r="K82" s="12">
        <v>3</v>
      </c>
    </row>
    <row r="83" spans="1:11" ht="33.75">
      <c r="A83" s="29" t="s">
        <v>30</v>
      </c>
      <c r="B83" s="8" t="s">
        <v>26</v>
      </c>
      <c r="C83" s="8">
        <v>4.3</v>
      </c>
      <c r="D83" s="8">
        <v>180</v>
      </c>
      <c r="E83" s="8">
        <f t="shared" si="4"/>
        <v>774</v>
      </c>
      <c r="F83" s="9">
        <f t="shared" si="5"/>
        <v>890.0999999999999</v>
      </c>
      <c r="G83" s="9"/>
      <c r="H83" s="12">
        <f>F83</f>
        <v>890.0999999999999</v>
      </c>
      <c r="I83" s="7">
        <v>828</v>
      </c>
      <c r="J83" s="7">
        <v>14.19</v>
      </c>
      <c r="K83" s="12">
        <f>I83-H83-J83</f>
        <v>-76.2899999999999</v>
      </c>
    </row>
    <row r="84" spans="1:11" ht="33.75">
      <c r="A84" s="26" t="s">
        <v>13</v>
      </c>
      <c r="B84" s="4" t="s">
        <v>10</v>
      </c>
      <c r="C84" s="4">
        <v>6</v>
      </c>
      <c r="D84" s="4">
        <v>97.5</v>
      </c>
      <c r="E84" s="4">
        <f t="shared" si="4"/>
        <v>585</v>
      </c>
      <c r="F84" s="5">
        <f t="shared" si="5"/>
        <v>672.75</v>
      </c>
      <c r="G84" s="5"/>
      <c r="H84" s="3"/>
      <c r="I84" s="3"/>
      <c r="J84" s="3"/>
      <c r="K84" s="13">
        <v>-16</v>
      </c>
    </row>
    <row r="85" spans="1:11" ht="33.75">
      <c r="A85" s="31" t="s">
        <v>158</v>
      </c>
      <c r="B85" s="15" t="s">
        <v>54</v>
      </c>
      <c r="C85" s="15">
        <v>5</v>
      </c>
      <c r="D85" s="15">
        <v>36</v>
      </c>
      <c r="E85" s="15">
        <f>D85*C85</f>
        <v>180</v>
      </c>
      <c r="F85" s="16">
        <f>E85*1.15</f>
        <v>206.99999999999997</v>
      </c>
      <c r="G85" s="16"/>
      <c r="H85" s="17">
        <f>F85</f>
        <v>206.99999999999997</v>
      </c>
      <c r="I85" s="14">
        <v>207</v>
      </c>
      <c r="J85" s="14">
        <v>16.15</v>
      </c>
      <c r="K85" s="17">
        <f>I85-H85-J85</f>
        <v>-16.14999999999997</v>
      </c>
    </row>
    <row r="86" spans="1:11" ht="33.75">
      <c r="A86" s="27" t="s">
        <v>160</v>
      </c>
      <c r="B86" s="8" t="s">
        <v>10</v>
      </c>
      <c r="C86" s="8">
        <v>6</v>
      </c>
      <c r="D86" s="8">
        <v>97.5</v>
      </c>
      <c r="E86" s="8">
        <f t="shared" si="4"/>
        <v>585</v>
      </c>
      <c r="F86" s="9">
        <f t="shared" si="5"/>
        <v>672.75</v>
      </c>
      <c r="G86" s="9"/>
      <c r="H86" s="12">
        <f>F86</f>
        <v>672.75</v>
      </c>
      <c r="I86" s="7">
        <v>673</v>
      </c>
      <c r="J86" s="7">
        <v>19.8</v>
      </c>
      <c r="K86" s="12">
        <f>I86-H86-J86</f>
        <v>-19.55</v>
      </c>
    </row>
    <row r="87" spans="1:11" ht="33.75">
      <c r="A87" s="28" t="s">
        <v>162</v>
      </c>
      <c r="B87" s="4" t="s">
        <v>56</v>
      </c>
      <c r="C87" s="4">
        <v>4.6</v>
      </c>
      <c r="D87" s="4">
        <v>107.5</v>
      </c>
      <c r="E87" s="4">
        <f t="shared" si="4"/>
        <v>494.49999999999994</v>
      </c>
      <c r="F87" s="5">
        <f t="shared" si="5"/>
        <v>568.6749999999998</v>
      </c>
      <c r="G87" s="5"/>
      <c r="H87" s="13"/>
      <c r="I87" s="3"/>
      <c r="J87" s="3"/>
      <c r="K87" s="13">
        <v>-18</v>
      </c>
    </row>
    <row r="88" spans="1:11" ht="33.75">
      <c r="A88" s="33" t="s">
        <v>163</v>
      </c>
      <c r="B88" s="15" t="s">
        <v>122</v>
      </c>
      <c r="C88" s="15">
        <v>12</v>
      </c>
      <c r="D88" s="15">
        <v>40</v>
      </c>
      <c r="E88" s="15">
        <f t="shared" si="4"/>
        <v>480</v>
      </c>
      <c r="F88" s="16">
        <f t="shared" si="5"/>
        <v>552</v>
      </c>
      <c r="G88" s="16"/>
      <c r="H88" s="17"/>
      <c r="I88" s="14"/>
      <c r="J88" s="14"/>
      <c r="K88" s="17">
        <v>-17</v>
      </c>
    </row>
    <row r="89" spans="1:11" ht="33.75">
      <c r="A89" s="28" t="s">
        <v>164</v>
      </c>
      <c r="B89" s="4" t="s">
        <v>36</v>
      </c>
      <c r="C89" s="4">
        <v>5</v>
      </c>
      <c r="D89" s="4">
        <v>72.5</v>
      </c>
      <c r="E89" s="4">
        <f t="shared" si="4"/>
        <v>362.5</v>
      </c>
      <c r="F89" s="5">
        <f t="shared" si="5"/>
        <v>416.87499999999994</v>
      </c>
      <c r="G89" s="5"/>
      <c r="H89" s="13"/>
      <c r="I89" s="3"/>
      <c r="J89" s="3"/>
      <c r="K89" s="13">
        <v>-123</v>
      </c>
    </row>
    <row r="90" spans="1:11" ht="33.75">
      <c r="A90" s="33" t="s">
        <v>166</v>
      </c>
      <c r="B90" s="15" t="s">
        <v>122</v>
      </c>
      <c r="C90" s="15">
        <v>3</v>
      </c>
      <c r="D90" s="15">
        <v>40</v>
      </c>
      <c r="E90" s="15">
        <f t="shared" si="4"/>
        <v>120</v>
      </c>
      <c r="F90" s="16">
        <f t="shared" si="5"/>
        <v>138</v>
      </c>
      <c r="G90" s="16"/>
      <c r="H90" s="17">
        <f>F90</f>
        <v>138</v>
      </c>
      <c r="I90" s="14">
        <v>138</v>
      </c>
      <c r="J90" s="14">
        <v>9.9</v>
      </c>
      <c r="K90" s="17">
        <f>I90-H90-J90</f>
        <v>-9.9</v>
      </c>
    </row>
    <row r="91" spans="1:11" ht="33.75">
      <c r="A91" s="28" t="s">
        <v>167</v>
      </c>
      <c r="B91" s="4" t="s">
        <v>56</v>
      </c>
      <c r="C91" s="4">
        <v>5</v>
      </c>
      <c r="D91" s="4">
        <v>107.5</v>
      </c>
      <c r="E91" s="4">
        <f t="shared" si="4"/>
        <v>537.5</v>
      </c>
      <c r="F91" s="5">
        <f t="shared" si="5"/>
        <v>618.125</v>
      </c>
      <c r="G91" s="5"/>
      <c r="H91" s="13"/>
      <c r="I91" s="3"/>
      <c r="J91" s="3"/>
      <c r="K91" s="13">
        <v>-30</v>
      </c>
    </row>
    <row r="92" spans="1:11" ht="33.75">
      <c r="A92" s="33" t="s">
        <v>168</v>
      </c>
      <c r="B92" s="15" t="s">
        <v>36</v>
      </c>
      <c r="C92" s="15">
        <v>7.05</v>
      </c>
      <c r="D92" s="15">
        <v>72.5</v>
      </c>
      <c r="E92" s="15">
        <f t="shared" si="4"/>
        <v>511.125</v>
      </c>
      <c r="F92" s="16">
        <f t="shared" si="5"/>
        <v>587.7937499999999</v>
      </c>
      <c r="G92" s="16">
        <v>123.5</v>
      </c>
      <c r="H92" s="17">
        <f>F92+G92</f>
        <v>711.2937499999999</v>
      </c>
      <c r="I92" s="14">
        <v>707</v>
      </c>
      <c r="J92" s="14">
        <v>23.26</v>
      </c>
      <c r="K92" s="17">
        <f>I92-H92-J92</f>
        <v>-27.553749999999933</v>
      </c>
    </row>
    <row r="93" spans="1:11" ht="33.75">
      <c r="A93" s="28" t="s">
        <v>169</v>
      </c>
      <c r="B93" s="4" t="s">
        <v>126</v>
      </c>
      <c r="C93" s="4">
        <v>7</v>
      </c>
      <c r="D93" s="4">
        <v>45</v>
      </c>
      <c r="E93" s="4">
        <f t="shared" si="4"/>
        <v>315</v>
      </c>
      <c r="F93" s="5">
        <f t="shared" si="5"/>
        <v>362.25</v>
      </c>
      <c r="G93" s="5"/>
      <c r="H93" s="13">
        <f>F93</f>
        <v>362.25</v>
      </c>
      <c r="I93" s="3">
        <v>400</v>
      </c>
      <c r="J93" s="3">
        <v>23.1</v>
      </c>
      <c r="K93" s="13">
        <f>I93-H93-J93</f>
        <v>14.649999999999999</v>
      </c>
    </row>
    <row r="94" spans="1:11" ht="33.75">
      <c r="A94" s="33" t="s">
        <v>170</v>
      </c>
      <c r="B94" s="15" t="s">
        <v>122</v>
      </c>
      <c r="C94" s="15">
        <v>7</v>
      </c>
      <c r="D94" s="15">
        <v>40</v>
      </c>
      <c r="E94" s="15">
        <f>D94*C94</f>
        <v>280</v>
      </c>
      <c r="F94" s="16">
        <f>E94*1.15</f>
        <v>322</v>
      </c>
      <c r="G94" s="16"/>
      <c r="H94" s="17">
        <f>F94</f>
        <v>322</v>
      </c>
      <c r="I94" s="14"/>
      <c r="J94" s="14">
        <v>23.1</v>
      </c>
      <c r="K94" s="17">
        <f>I94-H94-J94</f>
        <v>-345.1</v>
      </c>
    </row>
    <row r="95" spans="1:11" ht="33.75">
      <c r="A95" s="28" t="s">
        <v>171</v>
      </c>
      <c r="B95" s="4" t="s">
        <v>126</v>
      </c>
      <c r="C95" s="4">
        <v>5</v>
      </c>
      <c r="D95" s="4">
        <v>45</v>
      </c>
      <c r="E95" s="4">
        <f>D95*C95</f>
        <v>225</v>
      </c>
      <c r="F95" s="5">
        <f>E95*1.15</f>
        <v>258.75</v>
      </c>
      <c r="G95" s="5"/>
      <c r="H95" s="13">
        <f>F95</f>
        <v>258.75</v>
      </c>
      <c r="I95" s="3">
        <v>259</v>
      </c>
      <c r="J95" s="3">
        <v>16.15</v>
      </c>
      <c r="K95" s="13">
        <f>I95-H95-J95</f>
        <v>-15.899999999999999</v>
      </c>
    </row>
    <row r="96" spans="1:11" ht="33.75">
      <c r="A96" s="33" t="s">
        <v>172</v>
      </c>
      <c r="B96" s="15" t="s">
        <v>56</v>
      </c>
      <c r="C96" s="15">
        <v>3</v>
      </c>
      <c r="D96" s="15">
        <v>107.5</v>
      </c>
      <c r="E96" s="15">
        <f>D96*C96</f>
        <v>322.5</v>
      </c>
      <c r="F96" s="16">
        <f>E96*1.15</f>
        <v>370.87499999999994</v>
      </c>
      <c r="G96" s="16"/>
      <c r="H96" s="17"/>
      <c r="I96" s="14"/>
      <c r="J96" s="14"/>
      <c r="K96" s="17">
        <v>-1174</v>
      </c>
    </row>
  </sheetData>
  <sheetProtection/>
  <hyperlinks>
    <hyperlink ref="A15" r:id="rId1" display="Gl@Murka "/>
    <hyperlink ref="A44" r:id="rId2" display="VEG@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2011-07-19T07:14:25Z</cp:lastPrinted>
  <dcterms:created xsi:type="dcterms:W3CDTF">2011-07-01T19:10:03Z</dcterms:created>
  <dcterms:modified xsi:type="dcterms:W3CDTF">2011-07-19T07:15:52Z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