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695" windowHeight="78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<sst xmlns="http://schemas.openxmlformats.org/spreadsheetml/2006/main" count="941" uniqueCount="122">
  <si>
    <t>Ник</t>
  </si>
  <si>
    <t>Артикул</t>
  </si>
  <si>
    <t>Цвет</t>
  </si>
  <si>
    <t>Размер</t>
  </si>
  <si>
    <t>Цена</t>
  </si>
  <si>
    <t>Цена с орг</t>
  </si>
  <si>
    <t>Итог</t>
  </si>
  <si>
    <t>Оплата</t>
  </si>
  <si>
    <t>ТР</t>
  </si>
  <si>
    <t>Долг</t>
  </si>
  <si>
    <t>4639-93018</t>
  </si>
  <si>
    <t>розов_снеговики</t>
  </si>
  <si>
    <t>4645-99418</t>
  </si>
  <si>
    <t>хаки</t>
  </si>
  <si>
    <t>серый</t>
  </si>
  <si>
    <t xml:space="preserve"> 4633-95918</t>
  </si>
  <si>
    <t>чёрный_опушка</t>
  </si>
  <si>
    <t>4633-95918</t>
  </si>
  <si>
    <t>белый_опушка</t>
  </si>
  <si>
    <t>4634-95918</t>
  </si>
  <si>
    <t>чёрный</t>
  </si>
  <si>
    <t>2239-95918</t>
  </si>
  <si>
    <t>4637-99418</t>
  </si>
  <si>
    <t>4646-97718</t>
  </si>
  <si>
    <t>4637-93018</t>
  </si>
  <si>
    <t>4645-98018</t>
  </si>
  <si>
    <t>Раскид</t>
  </si>
  <si>
    <t>4612-97718</t>
  </si>
  <si>
    <t>голубые_снежинки</t>
  </si>
  <si>
    <t>Ксенечкин</t>
  </si>
  <si>
    <t>Александра Gan</t>
  </si>
  <si>
    <t>Lynana</t>
  </si>
  <si>
    <t>Zhenja</t>
  </si>
  <si>
    <t>золото</t>
  </si>
  <si>
    <t>persinka</t>
  </si>
  <si>
    <t>Na.Ta</t>
  </si>
  <si>
    <t>bembi</t>
  </si>
  <si>
    <t>Ящщурка</t>
  </si>
  <si>
    <t>Слинглмама</t>
  </si>
  <si>
    <t>Zавьялов@</t>
  </si>
  <si>
    <t>СВОБОДНО</t>
  </si>
  <si>
    <t>Grafinya SAS</t>
  </si>
  <si>
    <t>moda.foto</t>
  </si>
  <si>
    <t>Лисок</t>
  </si>
  <si>
    <t>верулентность</t>
  </si>
  <si>
    <t>Angellina636</t>
  </si>
  <si>
    <t>svetaiost</t>
  </si>
  <si>
    <t>Елена1</t>
  </si>
  <si>
    <t>Ольга Б.</t>
  </si>
  <si>
    <t>елен81</t>
  </si>
  <si>
    <t>nnv</t>
  </si>
  <si>
    <t>livetoy</t>
  </si>
  <si>
    <t>sibira4ka</t>
  </si>
  <si>
    <t>Девч@т@</t>
  </si>
  <si>
    <t>Я</t>
  </si>
  <si>
    <t>Елена Терехова</t>
  </si>
  <si>
    <t>БСС</t>
  </si>
  <si>
    <t>Муха</t>
  </si>
  <si>
    <t>liza-aksenova</t>
  </si>
  <si>
    <t>берлинка</t>
  </si>
  <si>
    <t>Трюфелька28</t>
  </si>
  <si>
    <t>Over</t>
  </si>
  <si>
    <t>nOlik</t>
  </si>
  <si>
    <t>нюсик777</t>
  </si>
  <si>
    <t>len4a</t>
  </si>
  <si>
    <t>gvidon</t>
  </si>
  <si>
    <t>allik_nsk</t>
  </si>
  <si>
    <t>Юлия1008</t>
  </si>
  <si>
    <t>Katuschka</t>
  </si>
  <si>
    <t>Paula</t>
  </si>
  <si>
    <t>Нюрашка</t>
  </si>
  <si>
    <t>Lamochkae</t>
  </si>
  <si>
    <t>Сикуля</t>
  </si>
  <si>
    <t>Odri-54</t>
  </si>
  <si>
    <t>eremka</t>
  </si>
  <si>
    <t>listochek</t>
  </si>
  <si>
    <t>Ангелок</t>
  </si>
  <si>
    <t>Tonichka</t>
  </si>
  <si>
    <t>О_Леся</t>
  </si>
  <si>
    <t>Олешка</t>
  </si>
  <si>
    <t>Foteen</t>
  </si>
  <si>
    <t>natawa_gal</t>
  </si>
  <si>
    <t>Джикия Т.А.</t>
  </si>
  <si>
    <t>Захарамама</t>
  </si>
  <si>
    <t>stas_ya</t>
  </si>
  <si>
    <t>Dariad</t>
  </si>
  <si>
    <t>Барик</t>
  </si>
  <si>
    <t>C*a*t</t>
  </si>
  <si>
    <t>ssashik_p</t>
  </si>
  <si>
    <t>Jeyn</t>
  </si>
  <si>
    <t>ИришкаЯ</t>
  </si>
  <si>
    <t>Юлия</t>
  </si>
  <si>
    <t>USOLANA</t>
  </si>
  <si>
    <t>Кис-Кис</t>
  </si>
  <si>
    <t>Grust666</t>
  </si>
  <si>
    <t>Olesia)</t>
  </si>
  <si>
    <t>Tatiana.k</t>
  </si>
  <si>
    <t>голубой_снежинки</t>
  </si>
  <si>
    <t>Lorika_hi</t>
  </si>
  <si>
    <t>хохлушка</t>
  </si>
  <si>
    <t>d-olil</t>
  </si>
  <si>
    <t>Инга64</t>
  </si>
  <si>
    <t>Лайша</t>
  </si>
  <si>
    <t>Данана035</t>
  </si>
  <si>
    <t>галя</t>
  </si>
  <si>
    <t>lenenok</t>
  </si>
  <si>
    <t>Moskoun</t>
  </si>
  <si>
    <t>kirill478</t>
  </si>
  <si>
    <t>Слуцкая Марина</t>
  </si>
  <si>
    <t>Екатерина 1979</t>
  </si>
  <si>
    <t>толя</t>
  </si>
  <si>
    <t>Avego</t>
  </si>
  <si>
    <t>Рыжуха 39</t>
  </si>
  <si>
    <t>feyaneon</t>
  </si>
  <si>
    <t>Glasha</t>
  </si>
  <si>
    <t>443 записала за СП8</t>
  </si>
  <si>
    <t>478 в Сп8 записала</t>
  </si>
  <si>
    <t>ПРИСТРОЙ</t>
  </si>
  <si>
    <t>natashaem</t>
  </si>
  <si>
    <t>4612-99418</t>
  </si>
  <si>
    <t>коричн</t>
  </si>
  <si>
    <t>Пристрой из СП8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</si>
</sst>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26"/>
      <color indexed="8"/>
      <name val="Calibri"/>
      <family val="2"/>
    </font>
    <font>
      <sz val="26"/>
      <color indexed="8"/>
      <name val="Calibri"/>
      <family val="2"/>
    </font>
    <font>
      <sz val="26"/>
      <color indexed="10"/>
      <name val="Calibri"/>
      <family val="2"/>
    </font>
    <font>
      <b/>
      <sz val="26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26"/>
      <color theme="1"/>
      <name val="Calibri"/>
      <family val="2"/>
    </font>
    <font>
      <sz val="26"/>
      <color theme="1"/>
      <name val="Calibri"/>
      <family val="2"/>
    </font>
    <font>
      <sz val="26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5" fillId="11" borderId="10" xfId="0" applyFont="1" applyFill="1" applyBorder="1" applyAlignment="1">
      <alignment horizontal="center"/>
    </xf>
    <xf numFmtId="0" fontId="36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0" fontId="36" fillId="33" borderId="10" xfId="0" applyFont="1" applyFill="1" applyBorder="1" applyAlignment="1">
      <alignment/>
    </xf>
    <xf numFmtId="0" fontId="36" fillId="5" borderId="10" xfId="0" applyFont="1" applyFill="1" applyBorder="1" applyAlignment="1">
      <alignment/>
    </xf>
    <xf numFmtId="0" fontId="0" fillId="5" borderId="10" xfId="0" applyFill="1" applyBorder="1" applyAlignment="1">
      <alignment/>
    </xf>
    <xf numFmtId="1" fontId="0" fillId="5" borderId="10" xfId="0" applyNumberFormat="1" applyFill="1" applyBorder="1" applyAlignment="1">
      <alignment/>
    </xf>
    <xf numFmtId="0" fontId="46" fillId="5" borderId="10" xfId="0" applyFont="1" applyFill="1" applyBorder="1" applyAlignment="1">
      <alignment/>
    </xf>
    <xf numFmtId="1" fontId="36" fillId="33" borderId="10" xfId="0" applyNumberFormat="1" applyFont="1" applyFill="1" applyBorder="1" applyAlignment="1">
      <alignment/>
    </xf>
    <xf numFmtId="1" fontId="36" fillId="5" borderId="10" xfId="0" applyNumberFormat="1" applyFont="1" applyFill="1" applyBorder="1" applyAlignment="1">
      <alignment/>
    </xf>
    <xf numFmtId="0" fontId="21" fillId="5" borderId="10" xfId="0" applyFont="1" applyFill="1" applyBorder="1" applyAlignment="1">
      <alignment/>
    </xf>
    <xf numFmtId="0" fontId="21" fillId="33" borderId="10" xfId="0" applyFont="1" applyFill="1" applyBorder="1" applyAlignment="1">
      <alignment/>
    </xf>
    <xf numFmtId="1" fontId="0" fillId="0" borderId="0" xfId="0" applyNumberFormat="1" applyAlignment="1">
      <alignment/>
    </xf>
    <xf numFmtId="0" fontId="47" fillId="33" borderId="10" xfId="0" applyFont="1" applyFill="1" applyBorder="1" applyAlignment="1">
      <alignment horizontal="left"/>
    </xf>
    <xf numFmtId="0" fontId="48" fillId="33" borderId="10" xfId="0" applyFont="1" applyFill="1" applyBorder="1" applyAlignment="1">
      <alignment/>
    </xf>
    <xf numFmtId="1" fontId="48" fillId="33" borderId="10" xfId="0" applyNumberFormat="1" applyFont="1" applyFill="1" applyBorder="1" applyAlignment="1">
      <alignment/>
    </xf>
    <xf numFmtId="0" fontId="49" fillId="33" borderId="10" xfId="0" applyFont="1" applyFill="1" applyBorder="1" applyAlignment="1">
      <alignment/>
    </xf>
    <xf numFmtId="1" fontId="47" fillId="33" borderId="10" xfId="0" applyNumberFormat="1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47" fillId="5" borderId="10" xfId="0" applyFont="1" applyFill="1" applyBorder="1" applyAlignment="1">
      <alignment/>
    </xf>
    <xf numFmtId="0" fontId="48" fillId="5" borderId="10" xfId="0" applyFont="1" applyFill="1" applyBorder="1" applyAlignment="1">
      <alignment/>
    </xf>
    <xf numFmtId="1" fontId="48" fillId="5" borderId="10" xfId="0" applyNumberFormat="1" applyFont="1" applyFill="1" applyBorder="1" applyAlignment="1">
      <alignment/>
    </xf>
    <xf numFmtId="0" fontId="49" fillId="5" borderId="10" xfId="0" applyFont="1" applyFill="1" applyBorder="1" applyAlignment="1">
      <alignment/>
    </xf>
    <xf numFmtId="1" fontId="47" fillId="5" borderId="10" xfId="0" applyNumberFormat="1" applyFont="1" applyFill="1" applyBorder="1" applyAlignment="1">
      <alignment/>
    </xf>
    <xf numFmtId="0" fontId="25" fillId="5" borderId="10" xfId="0" applyFont="1" applyFill="1" applyBorder="1" applyAlignment="1">
      <alignment horizontal="right"/>
    </xf>
    <xf numFmtId="0" fontId="25" fillId="33" borderId="10" xfId="0" applyFont="1" applyFill="1" applyBorder="1" applyAlignment="1">
      <alignment horizontal="right"/>
    </xf>
    <xf numFmtId="0" fontId="25" fillId="5" borderId="10" xfId="0" applyFont="1" applyFill="1" applyBorder="1" applyAlignment="1">
      <alignment/>
    </xf>
    <xf numFmtId="0" fontId="50" fillId="0" borderId="0" xfId="0" applyFont="1" applyAlignment="1">
      <alignment/>
    </xf>
    <xf numFmtId="1" fontId="50" fillId="0" borderId="0" xfId="0" applyNumberFormat="1" applyFont="1" applyAlignment="1">
      <alignment/>
    </xf>
    <xf numFmtId="0" fontId="36" fillId="11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1" fontId="0" fillId="5" borderId="10" xfId="0" applyNumberFormat="1" applyFont="1" applyFill="1" applyBorder="1" applyAlignment="1">
      <alignment/>
    </xf>
    <xf numFmtId="0" fontId="43" fillId="5" borderId="10" xfId="0" applyFont="1" applyFill="1" applyBorder="1" applyAlignment="1">
      <alignment/>
    </xf>
    <xf numFmtId="0" fontId="27" fillId="5" borderId="10" xfId="0" applyFont="1" applyFill="1" applyBorder="1" applyAlignment="1">
      <alignment/>
    </xf>
    <xf numFmtId="1" fontId="27" fillId="5" borderId="10" xfId="0" applyNumberFormat="1" applyFont="1" applyFill="1" applyBorder="1" applyAlignment="1">
      <alignment/>
    </xf>
    <xf numFmtId="1" fontId="21" fillId="5" borderId="10" xfId="0" applyNumberFormat="1" applyFont="1" applyFill="1" applyBorder="1" applyAlignment="1">
      <alignment/>
    </xf>
    <xf numFmtId="0" fontId="21" fillId="5" borderId="10" xfId="0" applyFont="1" applyFill="1" applyBorder="1" applyAlignment="1">
      <alignment horizontal="right"/>
    </xf>
    <xf numFmtId="0" fontId="21" fillId="33" borderId="10" xfId="0" applyFont="1" applyFill="1" applyBorder="1" applyAlignment="1">
      <alignment horizontal="right"/>
    </xf>
    <xf numFmtId="0" fontId="32" fillId="5" borderId="10" xfId="42" applyFont="1" applyFill="1" applyBorder="1" applyAlignment="1" applyProtection="1">
      <alignment/>
      <protection/>
    </xf>
    <xf numFmtId="0" fontId="46" fillId="33" borderId="1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&#1072;&#1074;&#1100;&#1103;&#1083;&#1086;&#1074;@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zoomScalePageLayoutView="0" workbookViewId="0" topLeftCell="A1">
      <selection activeCell="O19" sqref="O19"/>
    </sheetView>
  </sheetViews>
  <sheetFormatPr defaultColWidth="9.140625" defaultRowHeight="15"/>
  <cols>
    <col min="1" max="1" width="16.8515625" style="0" customWidth="1"/>
    <col min="2" max="2" width="17.57421875" style="0" customWidth="1"/>
    <col min="3" max="3" width="18.140625" style="0" customWidth="1"/>
    <col min="6" max="7" width="13.00390625" style="0" customWidth="1"/>
    <col min="9" max="9" width="26.00390625" style="0" customWidth="1"/>
    <col min="10" max="10" width="9.8515625" style="0" customWidth="1"/>
    <col min="11" max="11" width="10.00390625" style="0" customWidth="1"/>
  </cols>
  <sheetData>
    <row r="1" spans="1:11" ht="15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26</v>
      </c>
      <c r="H1" s="31" t="s">
        <v>6</v>
      </c>
      <c r="I1" s="31" t="s">
        <v>7</v>
      </c>
      <c r="J1" s="31" t="s">
        <v>8</v>
      </c>
      <c r="K1" s="31" t="s">
        <v>9</v>
      </c>
    </row>
    <row r="2" spans="1:11" ht="15">
      <c r="A2" s="2">
        <v>270003230</v>
      </c>
      <c r="B2" s="32" t="s">
        <v>10</v>
      </c>
      <c r="C2" s="32" t="s">
        <v>11</v>
      </c>
      <c r="D2" s="32">
        <v>38</v>
      </c>
      <c r="E2" s="32">
        <v>360</v>
      </c>
      <c r="F2" s="33">
        <f aca="true" t="shared" si="0" ref="F2:F36">E2*1.15</f>
        <v>413.99999999999994</v>
      </c>
      <c r="G2" s="34">
        <v>144</v>
      </c>
      <c r="H2" s="10">
        <f>G2+F2</f>
        <v>558</v>
      </c>
      <c r="I2" s="5">
        <v>560</v>
      </c>
      <c r="J2" s="32">
        <v>24</v>
      </c>
      <c r="K2" s="10">
        <f>I2-H2-J2</f>
        <v>-22</v>
      </c>
    </row>
    <row r="3" spans="1:11" ht="15">
      <c r="A3" s="6" t="s">
        <v>66</v>
      </c>
      <c r="B3" s="35" t="s">
        <v>15</v>
      </c>
      <c r="C3" s="35" t="s">
        <v>16</v>
      </c>
      <c r="D3" s="35">
        <v>38</v>
      </c>
      <c r="E3" s="35">
        <v>372</v>
      </c>
      <c r="F3" s="36">
        <f t="shared" si="0"/>
        <v>427.79999999999995</v>
      </c>
      <c r="G3" s="37">
        <v>62</v>
      </c>
      <c r="H3" s="11">
        <f>G3+F3</f>
        <v>489.79999999999995</v>
      </c>
      <c r="I3" s="6">
        <v>500</v>
      </c>
      <c r="J3" s="35">
        <v>24</v>
      </c>
      <c r="K3" s="11">
        <f>I3-H3-J3</f>
        <v>-13.799999999999955</v>
      </c>
    </row>
    <row r="4" spans="1:11" ht="15">
      <c r="A4" s="5" t="s">
        <v>45</v>
      </c>
      <c r="B4" s="32" t="s">
        <v>12</v>
      </c>
      <c r="C4" s="32" t="s">
        <v>14</v>
      </c>
      <c r="D4" s="32">
        <v>37</v>
      </c>
      <c r="E4" s="32">
        <v>390</v>
      </c>
      <c r="F4" s="33">
        <f t="shared" si="0"/>
        <v>448.49999999999994</v>
      </c>
      <c r="G4" s="32"/>
      <c r="H4" s="10">
        <f>F4</f>
        <v>448.49999999999994</v>
      </c>
      <c r="I4" s="5">
        <v>450</v>
      </c>
      <c r="J4" s="32">
        <v>24</v>
      </c>
      <c r="K4" s="10">
        <v>-23</v>
      </c>
    </row>
    <row r="5" spans="1:11" ht="15">
      <c r="A5" s="6" t="s">
        <v>111</v>
      </c>
      <c r="B5" s="35" t="s">
        <v>27</v>
      </c>
      <c r="C5" s="35" t="s">
        <v>28</v>
      </c>
      <c r="D5" s="35">
        <v>38</v>
      </c>
      <c r="E5" s="35">
        <v>360</v>
      </c>
      <c r="F5" s="36">
        <f t="shared" si="0"/>
        <v>413.99999999999994</v>
      </c>
      <c r="G5" s="35"/>
      <c r="H5" s="11">
        <f>G5+F5</f>
        <v>413.99999999999994</v>
      </c>
      <c r="I5" s="6">
        <v>420</v>
      </c>
      <c r="J5" s="35">
        <v>24</v>
      </c>
      <c r="K5" s="11">
        <f>I5-H5-J5</f>
        <v>-17.999999999999943</v>
      </c>
    </row>
    <row r="6" spans="1:11" ht="15">
      <c r="A6" s="5" t="s">
        <v>36</v>
      </c>
      <c r="B6" s="32" t="s">
        <v>10</v>
      </c>
      <c r="C6" s="32" t="s">
        <v>11</v>
      </c>
      <c r="D6" s="32">
        <v>37</v>
      </c>
      <c r="E6" s="32">
        <v>360</v>
      </c>
      <c r="F6" s="33">
        <f t="shared" si="0"/>
        <v>413.99999999999994</v>
      </c>
      <c r="G6" s="34">
        <v>144</v>
      </c>
      <c r="H6" s="5"/>
      <c r="I6" s="5"/>
      <c r="J6" s="32">
        <v>24</v>
      </c>
      <c r="K6" s="5"/>
    </row>
    <row r="7" spans="1:11" ht="15">
      <c r="A7" s="5" t="s">
        <v>36</v>
      </c>
      <c r="B7" s="32" t="s">
        <v>19</v>
      </c>
      <c r="C7" s="32" t="s">
        <v>20</v>
      </c>
      <c r="D7" s="32">
        <v>39</v>
      </c>
      <c r="E7" s="32">
        <v>372</v>
      </c>
      <c r="F7" s="33">
        <f t="shared" si="0"/>
        <v>427.79999999999995</v>
      </c>
      <c r="G7" s="34"/>
      <c r="H7" s="10">
        <f>F6+F7+G6+G7</f>
        <v>985.8</v>
      </c>
      <c r="I7" s="5">
        <v>1108</v>
      </c>
      <c r="J7" s="32">
        <v>24</v>
      </c>
      <c r="K7" s="10">
        <f>I7-H7-J6-J7</f>
        <v>74.20000000000005</v>
      </c>
    </row>
    <row r="8" spans="1:11" ht="15">
      <c r="A8" s="6" t="s">
        <v>87</v>
      </c>
      <c r="B8" s="35" t="s">
        <v>21</v>
      </c>
      <c r="C8" s="35" t="s">
        <v>20</v>
      </c>
      <c r="D8" s="35">
        <v>35</v>
      </c>
      <c r="E8" s="35">
        <v>350</v>
      </c>
      <c r="F8" s="36">
        <f t="shared" si="0"/>
        <v>402.49999999999994</v>
      </c>
      <c r="G8" s="35"/>
      <c r="H8" s="11">
        <f>F8</f>
        <v>402.49999999999994</v>
      </c>
      <c r="I8" s="6">
        <v>403</v>
      </c>
      <c r="J8" s="35">
        <v>24</v>
      </c>
      <c r="K8" s="6"/>
    </row>
    <row r="9" spans="1:11" ht="15">
      <c r="A9" s="6" t="s">
        <v>87</v>
      </c>
      <c r="B9" s="7" t="s">
        <v>121</v>
      </c>
      <c r="C9" s="7" t="s">
        <v>120</v>
      </c>
      <c r="D9" s="35">
        <v>38</v>
      </c>
      <c r="E9" s="35"/>
      <c r="F9" s="36"/>
      <c r="G9" s="35"/>
      <c r="H9" s="11">
        <v>478</v>
      </c>
      <c r="I9" s="6"/>
      <c r="J9" s="35"/>
      <c r="K9" s="11">
        <f>I8-H8-H9-J8</f>
        <v>-501.49999999999994</v>
      </c>
    </row>
    <row r="10" spans="1:11" ht="15">
      <c r="A10" s="5" t="s">
        <v>85</v>
      </c>
      <c r="B10" s="32" t="s">
        <v>21</v>
      </c>
      <c r="C10" s="32" t="s">
        <v>20</v>
      </c>
      <c r="D10" s="32">
        <v>34</v>
      </c>
      <c r="E10" s="32">
        <v>350</v>
      </c>
      <c r="F10" s="33">
        <f t="shared" si="0"/>
        <v>402.49999999999994</v>
      </c>
      <c r="G10" s="32"/>
      <c r="H10" s="10">
        <f>F10</f>
        <v>402.49999999999994</v>
      </c>
      <c r="I10" s="5">
        <v>450</v>
      </c>
      <c r="J10" s="32">
        <v>24</v>
      </c>
      <c r="K10" s="10">
        <f>I10-H10-J10</f>
        <v>23.500000000000057</v>
      </c>
    </row>
    <row r="11" spans="1:11" ht="15">
      <c r="A11" s="6" t="s">
        <v>100</v>
      </c>
      <c r="B11" s="35" t="s">
        <v>23</v>
      </c>
      <c r="C11" s="35" t="s">
        <v>97</v>
      </c>
      <c r="D11" s="35">
        <v>39</v>
      </c>
      <c r="E11" s="35">
        <v>390</v>
      </c>
      <c r="F11" s="36">
        <f t="shared" si="0"/>
        <v>448.49999999999994</v>
      </c>
      <c r="G11" s="35"/>
      <c r="H11" s="11"/>
      <c r="I11" s="6"/>
      <c r="J11" s="35">
        <v>24</v>
      </c>
      <c r="K11" s="6"/>
    </row>
    <row r="12" spans="1:11" ht="15">
      <c r="A12" s="12" t="s">
        <v>100</v>
      </c>
      <c r="B12" s="38" t="s">
        <v>12</v>
      </c>
      <c r="C12" s="38" t="s">
        <v>14</v>
      </c>
      <c r="D12" s="38">
        <v>38</v>
      </c>
      <c r="E12" s="38">
        <v>390</v>
      </c>
      <c r="F12" s="39">
        <f>E12*1.15</f>
        <v>448.49999999999994</v>
      </c>
      <c r="G12" s="38"/>
      <c r="H12" s="40">
        <f>F11+F12</f>
        <v>896.9999999999999</v>
      </c>
      <c r="I12" s="12">
        <v>449</v>
      </c>
      <c r="J12" s="38">
        <v>24</v>
      </c>
      <c r="K12" s="40">
        <f>I12-H12-J12-J11</f>
        <v>-495.9999999999999</v>
      </c>
    </row>
    <row r="13" spans="1:11" ht="15">
      <c r="A13" s="5" t="s">
        <v>74</v>
      </c>
      <c r="B13" s="32" t="s">
        <v>17</v>
      </c>
      <c r="C13" s="32" t="s">
        <v>18</v>
      </c>
      <c r="D13" s="32">
        <v>40</v>
      </c>
      <c r="E13" s="32">
        <v>372</v>
      </c>
      <c r="F13" s="33">
        <f t="shared" si="0"/>
        <v>427.79999999999995</v>
      </c>
      <c r="G13" s="32"/>
      <c r="H13" s="10">
        <f>F13</f>
        <v>427.79999999999995</v>
      </c>
      <c r="I13" s="5">
        <v>428</v>
      </c>
      <c r="J13" s="32">
        <v>24</v>
      </c>
      <c r="K13" s="5">
        <v>-24</v>
      </c>
    </row>
    <row r="14" spans="1:11" ht="15">
      <c r="A14" s="6" t="s">
        <v>80</v>
      </c>
      <c r="B14" s="35" t="s">
        <v>19</v>
      </c>
      <c r="C14" s="35" t="s">
        <v>20</v>
      </c>
      <c r="D14" s="35">
        <v>41</v>
      </c>
      <c r="E14" s="35">
        <v>372</v>
      </c>
      <c r="F14" s="36">
        <f t="shared" si="0"/>
        <v>427.79999999999995</v>
      </c>
      <c r="G14" s="35"/>
      <c r="H14" s="6"/>
      <c r="I14" s="6"/>
      <c r="J14" s="35">
        <v>24</v>
      </c>
      <c r="K14" s="6"/>
    </row>
    <row r="15" spans="1:11" ht="15">
      <c r="A15" s="6" t="s">
        <v>80</v>
      </c>
      <c r="B15" s="35" t="s">
        <v>19</v>
      </c>
      <c r="C15" s="35" t="s">
        <v>20</v>
      </c>
      <c r="D15" s="35">
        <v>37</v>
      </c>
      <c r="E15" s="35">
        <v>372</v>
      </c>
      <c r="F15" s="36">
        <f t="shared" si="0"/>
        <v>427.79999999999995</v>
      </c>
      <c r="G15" s="37"/>
      <c r="H15" s="11">
        <f>F14+F15+G15</f>
        <v>855.5999999999999</v>
      </c>
      <c r="I15" s="6">
        <v>918</v>
      </c>
      <c r="J15" s="35">
        <v>24</v>
      </c>
      <c r="K15" s="11">
        <f>I15-H15-J15-J14</f>
        <v>14.400000000000091</v>
      </c>
    </row>
    <row r="16" spans="1:11" ht="15">
      <c r="A16" s="5" t="s">
        <v>41</v>
      </c>
      <c r="B16" s="32" t="s">
        <v>12</v>
      </c>
      <c r="C16" s="32" t="s">
        <v>13</v>
      </c>
      <c r="D16" s="32">
        <v>37</v>
      </c>
      <c r="E16" s="32">
        <v>390</v>
      </c>
      <c r="F16" s="33">
        <f t="shared" si="0"/>
        <v>448.49999999999994</v>
      </c>
      <c r="G16" s="34">
        <v>65</v>
      </c>
      <c r="H16" s="10">
        <f>G16+F16</f>
        <v>513.5</v>
      </c>
      <c r="I16" s="5">
        <v>514</v>
      </c>
      <c r="J16" s="32">
        <v>24</v>
      </c>
      <c r="K16" s="5">
        <v>-24</v>
      </c>
    </row>
    <row r="17" spans="1:11" ht="15">
      <c r="A17" s="6" t="s">
        <v>94</v>
      </c>
      <c r="B17" s="35" t="s">
        <v>22</v>
      </c>
      <c r="C17" s="35" t="s">
        <v>20</v>
      </c>
      <c r="D17" s="35">
        <v>39</v>
      </c>
      <c r="E17" s="35">
        <v>390</v>
      </c>
      <c r="F17" s="36">
        <f t="shared" si="0"/>
        <v>448.49999999999994</v>
      </c>
      <c r="G17" s="35"/>
      <c r="H17" s="11">
        <f>F17</f>
        <v>448.49999999999994</v>
      </c>
      <c r="I17" s="6">
        <v>480</v>
      </c>
      <c r="J17" s="35">
        <v>24</v>
      </c>
      <c r="K17" s="11">
        <f>I17-H17-J17</f>
        <v>7.500000000000057</v>
      </c>
    </row>
    <row r="18" spans="1:11" ht="15">
      <c r="A18" s="5" t="s">
        <v>65</v>
      </c>
      <c r="B18" s="32" t="s">
        <v>15</v>
      </c>
      <c r="C18" s="32" t="s">
        <v>16</v>
      </c>
      <c r="D18" s="32">
        <v>38</v>
      </c>
      <c r="E18" s="32">
        <v>372</v>
      </c>
      <c r="F18" s="33">
        <f t="shared" si="0"/>
        <v>427.79999999999995</v>
      </c>
      <c r="G18" s="34">
        <v>62</v>
      </c>
      <c r="H18" s="10">
        <f>G18+F18</f>
        <v>489.79999999999995</v>
      </c>
      <c r="I18" s="5">
        <v>490</v>
      </c>
      <c r="J18" s="32">
        <v>24</v>
      </c>
      <c r="K18" s="5">
        <v>-24</v>
      </c>
    </row>
    <row r="19" spans="1:11" ht="15">
      <c r="A19" s="6" t="s">
        <v>89</v>
      </c>
      <c r="B19" s="35" t="s">
        <v>21</v>
      </c>
      <c r="C19" s="35" t="s">
        <v>20</v>
      </c>
      <c r="D19" s="35">
        <v>36</v>
      </c>
      <c r="E19" s="35">
        <v>350</v>
      </c>
      <c r="F19" s="36">
        <f t="shared" si="0"/>
        <v>402.49999999999994</v>
      </c>
      <c r="G19" s="35"/>
      <c r="H19" s="11">
        <f>F19</f>
        <v>402.49999999999994</v>
      </c>
      <c r="I19" s="6">
        <v>433</v>
      </c>
      <c r="J19" s="35">
        <v>24</v>
      </c>
      <c r="K19" s="11">
        <f>I19-H19-J19</f>
        <v>6.500000000000057</v>
      </c>
    </row>
    <row r="20" spans="1:11" ht="15">
      <c r="A20" s="5" t="s">
        <v>68</v>
      </c>
      <c r="B20" s="32" t="s">
        <v>15</v>
      </c>
      <c r="C20" s="32" t="s">
        <v>16</v>
      </c>
      <c r="D20" s="32">
        <v>39</v>
      </c>
      <c r="E20" s="32">
        <v>372</v>
      </c>
      <c r="F20" s="33">
        <f t="shared" si="0"/>
        <v>427.79999999999995</v>
      </c>
      <c r="G20" s="34">
        <v>62</v>
      </c>
      <c r="H20" s="10">
        <f>G20+F20</f>
        <v>489.79999999999995</v>
      </c>
      <c r="I20" s="5">
        <v>500</v>
      </c>
      <c r="J20" s="32">
        <v>24</v>
      </c>
      <c r="K20" s="10">
        <f>I20-H20-J20</f>
        <v>-13.799999999999955</v>
      </c>
    </row>
    <row r="21" spans="1:11" ht="15">
      <c r="A21" s="6" t="s">
        <v>107</v>
      </c>
      <c r="B21" s="35" t="s">
        <v>25</v>
      </c>
      <c r="C21" s="35" t="s">
        <v>20</v>
      </c>
      <c r="D21" s="35">
        <v>38</v>
      </c>
      <c r="E21" s="35">
        <v>390</v>
      </c>
      <c r="F21" s="36">
        <f t="shared" si="0"/>
        <v>448.49999999999994</v>
      </c>
      <c r="G21" s="35"/>
      <c r="H21" s="11">
        <f>F21</f>
        <v>448.49999999999994</v>
      </c>
      <c r="I21" s="6">
        <v>450</v>
      </c>
      <c r="J21" s="35">
        <v>24</v>
      </c>
      <c r="K21" s="6">
        <v>-23</v>
      </c>
    </row>
    <row r="22" spans="1:11" ht="15">
      <c r="A22" s="5" t="s">
        <v>71</v>
      </c>
      <c r="B22" s="32" t="s">
        <v>17</v>
      </c>
      <c r="C22" s="32" t="s">
        <v>18</v>
      </c>
      <c r="D22" s="32">
        <v>38</v>
      </c>
      <c r="E22" s="32">
        <v>372</v>
      </c>
      <c r="F22" s="33">
        <f t="shared" si="0"/>
        <v>427.79999999999995</v>
      </c>
      <c r="G22" s="32"/>
      <c r="H22" s="10">
        <f>F22</f>
        <v>427.79999999999995</v>
      </c>
      <c r="I22" s="5">
        <v>430</v>
      </c>
      <c r="J22" s="32">
        <v>24</v>
      </c>
      <c r="K22" s="5">
        <v>-22</v>
      </c>
    </row>
    <row r="23" spans="1:11" ht="15">
      <c r="A23" s="6" t="s">
        <v>64</v>
      </c>
      <c r="B23" s="35" t="s">
        <v>15</v>
      </c>
      <c r="C23" s="35" t="s">
        <v>16</v>
      </c>
      <c r="D23" s="35">
        <v>37</v>
      </c>
      <c r="E23" s="35">
        <v>372</v>
      </c>
      <c r="F23" s="36">
        <f t="shared" si="0"/>
        <v>427.79999999999995</v>
      </c>
      <c r="G23" s="37">
        <v>62</v>
      </c>
      <c r="H23" s="11">
        <f>G23+F23</f>
        <v>489.79999999999995</v>
      </c>
      <c r="I23" s="6">
        <v>490</v>
      </c>
      <c r="J23" s="35">
        <v>24</v>
      </c>
      <c r="K23" s="6">
        <v>-24</v>
      </c>
    </row>
    <row r="24" spans="1:11" ht="15">
      <c r="A24" s="5" t="s">
        <v>105</v>
      </c>
      <c r="B24" s="32" t="s">
        <v>25</v>
      </c>
      <c r="C24" s="32" t="s">
        <v>20</v>
      </c>
      <c r="D24" s="32">
        <v>37</v>
      </c>
      <c r="E24" s="32">
        <v>390</v>
      </c>
      <c r="F24" s="33">
        <f t="shared" si="0"/>
        <v>448.49999999999994</v>
      </c>
      <c r="G24" s="32"/>
      <c r="H24" s="10">
        <f>F24</f>
        <v>448.49999999999994</v>
      </c>
      <c r="I24" s="5">
        <v>470</v>
      </c>
      <c r="J24" s="32">
        <v>24</v>
      </c>
      <c r="K24" s="10">
        <f>I24-H24-J24</f>
        <v>-2.499999999999943</v>
      </c>
    </row>
    <row r="25" spans="1:11" ht="15">
      <c r="A25" s="6" t="s">
        <v>75</v>
      </c>
      <c r="B25" s="35" t="s">
        <v>19</v>
      </c>
      <c r="C25" s="35" t="s">
        <v>20</v>
      </c>
      <c r="D25" s="35">
        <v>37</v>
      </c>
      <c r="E25" s="35">
        <v>372</v>
      </c>
      <c r="F25" s="36">
        <f t="shared" si="0"/>
        <v>427.79999999999995</v>
      </c>
      <c r="G25" s="35"/>
      <c r="H25" s="6"/>
      <c r="I25" s="6"/>
      <c r="J25" s="35">
        <v>24</v>
      </c>
      <c r="K25" s="6"/>
    </row>
    <row r="26" spans="1:11" ht="15">
      <c r="A26" s="6" t="s">
        <v>75</v>
      </c>
      <c r="B26" s="35" t="s">
        <v>21</v>
      </c>
      <c r="C26" s="35" t="s">
        <v>20</v>
      </c>
      <c r="D26" s="35">
        <v>33</v>
      </c>
      <c r="E26" s="35">
        <v>350</v>
      </c>
      <c r="F26" s="36">
        <f t="shared" si="0"/>
        <v>402.49999999999994</v>
      </c>
      <c r="G26" s="35"/>
      <c r="H26" s="6"/>
      <c r="I26" s="6"/>
      <c r="J26" s="35">
        <v>24</v>
      </c>
      <c r="K26" s="6"/>
    </row>
    <row r="27" spans="1:11" ht="15">
      <c r="A27" s="6" t="s">
        <v>75</v>
      </c>
      <c r="B27" s="35" t="s">
        <v>25</v>
      </c>
      <c r="C27" s="35" t="s">
        <v>20</v>
      </c>
      <c r="D27" s="35">
        <v>39</v>
      </c>
      <c r="E27" s="35">
        <v>390</v>
      </c>
      <c r="F27" s="36">
        <f t="shared" si="0"/>
        <v>448.49999999999994</v>
      </c>
      <c r="G27" s="35"/>
      <c r="H27" s="11"/>
      <c r="I27" s="6"/>
      <c r="J27" s="35">
        <v>24</v>
      </c>
      <c r="K27" s="6"/>
    </row>
    <row r="28" spans="1:11" ht="15">
      <c r="A28" s="12" t="s">
        <v>75</v>
      </c>
      <c r="B28" s="35" t="s">
        <v>27</v>
      </c>
      <c r="C28" s="35" t="s">
        <v>28</v>
      </c>
      <c r="D28" s="35">
        <v>40</v>
      </c>
      <c r="E28" s="35">
        <v>360</v>
      </c>
      <c r="F28" s="36">
        <f>E28*1.15</f>
        <v>413.99999999999994</v>
      </c>
      <c r="G28" s="35"/>
      <c r="H28" s="11">
        <f>F25+F26+F27+F28</f>
        <v>1692.8</v>
      </c>
      <c r="I28" s="6">
        <v>1700</v>
      </c>
      <c r="J28" s="35">
        <v>24</v>
      </c>
      <c r="K28" s="11">
        <v>0</v>
      </c>
    </row>
    <row r="29" spans="1:11" ht="15">
      <c r="A29" s="5" t="s">
        <v>51</v>
      </c>
      <c r="B29" s="32" t="s">
        <v>12</v>
      </c>
      <c r="C29" s="32" t="s">
        <v>14</v>
      </c>
      <c r="D29" s="32">
        <v>41</v>
      </c>
      <c r="E29" s="32">
        <v>390</v>
      </c>
      <c r="F29" s="33">
        <f t="shared" si="0"/>
        <v>448.49999999999994</v>
      </c>
      <c r="G29" s="32"/>
      <c r="H29" s="5"/>
      <c r="I29" s="5"/>
      <c r="J29" s="32">
        <v>24</v>
      </c>
      <c r="K29" s="5"/>
    </row>
    <row r="30" spans="1:11" ht="15">
      <c r="A30" s="5" t="s">
        <v>51</v>
      </c>
      <c r="B30" s="32" t="s">
        <v>27</v>
      </c>
      <c r="C30" s="32" t="s">
        <v>28</v>
      </c>
      <c r="D30" s="32">
        <v>41</v>
      </c>
      <c r="E30" s="32">
        <v>360</v>
      </c>
      <c r="F30" s="33">
        <f t="shared" si="0"/>
        <v>413.99999999999994</v>
      </c>
      <c r="G30" s="32"/>
      <c r="H30" s="5"/>
      <c r="I30" s="5"/>
      <c r="J30" s="32">
        <v>24</v>
      </c>
      <c r="K30" s="5"/>
    </row>
    <row r="31" spans="1:11" ht="15">
      <c r="A31" s="5" t="s">
        <v>51</v>
      </c>
      <c r="B31" s="32" t="s">
        <v>23</v>
      </c>
      <c r="C31" s="32" t="s">
        <v>97</v>
      </c>
      <c r="D31" s="32">
        <v>41</v>
      </c>
      <c r="E31" s="32">
        <v>390</v>
      </c>
      <c r="F31" s="33">
        <f t="shared" si="0"/>
        <v>448.49999999999994</v>
      </c>
      <c r="G31" s="32"/>
      <c r="H31" s="10">
        <f>G30+F31+F30+F29</f>
        <v>1310.9999999999998</v>
      </c>
      <c r="I31" s="5">
        <v>1397</v>
      </c>
      <c r="J31" s="32">
        <v>24</v>
      </c>
      <c r="K31" s="10">
        <f>I31-H31-J31-J30-J29</f>
        <v>14.000000000000227</v>
      </c>
    </row>
    <row r="32" spans="1:11" ht="15">
      <c r="A32" s="6" t="s">
        <v>58</v>
      </c>
      <c r="B32" s="35" t="s">
        <v>15</v>
      </c>
      <c r="C32" s="35" t="s">
        <v>16</v>
      </c>
      <c r="D32" s="35">
        <v>38</v>
      </c>
      <c r="E32" s="35">
        <v>372</v>
      </c>
      <c r="F32" s="36">
        <f t="shared" si="0"/>
        <v>427.79999999999995</v>
      </c>
      <c r="G32" s="37"/>
      <c r="H32" s="11">
        <f>G32+F32</f>
        <v>427.79999999999995</v>
      </c>
      <c r="I32" s="6">
        <v>490</v>
      </c>
      <c r="J32" s="35">
        <v>24</v>
      </c>
      <c r="K32" s="11">
        <f>I32-H32-J32</f>
        <v>38.200000000000045</v>
      </c>
    </row>
    <row r="33" spans="1:11" ht="15">
      <c r="A33" s="5" t="s">
        <v>98</v>
      </c>
      <c r="B33" s="32" t="s">
        <v>23</v>
      </c>
      <c r="C33" s="32" t="s">
        <v>97</v>
      </c>
      <c r="D33" s="32">
        <v>37</v>
      </c>
      <c r="E33" s="32">
        <v>390</v>
      </c>
      <c r="F33" s="33">
        <f t="shared" si="0"/>
        <v>448.49999999999994</v>
      </c>
      <c r="G33" s="32"/>
      <c r="H33" s="10">
        <f>F33</f>
        <v>448.49999999999994</v>
      </c>
      <c r="I33" s="5">
        <v>450</v>
      </c>
      <c r="J33" s="32">
        <v>24</v>
      </c>
      <c r="K33" s="5">
        <v>-23</v>
      </c>
    </row>
    <row r="34" spans="1:11" ht="15">
      <c r="A34" s="6" t="s">
        <v>31</v>
      </c>
      <c r="B34" s="35" t="s">
        <v>10</v>
      </c>
      <c r="C34" s="35" t="s">
        <v>11</v>
      </c>
      <c r="D34" s="35">
        <v>38</v>
      </c>
      <c r="E34" s="35">
        <v>360</v>
      </c>
      <c r="F34" s="36">
        <f t="shared" si="0"/>
        <v>413.99999999999994</v>
      </c>
      <c r="G34" s="35"/>
      <c r="H34" s="11">
        <f>F34</f>
        <v>413.99999999999994</v>
      </c>
      <c r="I34" s="41">
        <v>414</v>
      </c>
      <c r="J34" s="35">
        <v>24</v>
      </c>
      <c r="K34" s="6">
        <v>-24</v>
      </c>
    </row>
    <row r="35" spans="1:11" ht="15">
      <c r="A35" s="5" t="s">
        <v>42</v>
      </c>
      <c r="B35" s="32" t="s">
        <v>12</v>
      </c>
      <c r="C35" s="32" t="s">
        <v>13</v>
      </c>
      <c r="D35" s="32">
        <v>38</v>
      </c>
      <c r="E35" s="32">
        <v>390</v>
      </c>
      <c r="F35" s="33">
        <f t="shared" si="0"/>
        <v>448.49999999999994</v>
      </c>
      <c r="G35" s="34">
        <v>65</v>
      </c>
      <c r="H35" s="5"/>
      <c r="I35" s="5"/>
      <c r="J35" s="32">
        <v>24</v>
      </c>
      <c r="K35" s="5"/>
    </row>
    <row r="36" spans="1:11" ht="15">
      <c r="A36" s="5" t="s">
        <v>42</v>
      </c>
      <c r="B36" s="32" t="s">
        <v>12</v>
      </c>
      <c r="C36" s="32" t="s">
        <v>13</v>
      </c>
      <c r="D36" s="32">
        <v>39</v>
      </c>
      <c r="E36" s="32">
        <v>390</v>
      </c>
      <c r="F36" s="33">
        <f t="shared" si="0"/>
        <v>448.49999999999994</v>
      </c>
      <c r="G36" s="34">
        <v>65</v>
      </c>
      <c r="H36" s="5"/>
      <c r="I36" s="5"/>
      <c r="J36" s="32">
        <v>24</v>
      </c>
      <c r="K36" s="5"/>
    </row>
    <row r="37" spans="1:12" ht="15">
      <c r="A37" s="5" t="s">
        <v>42</v>
      </c>
      <c r="B37" s="32" t="s">
        <v>12</v>
      </c>
      <c r="C37" s="32" t="s">
        <v>13</v>
      </c>
      <c r="D37" s="32">
        <v>39</v>
      </c>
      <c r="E37" s="32">
        <v>390</v>
      </c>
      <c r="F37" s="33">
        <f aca="true" t="shared" si="1" ref="F37:F66">E37*1.15</f>
        <v>448.49999999999994</v>
      </c>
      <c r="G37" s="34">
        <v>65</v>
      </c>
      <c r="H37" s="10">
        <f>F35+F36+F37+G35+G36+G37</f>
        <v>1540.4999999999998</v>
      </c>
      <c r="I37" s="5">
        <v>1541</v>
      </c>
      <c r="J37" s="32">
        <v>24</v>
      </c>
      <c r="K37" s="5">
        <v>-72</v>
      </c>
      <c r="L37" t="s">
        <v>115</v>
      </c>
    </row>
    <row r="38" spans="1:11" ht="15">
      <c r="A38" s="6" t="s">
        <v>106</v>
      </c>
      <c r="B38" s="35" t="s">
        <v>25</v>
      </c>
      <c r="C38" s="35" t="s">
        <v>20</v>
      </c>
      <c r="D38" s="35">
        <v>38</v>
      </c>
      <c r="E38" s="35">
        <v>390</v>
      </c>
      <c r="F38" s="36">
        <f t="shared" si="1"/>
        <v>448.49999999999994</v>
      </c>
      <c r="G38" s="35"/>
      <c r="H38" s="11">
        <f>F38</f>
        <v>448.49999999999994</v>
      </c>
      <c r="I38" s="6">
        <v>450</v>
      </c>
      <c r="J38" s="35">
        <v>24</v>
      </c>
      <c r="K38" s="6">
        <v>-23</v>
      </c>
    </row>
    <row r="39" spans="1:11" ht="15">
      <c r="A39" s="5" t="s">
        <v>35</v>
      </c>
      <c r="B39" s="32" t="s">
        <v>10</v>
      </c>
      <c r="C39" s="32" t="s">
        <v>11</v>
      </c>
      <c r="D39" s="32">
        <v>41</v>
      </c>
      <c r="E39" s="32">
        <v>360</v>
      </c>
      <c r="F39" s="33">
        <f t="shared" si="1"/>
        <v>413.99999999999994</v>
      </c>
      <c r="G39" s="32"/>
      <c r="H39" s="10">
        <f>F39</f>
        <v>413.99999999999994</v>
      </c>
      <c r="I39" s="5">
        <v>420</v>
      </c>
      <c r="J39" s="32">
        <v>24</v>
      </c>
      <c r="K39" s="10">
        <f>I39-H39-J39</f>
        <v>-17.999999999999943</v>
      </c>
    </row>
    <row r="40" spans="1:11" ht="15">
      <c r="A40" s="6" t="s">
        <v>81</v>
      </c>
      <c r="B40" s="35" t="s">
        <v>19</v>
      </c>
      <c r="C40" s="35" t="s">
        <v>20</v>
      </c>
      <c r="D40" s="35">
        <v>38</v>
      </c>
      <c r="E40" s="35">
        <v>372</v>
      </c>
      <c r="F40" s="36">
        <f t="shared" si="1"/>
        <v>427.79999999999995</v>
      </c>
      <c r="G40" s="37"/>
      <c r="H40" s="11">
        <f>G40+F40</f>
        <v>427.79999999999995</v>
      </c>
      <c r="I40" s="41">
        <v>490</v>
      </c>
      <c r="J40" s="35">
        <v>24</v>
      </c>
      <c r="K40" s="11">
        <f>I40-H40-J40</f>
        <v>38.200000000000045</v>
      </c>
    </row>
    <row r="41" spans="1:11" ht="15">
      <c r="A41" s="5" t="s">
        <v>50</v>
      </c>
      <c r="B41" s="32" t="s">
        <v>12</v>
      </c>
      <c r="C41" s="32" t="s">
        <v>14</v>
      </c>
      <c r="D41" s="32">
        <v>40</v>
      </c>
      <c r="E41" s="32">
        <v>390</v>
      </c>
      <c r="F41" s="33">
        <f t="shared" si="1"/>
        <v>448.49999999999994</v>
      </c>
      <c r="G41" s="32"/>
      <c r="H41" s="10">
        <f>F41</f>
        <v>448.49999999999994</v>
      </c>
      <c r="I41" s="42">
        <v>450</v>
      </c>
      <c r="J41" s="32">
        <v>24</v>
      </c>
      <c r="K41" s="5">
        <v>-23</v>
      </c>
    </row>
    <row r="42" spans="1:11" ht="15">
      <c r="A42" s="6" t="s">
        <v>62</v>
      </c>
      <c r="B42" s="35" t="s">
        <v>15</v>
      </c>
      <c r="C42" s="35" t="s">
        <v>16</v>
      </c>
      <c r="D42" s="35">
        <v>39</v>
      </c>
      <c r="E42" s="35">
        <v>372</v>
      </c>
      <c r="F42" s="36">
        <f t="shared" si="1"/>
        <v>427.79999999999995</v>
      </c>
      <c r="G42" s="37">
        <v>62</v>
      </c>
      <c r="H42" s="6"/>
      <c r="I42" s="6"/>
      <c r="J42" s="35">
        <v>24</v>
      </c>
      <c r="K42" s="6"/>
    </row>
    <row r="43" spans="1:11" ht="15">
      <c r="A43" s="6" t="s">
        <v>62</v>
      </c>
      <c r="B43" s="35" t="s">
        <v>19</v>
      </c>
      <c r="C43" s="35" t="s">
        <v>20</v>
      </c>
      <c r="D43" s="35">
        <v>39</v>
      </c>
      <c r="E43" s="35">
        <v>372</v>
      </c>
      <c r="F43" s="36">
        <f t="shared" si="1"/>
        <v>427.79999999999995</v>
      </c>
      <c r="G43" s="37"/>
      <c r="H43" s="11">
        <f>F42+F43+G42+G43</f>
        <v>917.5999999999999</v>
      </c>
      <c r="I43" s="12">
        <v>980</v>
      </c>
      <c r="J43" s="35">
        <v>24</v>
      </c>
      <c r="K43" s="11">
        <f>I43-H43-J43-J42</f>
        <v>14.400000000000091</v>
      </c>
    </row>
    <row r="44" spans="1:11" ht="15">
      <c r="A44" s="5" t="s">
        <v>73</v>
      </c>
      <c r="B44" s="32" t="s">
        <v>17</v>
      </c>
      <c r="C44" s="32" t="s">
        <v>18</v>
      </c>
      <c r="D44" s="32">
        <v>39</v>
      </c>
      <c r="E44" s="32">
        <v>372</v>
      </c>
      <c r="F44" s="33">
        <f t="shared" si="1"/>
        <v>427.79999999999995</v>
      </c>
      <c r="G44" s="32"/>
      <c r="H44" s="10">
        <f>F44</f>
        <v>427.79999999999995</v>
      </c>
      <c r="I44" s="5">
        <v>428</v>
      </c>
      <c r="J44" s="32">
        <v>24</v>
      </c>
      <c r="K44" s="5">
        <v>-24</v>
      </c>
    </row>
    <row r="45" spans="1:11" ht="15">
      <c r="A45" s="6" t="s">
        <v>95</v>
      </c>
      <c r="B45" s="35" t="s">
        <v>22</v>
      </c>
      <c r="C45" s="35" t="s">
        <v>20</v>
      </c>
      <c r="D45" s="35">
        <v>40</v>
      </c>
      <c r="E45" s="35">
        <v>390</v>
      </c>
      <c r="F45" s="36">
        <f t="shared" si="1"/>
        <v>448.49999999999994</v>
      </c>
      <c r="G45" s="35"/>
      <c r="H45" s="11">
        <f>F45</f>
        <v>448.49999999999994</v>
      </c>
      <c r="I45" s="6">
        <v>450</v>
      </c>
      <c r="J45" s="35">
        <v>24</v>
      </c>
      <c r="K45" s="6">
        <v>-23</v>
      </c>
    </row>
    <row r="46" spans="1:11" ht="15">
      <c r="A46" s="5" t="s">
        <v>61</v>
      </c>
      <c r="B46" s="32" t="s">
        <v>15</v>
      </c>
      <c r="C46" s="32" t="s">
        <v>16</v>
      </c>
      <c r="D46" s="32">
        <v>38</v>
      </c>
      <c r="E46" s="32">
        <v>372</v>
      </c>
      <c r="F46" s="33">
        <f t="shared" si="1"/>
        <v>427.79999999999995</v>
      </c>
      <c r="G46" s="34">
        <v>62</v>
      </c>
      <c r="H46" s="10">
        <f>G46+F46</f>
        <v>489.79999999999995</v>
      </c>
      <c r="I46" s="5">
        <v>490</v>
      </c>
      <c r="J46" s="32">
        <v>24</v>
      </c>
      <c r="K46" s="5">
        <v>-24</v>
      </c>
    </row>
    <row r="47" spans="1:11" ht="15">
      <c r="A47" s="6" t="s">
        <v>69</v>
      </c>
      <c r="B47" s="35" t="s">
        <v>15</v>
      </c>
      <c r="C47" s="35" t="s">
        <v>16</v>
      </c>
      <c r="D47" s="35">
        <v>40</v>
      </c>
      <c r="E47" s="35">
        <v>372</v>
      </c>
      <c r="F47" s="36">
        <f t="shared" si="1"/>
        <v>427.79999999999995</v>
      </c>
      <c r="G47" s="37">
        <v>62</v>
      </c>
      <c r="H47" s="11">
        <f>G47+F47</f>
        <v>489.79999999999995</v>
      </c>
      <c r="I47" s="6">
        <v>490</v>
      </c>
      <c r="J47" s="35">
        <v>24</v>
      </c>
      <c r="K47" s="6">
        <v>-24</v>
      </c>
    </row>
    <row r="48" spans="1:11" ht="15">
      <c r="A48" s="5" t="s">
        <v>34</v>
      </c>
      <c r="B48" s="32" t="s">
        <v>10</v>
      </c>
      <c r="C48" s="32" t="s">
        <v>11</v>
      </c>
      <c r="D48" s="32">
        <v>40</v>
      </c>
      <c r="E48" s="32">
        <v>360</v>
      </c>
      <c r="F48" s="33">
        <f t="shared" si="1"/>
        <v>413.99999999999994</v>
      </c>
      <c r="G48" s="32"/>
      <c r="H48" s="10">
        <f aca="true" t="shared" si="2" ref="H48:H54">F48</f>
        <v>413.99999999999994</v>
      </c>
      <c r="I48" s="42">
        <v>414</v>
      </c>
      <c r="J48" s="32">
        <v>24</v>
      </c>
      <c r="K48" s="5">
        <v>-24</v>
      </c>
    </row>
    <row r="49" spans="1:11" ht="15">
      <c r="A49" s="6" t="s">
        <v>52</v>
      </c>
      <c r="B49" s="35" t="s">
        <v>15</v>
      </c>
      <c r="C49" s="35" t="s">
        <v>16</v>
      </c>
      <c r="D49" s="35">
        <v>37</v>
      </c>
      <c r="E49" s="35">
        <v>372</v>
      </c>
      <c r="F49" s="36">
        <f t="shared" si="1"/>
        <v>427.79999999999995</v>
      </c>
      <c r="G49" s="35"/>
      <c r="H49" s="11">
        <f t="shared" si="2"/>
        <v>427.79999999999995</v>
      </c>
      <c r="I49" s="6">
        <v>430</v>
      </c>
      <c r="J49" s="35">
        <v>24</v>
      </c>
      <c r="K49" s="6">
        <v>-22</v>
      </c>
    </row>
    <row r="50" spans="1:11" ht="15">
      <c r="A50" s="5" t="s">
        <v>88</v>
      </c>
      <c r="B50" s="32" t="s">
        <v>21</v>
      </c>
      <c r="C50" s="32" t="s">
        <v>20</v>
      </c>
      <c r="D50" s="32">
        <v>36</v>
      </c>
      <c r="E50" s="32">
        <v>350</v>
      </c>
      <c r="F50" s="33">
        <f t="shared" si="1"/>
        <v>402.49999999999994</v>
      </c>
      <c r="G50" s="32"/>
      <c r="H50" s="10">
        <f t="shared" si="2"/>
        <v>402.49999999999994</v>
      </c>
      <c r="I50" s="5">
        <v>420</v>
      </c>
      <c r="J50" s="32">
        <v>24</v>
      </c>
      <c r="K50" s="10">
        <f>I50-H50-J50</f>
        <v>-6.499999999999943</v>
      </c>
    </row>
    <row r="51" spans="1:11" ht="15">
      <c r="A51" s="6" t="s">
        <v>84</v>
      </c>
      <c r="B51" s="35" t="s">
        <v>21</v>
      </c>
      <c r="C51" s="35" t="s">
        <v>20</v>
      </c>
      <c r="D51" s="35">
        <v>34</v>
      </c>
      <c r="E51" s="35">
        <v>350</v>
      </c>
      <c r="F51" s="36">
        <f t="shared" si="1"/>
        <v>402.49999999999994</v>
      </c>
      <c r="G51" s="35"/>
      <c r="H51" s="11">
        <f t="shared" si="2"/>
        <v>402.49999999999994</v>
      </c>
      <c r="I51" s="6">
        <v>403</v>
      </c>
      <c r="J51" s="35">
        <v>24</v>
      </c>
      <c r="K51" s="6">
        <v>-24</v>
      </c>
    </row>
    <row r="52" spans="1:11" ht="15">
      <c r="A52" s="6" t="s">
        <v>96</v>
      </c>
      <c r="B52" s="35" t="s">
        <v>22</v>
      </c>
      <c r="C52" s="35" t="s">
        <v>20</v>
      </c>
      <c r="D52" s="35">
        <v>41</v>
      </c>
      <c r="E52" s="35">
        <v>390</v>
      </c>
      <c r="F52" s="36">
        <f t="shared" si="1"/>
        <v>448.49999999999994</v>
      </c>
      <c r="G52" s="35"/>
      <c r="H52" s="11">
        <f t="shared" si="2"/>
        <v>448.49999999999994</v>
      </c>
      <c r="I52" s="6">
        <v>500</v>
      </c>
      <c r="J52" s="35">
        <v>24</v>
      </c>
      <c r="K52" s="11">
        <f>I52-H52-J52</f>
        <v>27.500000000000057</v>
      </c>
    </row>
    <row r="53" spans="1:11" ht="15">
      <c r="A53" s="5" t="s">
        <v>77</v>
      </c>
      <c r="B53" s="32" t="s">
        <v>19</v>
      </c>
      <c r="C53" s="32" t="s">
        <v>20</v>
      </c>
      <c r="D53" s="32">
        <v>38</v>
      </c>
      <c r="E53" s="32">
        <v>372</v>
      </c>
      <c r="F53" s="33">
        <f t="shared" si="1"/>
        <v>427.79999999999995</v>
      </c>
      <c r="G53" s="32"/>
      <c r="H53" s="10">
        <f t="shared" si="2"/>
        <v>427.79999999999995</v>
      </c>
      <c r="I53" s="5">
        <v>421</v>
      </c>
      <c r="J53" s="32">
        <v>24</v>
      </c>
      <c r="K53" s="10">
        <f>I53-H53-J53</f>
        <v>-30.799999999999955</v>
      </c>
    </row>
    <row r="54" spans="1:11" ht="15">
      <c r="A54" s="6" t="s">
        <v>92</v>
      </c>
      <c r="B54" s="35" t="s">
        <v>22</v>
      </c>
      <c r="C54" s="35" t="s">
        <v>20</v>
      </c>
      <c r="D54" s="35">
        <v>38</v>
      </c>
      <c r="E54" s="35">
        <v>390</v>
      </c>
      <c r="F54" s="36">
        <f t="shared" si="1"/>
        <v>448.49999999999994</v>
      </c>
      <c r="G54" s="35"/>
      <c r="H54" s="11">
        <f t="shared" si="2"/>
        <v>448.49999999999994</v>
      </c>
      <c r="I54" s="6">
        <v>450</v>
      </c>
      <c r="J54" s="35">
        <v>24</v>
      </c>
      <c r="K54" s="6">
        <v>-23</v>
      </c>
    </row>
    <row r="55" spans="1:11" ht="15">
      <c r="A55" s="5" t="s">
        <v>32</v>
      </c>
      <c r="B55" s="32" t="s">
        <v>10</v>
      </c>
      <c r="C55" s="32" t="s">
        <v>11</v>
      </c>
      <c r="D55" s="32">
        <v>39</v>
      </c>
      <c r="E55" s="32">
        <v>360</v>
      </c>
      <c r="F55" s="33">
        <f t="shared" si="1"/>
        <v>413.99999999999994</v>
      </c>
      <c r="G55" s="32"/>
      <c r="H55" s="5"/>
      <c r="I55" s="5"/>
      <c r="J55" s="32">
        <v>24</v>
      </c>
      <c r="K55" s="5"/>
    </row>
    <row r="56" spans="1:11" ht="15">
      <c r="A56" s="5" t="s">
        <v>32</v>
      </c>
      <c r="B56" s="32" t="s">
        <v>15</v>
      </c>
      <c r="C56" s="32" t="s">
        <v>16</v>
      </c>
      <c r="D56" s="32">
        <v>41</v>
      </c>
      <c r="E56" s="32">
        <v>372</v>
      </c>
      <c r="F56" s="33">
        <f t="shared" si="1"/>
        <v>427.79999999999995</v>
      </c>
      <c r="G56" s="32"/>
      <c r="H56" s="10">
        <f>F55+F56</f>
        <v>841.8</v>
      </c>
      <c r="I56" s="5">
        <v>842</v>
      </c>
      <c r="J56" s="32">
        <v>24</v>
      </c>
      <c r="K56" s="5">
        <v>-48</v>
      </c>
    </row>
    <row r="57" spans="1:11" ht="15">
      <c r="A57" s="6" t="s">
        <v>39</v>
      </c>
      <c r="B57" s="35" t="s">
        <v>10</v>
      </c>
      <c r="C57" s="35" t="s">
        <v>11</v>
      </c>
      <c r="D57" s="35">
        <v>39</v>
      </c>
      <c r="E57" s="35">
        <v>360</v>
      </c>
      <c r="F57" s="36">
        <f t="shared" si="1"/>
        <v>413.99999999999994</v>
      </c>
      <c r="G57" s="37">
        <v>144</v>
      </c>
      <c r="H57" s="6"/>
      <c r="I57" s="6"/>
      <c r="J57" s="35">
        <v>24</v>
      </c>
      <c r="K57" s="6"/>
    </row>
    <row r="58" spans="1:11" ht="15">
      <c r="A58" s="6" t="s">
        <v>39</v>
      </c>
      <c r="B58" s="35" t="s">
        <v>15</v>
      </c>
      <c r="C58" s="35" t="s">
        <v>16</v>
      </c>
      <c r="D58" s="35">
        <v>38</v>
      </c>
      <c r="E58" s="35">
        <v>372</v>
      </c>
      <c r="F58" s="36">
        <f t="shared" si="1"/>
        <v>427.79999999999995</v>
      </c>
      <c r="G58" s="37">
        <v>62</v>
      </c>
      <c r="H58" s="6"/>
      <c r="I58" s="6"/>
      <c r="J58" s="35">
        <v>24</v>
      </c>
      <c r="K58" s="6"/>
    </row>
    <row r="59" spans="1:11" ht="15">
      <c r="A59" s="43" t="s">
        <v>39</v>
      </c>
      <c r="B59" s="35" t="s">
        <v>17</v>
      </c>
      <c r="C59" s="35" t="s">
        <v>18</v>
      </c>
      <c r="D59" s="35">
        <v>41</v>
      </c>
      <c r="E59" s="35">
        <v>372</v>
      </c>
      <c r="F59" s="36">
        <f t="shared" si="1"/>
        <v>427.79999999999995</v>
      </c>
      <c r="G59" s="35"/>
      <c r="H59" s="11">
        <f>F59+F58+F57+G57+G58</f>
        <v>1475.6</v>
      </c>
      <c r="I59" s="6"/>
      <c r="J59" s="35">
        <v>24</v>
      </c>
      <c r="K59" s="6"/>
    </row>
    <row r="60" spans="1:11" ht="15">
      <c r="A60" s="5" t="s">
        <v>30</v>
      </c>
      <c r="B60" s="32" t="s">
        <v>10</v>
      </c>
      <c r="C60" s="32" t="s">
        <v>11</v>
      </c>
      <c r="D60" s="32">
        <v>38</v>
      </c>
      <c r="E60" s="32">
        <v>360</v>
      </c>
      <c r="F60" s="33">
        <f t="shared" si="1"/>
        <v>413.99999999999994</v>
      </c>
      <c r="G60" s="32"/>
      <c r="H60" s="10">
        <f>F60</f>
        <v>413.99999999999994</v>
      </c>
      <c r="I60" s="5">
        <v>500</v>
      </c>
      <c r="J60" s="32">
        <v>24</v>
      </c>
      <c r="K60" s="10">
        <f>I60-H60-J60</f>
        <v>62.00000000000006</v>
      </c>
    </row>
    <row r="61" spans="1:11" ht="15">
      <c r="A61" s="6" t="s">
        <v>76</v>
      </c>
      <c r="B61" s="35" t="s">
        <v>19</v>
      </c>
      <c r="C61" s="35" t="s">
        <v>20</v>
      </c>
      <c r="D61" s="35">
        <v>38</v>
      </c>
      <c r="E61" s="35">
        <v>372</v>
      </c>
      <c r="F61" s="36">
        <f t="shared" si="1"/>
        <v>427.79999999999995</v>
      </c>
      <c r="G61" s="35"/>
      <c r="H61" s="11">
        <f>F61</f>
        <v>427.79999999999995</v>
      </c>
      <c r="I61" s="6">
        <v>428</v>
      </c>
      <c r="J61" s="35">
        <v>24</v>
      </c>
      <c r="K61" s="6">
        <v>-24</v>
      </c>
    </row>
    <row r="62" spans="1:11" ht="15">
      <c r="A62" s="5" t="s">
        <v>86</v>
      </c>
      <c r="B62" s="32" t="s">
        <v>21</v>
      </c>
      <c r="C62" s="32" t="s">
        <v>20</v>
      </c>
      <c r="D62" s="32">
        <v>35</v>
      </c>
      <c r="E62" s="32">
        <v>350</v>
      </c>
      <c r="F62" s="33">
        <f t="shared" si="1"/>
        <v>402.49999999999994</v>
      </c>
      <c r="G62" s="32"/>
      <c r="H62" s="10">
        <f>F62</f>
        <v>402.49999999999994</v>
      </c>
      <c r="I62" s="42">
        <v>414</v>
      </c>
      <c r="J62" s="32">
        <v>24</v>
      </c>
      <c r="K62" s="10">
        <f>I62-H62-J62</f>
        <v>-12.499999999999943</v>
      </c>
    </row>
    <row r="63" spans="1:11" ht="15">
      <c r="A63" s="6" t="s">
        <v>59</v>
      </c>
      <c r="B63" s="35" t="s">
        <v>15</v>
      </c>
      <c r="C63" s="35" t="s">
        <v>16</v>
      </c>
      <c r="D63" s="35">
        <v>39</v>
      </c>
      <c r="E63" s="35">
        <v>372</v>
      </c>
      <c r="F63" s="36">
        <f t="shared" si="1"/>
        <v>427.79999999999995</v>
      </c>
      <c r="G63" s="37"/>
      <c r="H63" s="11">
        <f>G63+F63</f>
        <v>427.79999999999995</v>
      </c>
      <c r="I63" s="6">
        <v>430</v>
      </c>
      <c r="J63" s="35">
        <v>24</v>
      </c>
      <c r="K63" s="6">
        <v>-22</v>
      </c>
    </row>
    <row r="64" spans="1:11" ht="15">
      <c r="A64" s="5" t="s">
        <v>56</v>
      </c>
      <c r="B64" s="32" t="s">
        <v>15</v>
      </c>
      <c r="C64" s="32" t="s">
        <v>16</v>
      </c>
      <c r="D64" s="32">
        <v>39</v>
      </c>
      <c r="E64" s="32">
        <v>372</v>
      </c>
      <c r="F64" s="33">
        <f t="shared" si="1"/>
        <v>427.79999999999995</v>
      </c>
      <c r="G64" s="32"/>
      <c r="H64" s="10"/>
      <c r="I64" s="5"/>
      <c r="J64" s="32">
        <v>24</v>
      </c>
      <c r="K64" s="5"/>
    </row>
    <row r="65" spans="1:11" ht="15">
      <c r="A65" s="5" t="s">
        <v>56</v>
      </c>
      <c r="B65" s="32" t="s">
        <v>15</v>
      </c>
      <c r="C65" s="32" t="s">
        <v>16</v>
      </c>
      <c r="D65" s="32">
        <v>37</v>
      </c>
      <c r="E65" s="32">
        <v>372</v>
      </c>
      <c r="F65" s="33">
        <f t="shared" si="1"/>
        <v>427.79999999999995</v>
      </c>
      <c r="G65" s="34"/>
      <c r="H65" s="10"/>
      <c r="I65" s="5"/>
      <c r="J65" s="32">
        <v>24</v>
      </c>
      <c r="K65" s="5"/>
    </row>
    <row r="66" spans="1:11" ht="15">
      <c r="A66" s="5" t="s">
        <v>56</v>
      </c>
      <c r="B66" s="32" t="s">
        <v>15</v>
      </c>
      <c r="C66" s="32" t="s">
        <v>16</v>
      </c>
      <c r="D66" s="32">
        <v>38</v>
      </c>
      <c r="E66" s="32">
        <v>372</v>
      </c>
      <c r="F66" s="33">
        <f t="shared" si="1"/>
        <v>427.79999999999995</v>
      </c>
      <c r="G66" s="34"/>
      <c r="H66" s="5"/>
      <c r="I66" s="5"/>
      <c r="J66" s="32">
        <v>24</v>
      </c>
      <c r="K66" s="5"/>
    </row>
    <row r="67" spans="1:11" ht="15">
      <c r="A67" s="5" t="s">
        <v>56</v>
      </c>
      <c r="B67" s="32" t="s">
        <v>15</v>
      </c>
      <c r="C67" s="32" t="s">
        <v>16</v>
      </c>
      <c r="D67" s="32">
        <v>39</v>
      </c>
      <c r="E67" s="32">
        <v>372</v>
      </c>
      <c r="F67" s="33">
        <f aca="true" t="shared" si="3" ref="F67:F98">E67*1.15</f>
        <v>427.79999999999995</v>
      </c>
      <c r="G67" s="34"/>
      <c r="H67" s="10">
        <f>F64+F65+F66+F67+G65+G66+G67</f>
        <v>1711.1999999999998</v>
      </c>
      <c r="I67" s="5">
        <v>1897</v>
      </c>
      <c r="J67" s="32">
        <v>24</v>
      </c>
      <c r="K67" s="10">
        <f>I67-H67-J67-J66-J65-J64</f>
        <v>89.80000000000018</v>
      </c>
    </row>
    <row r="68" spans="1:11" ht="15">
      <c r="A68" s="6" t="s">
        <v>44</v>
      </c>
      <c r="B68" s="35" t="s">
        <v>12</v>
      </c>
      <c r="C68" s="35" t="s">
        <v>13</v>
      </c>
      <c r="D68" s="35">
        <v>40</v>
      </c>
      <c r="E68" s="35">
        <v>390</v>
      </c>
      <c r="F68" s="36">
        <f t="shared" si="3"/>
        <v>448.49999999999994</v>
      </c>
      <c r="G68" s="37">
        <v>65</v>
      </c>
      <c r="H68" s="11">
        <f>G68+F68</f>
        <v>513.5</v>
      </c>
      <c r="I68" s="6">
        <v>500</v>
      </c>
      <c r="J68" s="35">
        <v>24</v>
      </c>
      <c r="K68" s="11">
        <f>I68-H68-J68</f>
        <v>-37.5</v>
      </c>
    </row>
    <row r="69" spans="1:11" ht="15">
      <c r="A69" s="5" t="s">
        <v>104</v>
      </c>
      <c r="B69" s="32" t="s">
        <v>24</v>
      </c>
      <c r="C69" s="32" t="s">
        <v>11</v>
      </c>
      <c r="D69" s="32">
        <v>39</v>
      </c>
      <c r="E69" s="32">
        <v>390</v>
      </c>
      <c r="F69" s="33">
        <f t="shared" si="3"/>
        <v>448.49999999999994</v>
      </c>
      <c r="G69" s="34">
        <v>156</v>
      </c>
      <c r="H69" s="10">
        <f>G69+F69</f>
        <v>604.5</v>
      </c>
      <c r="I69" s="5">
        <v>605</v>
      </c>
      <c r="J69" s="32">
        <v>24</v>
      </c>
      <c r="K69" s="5">
        <v>-24</v>
      </c>
    </row>
    <row r="70" spans="1:11" ht="15">
      <c r="A70" s="6" t="s">
        <v>103</v>
      </c>
      <c r="B70" s="35" t="s">
        <v>24</v>
      </c>
      <c r="C70" s="35" t="s">
        <v>11</v>
      </c>
      <c r="D70" s="35">
        <v>38</v>
      </c>
      <c r="E70" s="35">
        <v>390</v>
      </c>
      <c r="F70" s="36">
        <f t="shared" si="3"/>
        <v>448.49999999999994</v>
      </c>
      <c r="G70" s="37">
        <v>156</v>
      </c>
      <c r="H70" s="11">
        <f>G70+F70</f>
        <v>604.5</v>
      </c>
      <c r="I70" s="6">
        <v>605</v>
      </c>
      <c r="J70" s="35">
        <v>24</v>
      </c>
      <c r="K70" s="6">
        <v>-24</v>
      </c>
    </row>
    <row r="71" spans="1:11" ht="15">
      <c r="A71" s="5" t="s">
        <v>53</v>
      </c>
      <c r="B71" s="32" t="s">
        <v>15</v>
      </c>
      <c r="C71" s="32" t="s">
        <v>16</v>
      </c>
      <c r="D71" s="32">
        <v>38</v>
      </c>
      <c r="E71" s="32">
        <v>372</v>
      </c>
      <c r="F71" s="33">
        <f t="shared" si="3"/>
        <v>427.79999999999995</v>
      </c>
      <c r="G71" s="32"/>
      <c r="H71" s="10">
        <f>F71</f>
        <v>427.79999999999995</v>
      </c>
      <c r="I71" s="5">
        <v>428</v>
      </c>
      <c r="J71" s="32">
        <v>24</v>
      </c>
      <c r="K71" s="5">
        <v>-24</v>
      </c>
    </row>
    <row r="72" spans="1:11" ht="15">
      <c r="A72" s="6" t="s">
        <v>82</v>
      </c>
      <c r="B72" s="35" t="s">
        <v>19</v>
      </c>
      <c r="C72" s="35" t="s">
        <v>20</v>
      </c>
      <c r="D72" s="35">
        <v>38</v>
      </c>
      <c r="E72" s="35">
        <v>372</v>
      </c>
      <c r="F72" s="36">
        <f t="shared" si="3"/>
        <v>427.79999999999995</v>
      </c>
      <c r="G72" s="37"/>
      <c r="H72" s="11">
        <f>G72+F72</f>
        <v>427.79999999999995</v>
      </c>
      <c r="I72" s="6">
        <v>589</v>
      </c>
      <c r="J72" s="35">
        <v>24</v>
      </c>
      <c r="K72" s="11">
        <f>I72-H72-J72</f>
        <v>137.20000000000005</v>
      </c>
    </row>
    <row r="73" spans="1:11" ht="15">
      <c r="A73" s="5" t="s">
        <v>109</v>
      </c>
      <c r="B73" s="32" t="s">
        <v>27</v>
      </c>
      <c r="C73" s="32" t="s">
        <v>28</v>
      </c>
      <c r="D73" s="32">
        <v>37</v>
      </c>
      <c r="E73" s="32">
        <v>360</v>
      </c>
      <c r="F73" s="33">
        <f t="shared" si="3"/>
        <v>413.99999999999994</v>
      </c>
      <c r="G73" s="32"/>
      <c r="H73" s="10">
        <f>G73+F73</f>
        <v>413.99999999999994</v>
      </c>
      <c r="I73" s="5">
        <v>450</v>
      </c>
      <c r="J73" s="32">
        <v>24</v>
      </c>
      <c r="K73" s="10">
        <f>I73-H73-J73</f>
        <v>12.000000000000057</v>
      </c>
    </row>
    <row r="74" spans="1:11" ht="15">
      <c r="A74" s="6" t="s">
        <v>49</v>
      </c>
      <c r="B74" s="7" t="s">
        <v>12</v>
      </c>
      <c r="C74" s="35" t="s">
        <v>14</v>
      </c>
      <c r="D74" s="35">
        <v>39</v>
      </c>
      <c r="E74" s="35">
        <v>390</v>
      </c>
      <c r="F74" s="36">
        <f t="shared" si="3"/>
        <v>448.49999999999994</v>
      </c>
      <c r="G74" s="35"/>
      <c r="H74" s="11">
        <f>F74</f>
        <v>448.49999999999994</v>
      </c>
      <c r="I74" s="41">
        <v>450</v>
      </c>
      <c r="J74" s="35">
        <v>24</v>
      </c>
      <c r="K74" s="6">
        <v>-23</v>
      </c>
    </row>
    <row r="75" spans="1:11" ht="15">
      <c r="A75" s="5" t="s">
        <v>55</v>
      </c>
      <c r="B75" s="32" t="s">
        <v>15</v>
      </c>
      <c r="C75" s="32" t="s">
        <v>16</v>
      </c>
      <c r="D75" s="32">
        <v>39</v>
      </c>
      <c r="E75" s="32">
        <v>372</v>
      </c>
      <c r="F75" s="33">
        <f t="shared" si="3"/>
        <v>427.79999999999995</v>
      </c>
      <c r="G75" s="32"/>
      <c r="H75" s="5"/>
      <c r="I75" s="5"/>
      <c r="J75" s="32">
        <v>24</v>
      </c>
      <c r="K75" s="5"/>
    </row>
    <row r="76" spans="1:11" ht="15">
      <c r="A76" s="5" t="s">
        <v>55</v>
      </c>
      <c r="B76" s="32" t="s">
        <v>15</v>
      </c>
      <c r="C76" s="32" t="s">
        <v>16</v>
      </c>
      <c r="D76" s="32">
        <v>40</v>
      </c>
      <c r="E76" s="32">
        <v>372</v>
      </c>
      <c r="F76" s="33">
        <f t="shared" si="3"/>
        <v>427.79999999999995</v>
      </c>
      <c r="G76" s="34">
        <v>62</v>
      </c>
      <c r="H76" s="5"/>
      <c r="I76" s="5"/>
      <c r="J76" s="32">
        <v>24</v>
      </c>
      <c r="K76" s="5"/>
    </row>
    <row r="77" spans="1:11" ht="15">
      <c r="A77" s="5" t="s">
        <v>55</v>
      </c>
      <c r="B77" s="32" t="s">
        <v>23</v>
      </c>
      <c r="C77" s="32" t="s">
        <v>97</v>
      </c>
      <c r="D77" s="32">
        <v>40</v>
      </c>
      <c r="E77" s="32">
        <v>390</v>
      </c>
      <c r="F77" s="33">
        <f t="shared" si="3"/>
        <v>448.49999999999994</v>
      </c>
      <c r="G77" s="32"/>
      <c r="H77" s="10">
        <f>F75+F76+F77+G76</f>
        <v>1366.1</v>
      </c>
      <c r="I77" s="5">
        <v>1310</v>
      </c>
      <c r="J77" s="32">
        <v>24</v>
      </c>
      <c r="K77" s="10">
        <f>I77-H77-J75-J76-J77</f>
        <v>-128.0999999999999</v>
      </c>
    </row>
    <row r="78" spans="1:11" ht="15">
      <c r="A78" s="6" t="s">
        <v>47</v>
      </c>
      <c r="B78" s="35" t="s">
        <v>12</v>
      </c>
      <c r="C78" s="35" t="s">
        <v>14</v>
      </c>
      <c r="D78" s="35">
        <v>38</v>
      </c>
      <c r="E78" s="35">
        <v>390</v>
      </c>
      <c r="F78" s="36">
        <f t="shared" si="3"/>
        <v>448.49999999999994</v>
      </c>
      <c r="G78" s="35"/>
      <c r="H78" s="11">
        <f>F78</f>
        <v>448.49999999999994</v>
      </c>
      <c r="I78" s="6">
        <v>450</v>
      </c>
      <c r="J78" s="35">
        <v>24</v>
      </c>
      <c r="K78" s="6">
        <v>-23</v>
      </c>
    </row>
    <row r="79" spans="1:11" ht="15">
      <c r="A79" s="5" t="s">
        <v>83</v>
      </c>
      <c r="B79" s="32" t="s">
        <v>19</v>
      </c>
      <c r="C79" s="32" t="s">
        <v>20</v>
      </c>
      <c r="D79" s="32">
        <v>40</v>
      </c>
      <c r="E79" s="32">
        <v>372</v>
      </c>
      <c r="F79" s="33">
        <f t="shared" si="3"/>
        <v>427.79999999999995</v>
      </c>
      <c r="G79" s="34"/>
      <c r="H79" s="10">
        <f>G79+F79</f>
        <v>427.79999999999995</v>
      </c>
      <c r="I79" s="5">
        <v>490</v>
      </c>
      <c r="J79" s="32">
        <v>24</v>
      </c>
      <c r="K79" s="10">
        <f>I79-H79-J79</f>
        <v>38.200000000000045</v>
      </c>
    </row>
    <row r="80" spans="1:11" ht="15">
      <c r="A80" s="6" t="s">
        <v>33</v>
      </c>
      <c r="B80" s="35" t="s">
        <v>10</v>
      </c>
      <c r="C80" s="35" t="s">
        <v>11</v>
      </c>
      <c r="D80" s="35">
        <v>39</v>
      </c>
      <c r="E80" s="35">
        <v>360</v>
      </c>
      <c r="F80" s="36">
        <f t="shared" si="3"/>
        <v>413.99999999999994</v>
      </c>
      <c r="G80" s="35"/>
      <c r="H80" s="6"/>
      <c r="I80" s="6"/>
      <c r="J80" s="35">
        <v>24</v>
      </c>
      <c r="K80" s="6"/>
    </row>
    <row r="81" spans="1:11" ht="15">
      <c r="A81" s="6" t="s">
        <v>33</v>
      </c>
      <c r="B81" s="35" t="s">
        <v>17</v>
      </c>
      <c r="C81" s="35" t="s">
        <v>18</v>
      </c>
      <c r="D81" s="35">
        <v>39</v>
      </c>
      <c r="E81" s="35">
        <v>372</v>
      </c>
      <c r="F81" s="36">
        <f t="shared" si="3"/>
        <v>427.79999999999995</v>
      </c>
      <c r="G81" s="35"/>
      <c r="H81" s="11">
        <f>F80+F81</f>
        <v>841.8</v>
      </c>
      <c r="I81" s="6">
        <v>842</v>
      </c>
      <c r="J81" s="35">
        <v>24</v>
      </c>
      <c r="K81" s="6">
        <v>-48</v>
      </c>
    </row>
    <row r="82" spans="1:11" ht="15">
      <c r="A82" s="5" t="s">
        <v>101</v>
      </c>
      <c r="B82" s="32" t="s">
        <v>23</v>
      </c>
      <c r="C82" s="32" t="s">
        <v>97</v>
      </c>
      <c r="D82" s="32">
        <v>39</v>
      </c>
      <c r="E82" s="32">
        <v>390</v>
      </c>
      <c r="F82" s="33">
        <f t="shared" si="3"/>
        <v>448.49999999999994</v>
      </c>
      <c r="G82" s="32"/>
      <c r="H82" s="10">
        <f>F82</f>
        <v>448.49999999999994</v>
      </c>
      <c r="I82" s="5">
        <v>449</v>
      </c>
      <c r="J82" s="32">
        <v>24</v>
      </c>
      <c r="K82" s="5">
        <v>-24</v>
      </c>
    </row>
    <row r="83" spans="1:11" ht="15">
      <c r="A83" s="6" t="s">
        <v>90</v>
      </c>
      <c r="B83" s="35" t="s">
        <v>21</v>
      </c>
      <c r="C83" s="35" t="s">
        <v>20</v>
      </c>
      <c r="D83" s="35">
        <v>37</v>
      </c>
      <c r="E83" s="35">
        <v>350</v>
      </c>
      <c r="F83" s="36">
        <f t="shared" si="3"/>
        <v>402.49999999999994</v>
      </c>
      <c r="G83" s="35"/>
      <c r="H83" s="11">
        <f>F83</f>
        <v>402.49999999999994</v>
      </c>
      <c r="I83" s="6">
        <v>400</v>
      </c>
      <c r="J83" s="35">
        <v>24</v>
      </c>
      <c r="K83" s="11">
        <f>I83-H83-J83</f>
        <v>-26.499999999999943</v>
      </c>
    </row>
    <row r="84" spans="1:11" ht="15">
      <c r="A84" s="5" t="s">
        <v>93</v>
      </c>
      <c r="B84" s="32" t="s">
        <v>22</v>
      </c>
      <c r="C84" s="32" t="s">
        <v>20</v>
      </c>
      <c r="D84" s="32">
        <v>39</v>
      </c>
      <c r="E84" s="32">
        <v>390</v>
      </c>
      <c r="F84" s="33">
        <f t="shared" si="3"/>
        <v>448.49999999999994</v>
      </c>
      <c r="G84" s="32"/>
      <c r="H84" s="10">
        <f>F84</f>
        <v>448.49999999999994</v>
      </c>
      <c r="I84" s="5">
        <v>450</v>
      </c>
      <c r="J84" s="32">
        <v>24</v>
      </c>
      <c r="K84" s="5">
        <v>-23</v>
      </c>
    </row>
    <row r="85" spans="1:11" ht="15">
      <c r="A85" s="6" t="s">
        <v>29</v>
      </c>
      <c r="B85" s="35" t="s">
        <v>10</v>
      </c>
      <c r="C85" s="35" t="s">
        <v>11</v>
      </c>
      <c r="D85" s="35">
        <v>37</v>
      </c>
      <c r="E85" s="35">
        <v>360</v>
      </c>
      <c r="F85" s="36">
        <f t="shared" si="3"/>
        <v>413.99999999999994</v>
      </c>
      <c r="G85" s="35"/>
      <c r="H85" s="11">
        <f>F85</f>
        <v>413.99999999999994</v>
      </c>
      <c r="I85" s="6">
        <v>414</v>
      </c>
      <c r="J85" s="35">
        <v>24</v>
      </c>
      <c r="K85" s="6">
        <v>-24</v>
      </c>
    </row>
    <row r="86" spans="1:11" ht="15">
      <c r="A86" s="5" t="s">
        <v>102</v>
      </c>
      <c r="B86" s="32" t="s">
        <v>24</v>
      </c>
      <c r="C86" s="32" t="s">
        <v>11</v>
      </c>
      <c r="D86" s="32">
        <v>37</v>
      </c>
      <c r="E86" s="32">
        <v>390</v>
      </c>
      <c r="F86" s="33">
        <f t="shared" si="3"/>
        <v>448.49999999999994</v>
      </c>
      <c r="G86" s="34">
        <v>156</v>
      </c>
      <c r="H86" s="10">
        <f>G86+F86</f>
        <v>604.5</v>
      </c>
      <c r="I86" s="5">
        <v>605</v>
      </c>
      <c r="J86" s="32">
        <v>24</v>
      </c>
      <c r="K86" s="5">
        <v>-24</v>
      </c>
    </row>
    <row r="87" spans="1:11" ht="15">
      <c r="A87" s="6" t="s">
        <v>43</v>
      </c>
      <c r="B87" s="35" t="s">
        <v>12</v>
      </c>
      <c r="C87" s="35" t="s">
        <v>13</v>
      </c>
      <c r="D87" s="35">
        <v>38</v>
      </c>
      <c r="E87" s="35">
        <v>390</v>
      </c>
      <c r="F87" s="36">
        <f t="shared" si="3"/>
        <v>448.49999999999994</v>
      </c>
      <c r="G87" s="37">
        <v>65</v>
      </c>
      <c r="H87" s="11">
        <f>G87+F87</f>
        <v>513.5</v>
      </c>
      <c r="I87" s="6">
        <v>449</v>
      </c>
      <c r="J87" s="35">
        <v>24</v>
      </c>
      <c r="K87" s="11">
        <f>I87-H87-J87</f>
        <v>-88.5</v>
      </c>
    </row>
    <row r="88" spans="1:11" ht="15">
      <c r="A88" s="5" t="s">
        <v>57</v>
      </c>
      <c r="B88" s="32" t="s">
        <v>15</v>
      </c>
      <c r="C88" s="32" t="s">
        <v>16</v>
      </c>
      <c r="D88" s="32">
        <v>40</v>
      </c>
      <c r="E88" s="32">
        <v>372</v>
      </c>
      <c r="F88" s="33">
        <f t="shared" si="3"/>
        <v>427.79999999999995</v>
      </c>
      <c r="G88" s="32"/>
      <c r="H88" s="5"/>
      <c r="I88" s="5"/>
      <c r="J88" s="32">
        <v>24</v>
      </c>
      <c r="K88" s="5"/>
    </row>
    <row r="89" spans="1:11" ht="15">
      <c r="A89" s="5" t="s">
        <v>57</v>
      </c>
      <c r="B89" s="32" t="s">
        <v>15</v>
      </c>
      <c r="C89" s="32" t="s">
        <v>16</v>
      </c>
      <c r="D89" s="32">
        <v>40</v>
      </c>
      <c r="E89" s="32">
        <v>372</v>
      </c>
      <c r="F89" s="33">
        <f t="shared" si="3"/>
        <v>427.79999999999995</v>
      </c>
      <c r="G89" s="34"/>
      <c r="H89" s="5"/>
      <c r="I89" s="5"/>
      <c r="J89" s="32">
        <v>24</v>
      </c>
      <c r="K89" s="5"/>
    </row>
    <row r="90" spans="1:12" ht="15">
      <c r="A90" s="5" t="s">
        <v>57</v>
      </c>
      <c r="B90" s="32" t="s">
        <v>25</v>
      </c>
      <c r="C90" s="32" t="s">
        <v>20</v>
      </c>
      <c r="D90" s="32">
        <v>39</v>
      </c>
      <c r="E90" s="32">
        <v>390</v>
      </c>
      <c r="F90" s="33">
        <f t="shared" si="3"/>
        <v>448.49999999999994</v>
      </c>
      <c r="G90" s="32"/>
      <c r="H90" s="10">
        <f>F88+F89+F90+G89</f>
        <v>1304.1</v>
      </c>
      <c r="I90" s="5">
        <v>1322</v>
      </c>
      <c r="J90" s="32">
        <v>24</v>
      </c>
      <c r="K90" s="10">
        <f>I90-H90-J90-J89-J88</f>
        <v>-54.09999999999991</v>
      </c>
      <c r="L90" t="s">
        <v>116</v>
      </c>
    </row>
    <row r="91" spans="1:11" ht="15">
      <c r="A91" s="6" t="s">
        <v>70</v>
      </c>
      <c r="B91" s="35" t="s">
        <v>17</v>
      </c>
      <c r="C91" s="35" t="s">
        <v>18</v>
      </c>
      <c r="D91" s="35">
        <v>37</v>
      </c>
      <c r="E91" s="35">
        <v>372</v>
      </c>
      <c r="F91" s="36">
        <f t="shared" si="3"/>
        <v>427.79999999999995</v>
      </c>
      <c r="G91" s="35"/>
      <c r="H91" s="11">
        <f>F91</f>
        <v>427.79999999999995</v>
      </c>
      <c r="I91" s="6">
        <v>428</v>
      </c>
      <c r="J91" s="35">
        <v>24</v>
      </c>
      <c r="K91" s="6">
        <v>-24</v>
      </c>
    </row>
    <row r="92" spans="1:11" ht="15">
      <c r="A92" s="5" t="s">
        <v>63</v>
      </c>
      <c r="B92" s="32" t="s">
        <v>15</v>
      </c>
      <c r="C92" s="32" t="s">
        <v>16</v>
      </c>
      <c r="D92" s="32">
        <v>39</v>
      </c>
      <c r="E92" s="32">
        <v>372</v>
      </c>
      <c r="F92" s="33">
        <f t="shared" si="3"/>
        <v>427.79999999999995</v>
      </c>
      <c r="G92" s="34">
        <v>62</v>
      </c>
      <c r="H92" s="10">
        <f>G92+F92</f>
        <v>489.79999999999995</v>
      </c>
      <c r="I92" s="5">
        <v>490</v>
      </c>
      <c r="J92" s="32">
        <v>24</v>
      </c>
      <c r="K92" s="5">
        <v>-24</v>
      </c>
    </row>
    <row r="93" spans="1:11" ht="15">
      <c r="A93" s="6" t="s">
        <v>78</v>
      </c>
      <c r="B93" s="35" t="s">
        <v>19</v>
      </c>
      <c r="C93" s="35" t="s">
        <v>20</v>
      </c>
      <c r="D93" s="35">
        <v>39</v>
      </c>
      <c r="E93" s="35">
        <v>372</v>
      </c>
      <c r="F93" s="36">
        <f t="shared" si="3"/>
        <v>427.79999999999995</v>
      </c>
      <c r="G93" s="35"/>
      <c r="H93" s="6"/>
      <c r="I93" s="6"/>
      <c r="J93" s="35">
        <v>24</v>
      </c>
      <c r="K93" s="6"/>
    </row>
    <row r="94" spans="1:11" ht="15">
      <c r="A94" s="6" t="s">
        <v>78</v>
      </c>
      <c r="B94" s="35" t="s">
        <v>22</v>
      </c>
      <c r="C94" s="35" t="s">
        <v>20</v>
      </c>
      <c r="D94" s="35">
        <v>38</v>
      </c>
      <c r="E94" s="35">
        <v>390</v>
      </c>
      <c r="F94" s="36">
        <f t="shared" si="3"/>
        <v>448.49999999999994</v>
      </c>
      <c r="G94" s="35"/>
      <c r="H94" s="11">
        <f>F93+F94</f>
        <v>876.3</v>
      </c>
      <c r="I94" s="6">
        <v>876</v>
      </c>
      <c r="J94" s="35">
        <v>24</v>
      </c>
      <c r="K94" s="6">
        <v>-48</v>
      </c>
    </row>
    <row r="95" spans="1:11" ht="15">
      <c r="A95" s="5" t="s">
        <v>79</v>
      </c>
      <c r="B95" s="32" t="s">
        <v>19</v>
      </c>
      <c r="C95" s="32" t="s">
        <v>20</v>
      </c>
      <c r="D95" s="32">
        <v>40</v>
      </c>
      <c r="E95" s="32">
        <v>372</v>
      </c>
      <c r="F95" s="33">
        <f t="shared" si="3"/>
        <v>427.79999999999995</v>
      </c>
      <c r="G95" s="32"/>
      <c r="H95" s="10">
        <f>F95</f>
        <v>427.79999999999995</v>
      </c>
      <c r="I95" s="5">
        <v>428</v>
      </c>
      <c r="J95" s="32">
        <v>24</v>
      </c>
      <c r="K95" s="5">
        <v>-24</v>
      </c>
    </row>
    <row r="96" spans="1:11" ht="15">
      <c r="A96" s="12" t="s">
        <v>48</v>
      </c>
      <c r="B96" s="35" t="s">
        <v>12</v>
      </c>
      <c r="C96" s="35" t="s">
        <v>14</v>
      </c>
      <c r="D96" s="35">
        <v>39</v>
      </c>
      <c r="E96" s="35">
        <v>390</v>
      </c>
      <c r="F96" s="36">
        <f t="shared" si="3"/>
        <v>448.49999999999994</v>
      </c>
      <c r="G96" s="35"/>
      <c r="H96" s="11">
        <f>F96</f>
        <v>448.49999999999994</v>
      </c>
      <c r="I96" s="6">
        <v>449</v>
      </c>
      <c r="J96" s="35">
        <v>24</v>
      </c>
      <c r="K96" s="6">
        <v>-24</v>
      </c>
    </row>
    <row r="97" spans="1:11" ht="15">
      <c r="A97" s="5" t="s">
        <v>112</v>
      </c>
      <c r="B97" s="32" t="s">
        <v>27</v>
      </c>
      <c r="C97" s="32" t="s">
        <v>28</v>
      </c>
      <c r="D97" s="32">
        <v>39</v>
      </c>
      <c r="E97" s="32">
        <v>360</v>
      </c>
      <c r="F97" s="33">
        <f t="shared" si="3"/>
        <v>413.99999999999994</v>
      </c>
      <c r="G97" s="32"/>
      <c r="H97" s="10">
        <f>G97+F97</f>
        <v>413.99999999999994</v>
      </c>
      <c r="I97" s="5">
        <v>558</v>
      </c>
      <c r="J97" s="32">
        <v>24</v>
      </c>
      <c r="K97" s="10">
        <f>I97-H97-J97</f>
        <v>120.00000000000006</v>
      </c>
    </row>
    <row r="98" spans="1:11" ht="15">
      <c r="A98" s="6" t="s">
        <v>72</v>
      </c>
      <c r="B98" s="35" t="s">
        <v>17</v>
      </c>
      <c r="C98" s="35" t="s">
        <v>18</v>
      </c>
      <c r="D98" s="35">
        <v>38</v>
      </c>
      <c r="E98" s="35">
        <v>372</v>
      </c>
      <c r="F98" s="36">
        <f t="shared" si="3"/>
        <v>427.79999999999995</v>
      </c>
      <c r="G98" s="35"/>
      <c r="H98" s="6"/>
      <c r="I98" s="6"/>
      <c r="J98" s="35">
        <v>24</v>
      </c>
      <c r="K98" s="6"/>
    </row>
    <row r="99" spans="1:11" ht="15">
      <c r="A99" s="6" t="s">
        <v>72</v>
      </c>
      <c r="B99" s="35" t="s">
        <v>24</v>
      </c>
      <c r="C99" s="35" t="s">
        <v>11</v>
      </c>
      <c r="D99" s="35">
        <v>38</v>
      </c>
      <c r="E99" s="35">
        <v>390</v>
      </c>
      <c r="F99" s="36">
        <f aca="true" t="shared" si="4" ref="F99:F123">E99*1.15</f>
        <v>448.49999999999994</v>
      </c>
      <c r="G99" s="37">
        <v>156</v>
      </c>
      <c r="H99" s="11">
        <f>F98+F99+G99</f>
        <v>1032.3</v>
      </c>
      <c r="I99" s="6">
        <v>1030</v>
      </c>
      <c r="J99" s="35">
        <v>24</v>
      </c>
      <c r="K99" s="6">
        <v>-50</v>
      </c>
    </row>
    <row r="100" spans="1:11" ht="15">
      <c r="A100" s="5" t="s">
        <v>38</v>
      </c>
      <c r="B100" s="32" t="s">
        <v>10</v>
      </c>
      <c r="C100" s="32" t="s">
        <v>11</v>
      </c>
      <c r="D100" s="32">
        <v>39</v>
      </c>
      <c r="E100" s="32">
        <v>360</v>
      </c>
      <c r="F100" s="33">
        <f t="shared" si="4"/>
        <v>413.99999999999994</v>
      </c>
      <c r="G100" s="34">
        <v>144</v>
      </c>
      <c r="H100" s="10">
        <f>G100+F100</f>
        <v>558</v>
      </c>
      <c r="I100" s="5"/>
      <c r="J100" s="32">
        <v>24</v>
      </c>
      <c r="K100" s="10">
        <f>I100-H100-J100</f>
        <v>-582</v>
      </c>
    </row>
    <row r="101" spans="1:11" ht="15">
      <c r="A101" s="6" t="s">
        <v>108</v>
      </c>
      <c r="B101" s="35" t="s">
        <v>25</v>
      </c>
      <c r="C101" s="35" t="s">
        <v>20</v>
      </c>
      <c r="D101" s="35">
        <v>40</v>
      </c>
      <c r="E101" s="35">
        <v>390</v>
      </c>
      <c r="F101" s="36">
        <f t="shared" si="4"/>
        <v>448.49999999999994</v>
      </c>
      <c r="G101" s="35"/>
      <c r="H101" s="6"/>
      <c r="I101" s="6"/>
      <c r="J101" s="35">
        <v>24</v>
      </c>
      <c r="K101" s="6"/>
    </row>
    <row r="102" spans="1:11" ht="15">
      <c r="A102" s="6" t="s">
        <v>108</v>
      </c>
      <c r="B102" s="35" t="s">
        <v>25</v>
      </c>
      <c r="C102" s="35" t="s">
        <v>20</v>
      </c>
      <c r="D102" s="35">
        <v>41</v>
      </c>
      <c r="E102" s="35">
        <v>390</v>
      </c>
      <c r="F102" s="36">
        <f t="shared" si="4"/>
        <v>448.49999999999994</v>
      </c>
      <c r="G102" s="35"/>
      <c r="H102" s="11">
        <f>F101+F102</f>
        <v>896.9999999999999</v>
      </c>
      <c r="I102" s="6">
        <v>897</v>
      </c>
      <c r="J102" s="35">
        <v>24</v>
      </c>
      <c r="K102" s="6">
        <v>-24</v>
      </c>
    </row>
    <row r="103" spans="1:11" ht="15">
      <c r="A103" s="5" t="s">
        <v>110</v>
      </c>
      <c r="B103" s="32" t="s">
        <v>27</v>
      </c>
      <c r="C103" s="32" t="s">
        <v>28</v>
      </c>
      <c r="D103" s="32">
        <v>38</v>
      </c>
      <c r="E103" s="32">
        <v>360</v>
      </c>
      <c r="F103" s="33">
        <f t="shared" si="4"/>
        <v>413.99999999999994</v>
      </c>
      <c r="G103" s="32"/>
      <c r="H103" s="10">
        <f>G103+F103</f>
        <v>413.99999999999994</v>
      </c>
      <c r="I103" s="5">
        <v>580</v>
      </c>
      <c r="J103" s="32">
        <v>24</v>
      </c>
      <c r="K103" s="10">
        <f>I103-H103-J103</f>
        <v>142.00000000000006</v>
      </c>
    </row>
    <row r="104" spans="1:11" ht="15">
      <c r="A104" s="6" t="s">
        <v>60</v>
      </c>
      <c r="B104" s="35" t="s">
        <v>15</v>
      </c>
      <c r="C104" s="35" t="s">
        <v>16</v>
      </c>
      <c r="D104" s="35">
        <v>37</v>
      </c>
      <c r="E104" s="35">
        <v>372</v>
      </c>
      <c r="F104" s="36">
        <f t="shared" si="4"/>
        <v>427.79999999999995</v>
      </c>
      <c r="G104" s="37">
        <v>62</v>
      </c>
      <c r="H104" s="11">
        <f>G104+F104</f>
        <v>489.79999999999995</v>
      </c>
      <c r="I104" s="6">
        <v>490</v>
      </c>
      <c r="J104" s="35">
        <v>24</v>
      </c>
      <c r="K104" s="6">
        <v>-24</v>
      </c>
    </row>
    <row r="105" spans="1:11" ht="15">
      <c r="A105" s="5" t="s">
        <v>99</v>
      </c>
      <c r="B105" s="32" t="s">
        <v>23</v>
      </c>
      <c r="C105" s="32" t="s">
        <v>97</v>
      </c>
      <c r="D105" s="32">
        <v>38</v>
      </c>
      <c r="E105" s="32">
        <v>390</v>
      </c>
      <c r="F105" s="33">
        <f t="shared" si="4"/>
        <v>448.49999999999994</v>
      </c>
      <c r="G105" s="32"/>
      <c r="H105" s="10">
        <f>F105</f>
        <v>448.49999999999994</v>
      </c>
      <c r="I105" s="5">
        <v>449</v>
      </c>
      <c r="J105" s="32">
        <v>24</v>
      </c>
      <c r="K105" s="5">
        <v>-24</v>
      </c>
    </row>
    <row r="106" spans="1:11" ht="15">
      <c r="A106" s="6" t="s">
        <v>91</v>
      </c>
      <c r="B106" s="35" t="s">
        <v>21</v>
      </c>
      <c r="C106" s="35" t="s">
        <v>20</v>
      </c>
      <c r="D106" s="35">
        <v>37</v>
      </c>
      <c r="E106" s="35">
        <v>350</v>
      </c>
      <c r="F106" s="36">
        <f t="shared" si="4"/>
        <v>402.49999999999994</v>
      </c>
      <c r="G106" s="35"/>
      <c r="H106" s="6"/>
      <c r="I106" s="6"/>
      <c r="J106" s="35">
        <v>24</v>
      </c>
      <c r="K106" s="6"/>
    </row>
    <row r="107" spans="1:11" ht="15">
      <c r="A107" s="6" t="s">
        <v>91</v>
      </c>
      <c r="B107" s="35" t="s">
        <v>24</v>
      </c>
      <c r="C107" s="35" t="s">
        <v>11</v>
      </c>
      <c r="D107" s="35">
        <v>39</v>
      </c>
      <c r="E107" s="35">
        <v>390</v>
      </c>
      <c r="F107" s="36">
        <f t="shared" si="4"/>
        <v>448.49999999999994</v>
      </c>
      <c r="G107" s="37">
        <v>156</v>
      </c>
      <c r="H107" s="11">
        <f>F106+F107+G107</f>
        <v>1006.9999999999999</v>
      </c>
      <c r="I107" s="6">
        <v>1007</v>
      </c>
      <c r="J107" s="35">
        <v>24</v>
      </c>
      <c r="K107" s="6">
        <v>-48</v>
      </c>
    </row>
    <row r="108" spans="1:11" ht="15">
      <c r="A108" s="5" t="s">
        <v>67</v>
      </c>
      <c r="B108" s="32" t="s">
        <v>15</v>
      </c>
      <c r="C108" s="32" t="s">
        <v>16</v>
      </c>
      <c r="D108" s="32">
        <v>39</v>
      </c>
      <c r="E108" s="32">
        <v>372</v>
      </c>
      <c r="F108" s="33">
        <f t="shared" si="4"/>
        <v>427.79999999999995</v>
      </c>
      <c r="G108" s="34">
        <v>62</v>
      </c>
      <c r="H108" s="10">
        <f>F108+G108</f>
        <v>489.79999999999995</v>
      </c>
      <c r="I108" s="5">
        <v>490</v>
      </c>
      <c r="J108" s="32">
        <v>24</v>
      </c>
      <c r="K108" s="5">
        <v>-24</v>
      </c>
    </row>
    <row r="109" spans="1:11" ht="15">
      <c r="A109" s="6" t="s">
        <v>54</v>
      </c>
      <c r="B109" s="35" t="s">
        <v>15</v>
      </c>
      <c r="C109" s="35" t="s">
        <v>16</v>
      </c>
      <c r="D109" s="35">
        <v>38</v>
      </c>
      <c r="E109" s="35">
        <v>372</v>
      </c>
      <c r="F109" s="36">
        <f t="shared" si="4"/>
        <v>427.79999999999995</v>
      </c>
      <c r="G109" s="35"/>
      <c r="H109" s="11">
        <f>F109</f>
        <v>427.79999999999995</v>
      </c>
      <c r="I109" s="6"/>
      <c r="J109" s="35">
        <v>24</v>
      </c>
      <c r="K109" s="6"/>
    </row>
    <row r="110" spans="1:11" ht="15">
      <c r="A110" s="6" t="s">
        <v>54</v>
      </c>
      <c r="B110" s="35" t="s">
        <v>19</v>
      </c>
      <c r="C110" s="35" t="s">
        <v>20</v>
      </c>
      <c r="D110" s="35">
        <v>39</v>
      </c>
      <c r="E110" s="35">
        <v>372</v>
      </c>
      <c r="F110" s="36">
        <f t="shared" si="4"/>
        <v>427.79999999999995</v>
      </c>
      <c r="G110" s="35"/>
      <c r="H110" s="11">
        <f>F110</f>
        <v>427.79999999999995</v>
      </c>
      <c r="I110" s="6"/>
      <c r="J110" s="35">
        <v>24</v>
      </c>
      <c r="K110" s="6"/>
    </row>
    <row r="111" spans="1:11" ht="15">
      <c r="A111" s="6" t="s">
        <v>54</v>
      </c>
      <c r="B111" s="35" t="s">
        <v>21</v>
      </c>
      <c r="C111" s="35" t="s">
        <v>20</v>
      </c>
      <c r="D111" s="35">
        <v>33</v>
      </c>
      <c r="E111" s="35">
        <v>350</v>
      </c>
      <c r="F111" s="36">
        <f t="shared" si="4"/>
        <v>402.49999999999994</v>
      </c>
      <c r="G111" s="35"/>
      <c r="H111" s="11">
        <f>F111</f>
        <v>402.49999999999994</v>
      </c>
      <c r="I111" s="6"/>
      <c r="J111" s="35">
        <v>24</v>
      </c>
      <c r="K111" s="6"/>
    </row>
    <row r="112" spans="1:11" ht="15">
      <c r="A112" s="6" t="s">
        <v>54</v>
      </c>
      <c r="B112" s="35" t="s">
        <v>22</v>
      </c>
      <c r="C112" s="35" t="s">
        <v>20</v>
      </c>
      <c r="D112" s="35">
        <v>37</v>
      </c>
      <c r="E112" s="35">
        <v>390</v>
      </c>
      <c r="F112" s="36">
        <f t="shared" si="4"/>
        <v>448.49999999999994</v>
      </c>
      <c r="G112" s="35"/>
      <c r="H112" s="11">
        <f>F112</f>
        <v>448.49999999999994</v>
      </c>
      <c r="I112" s="6"/>
      <c r="J112" s="35">
        <v>24</v>
      </c>
      <c r="K112" s="6"/>
    </row>
    <row r="113" spans="1:11" ht="15">
      <c r="A113" s="5" t="s">
        <v>37</v>
      </c>
      <c r="B113" s="32" t="s">
        <v>10</v>
      </c>
      <c r="C113" s="32" t="s">
        <v>11</v>
      </c>
      <c r="D113" s="32">
        <v>38</v>
      </c>
      <c r="E113" s="32">
        <v>360</v>
      </c>
      <c r="F113" s="33">
        <f t="shared" si="4"/>
        <v>413.99999999999994</v>
      </c>
      <c r="G113" s="34">
        <v>144</v>
      </c>
      <c r="H113" s="5"/>
      <c r="I113" s="5"/>
      <c r="J113" s="32">
        <v>24</v>
      </c>
      <c r="K113" s="5"/>
    </row>
    <row r="114" spans="1:11" ht="15">
      <c r="A114" s="13" t="s">
        <v>37</v>
      </c>
      <c r="B114" s="32" t="s">
        <v>27</v>
      </c>
      <c r="C114" s="32" t="s">
        <v>28</v>
      </c>
      <c r="D114" s="32">
        <v>39</v>
      </c>
      <c r="E114" s="32">
        <v>360</v>
      </c>
      <c r="F114" s="33">
        <f>E114*1.15</f>
        <v>413.99999999999994</v>
      </c>
      <c r="G114" s="32"/>
      <c r="H114" s="10">
        <f>F113+F114+G113</f>
        <v>971.9999999999999</v>
      </c>
      <c r="I114" s="5">
        <v>860</v>
      </c>
      <c r="J114" s="32">
        <v>24</v>
      </c>
      <c r="K114" s="10">
        <f>I114-H114-J113-J114</f>
        <v>-159.9999999999999</v>
      </c>
    </row>
    <row r="115" spans="1:11" ht="15">
      <c r="A115" s="9" t="s">
        <v>40</v>
      </c>
      <c r="B115" s="35" t="s">
        <v>10</v>
      </c>
      <c r="C115" s="35" t="s">
        <v>11</v>
      </c>
      <c r="D115" s="35">
        <v>40</v>
      </c>
      <c r="E115" s="35">
        <v>360</v>
      </c>
      <c r="F115" s="36">
        <f t="shared" si="4"/>
        <v>413.99999999999994</v>
      </c>
      <c r="G115" s="35"/>
      <c r="H115" s="11">
        <f>F115</f>
        <v>413.99999999999994</v>
      </c>
      <c r="I115" s="6"/>
      <c r="J115" s="35">
        <v>24</v>
      </c>
      <c r="K115" s="11">
        <f>I115-H115-J115</f>
        <v>-437.99999999999994</v>
      </c>
    </row>
    <row r="116" spans="1:11" ht="15">
      <c r="A116" s="9" t="s">
        <v>40</v>
      </c>
      <c r="B116" s="35" t="s">
        <v>10</v>
      </c>
      <c r="C116" s="35" t="s">
        <v>11</v>
      </c>
      <c r="D116" s="35">
        <v>41</v>
      </c>
      <c r="E116" s="35">
        <v>360</v>
      </c>
      <c r="F116" s="36">
        <f t="shared" si="4"/>
        <v>413.99999999999994</v>
      </c>
      <c r="G116" s="35"/>
      <c r="H116" s="11">
        <f aca="true" t="shared" si="5" ref="H116:H123">F116</f>
        <v>413.99999999999994</v>
      </c>
      <c r="I116" s="6"/>
      <c r="J116" s="35">
        <v>24</v>
      </c>
      <c r="K116" s="11">
        <f>I116-H116-J116</f>
        <v>-437.99999999999994</v>
      </c>
    </row>
    <row r="117" spans="1:11" ht="15">
      <c r="A117" s="9" t="s">
        <v>40</v>
      </c>
      <c r="B117" s="35" t="s">
        <v>12</v>
      </c>
      <c r="C117" s="35" t="s">
        <v>13</v>
      </c>
      <c r="D117" s="35">
        <v>41</v>
      </c>
      <c r="E117" s="35">
        <v>390</v>
      </c>
      <c r="F117" s="36">
        <f t="shared" si="4"/>
        <v>448.49999999999994</v>
      </c>
      <c r="G117" s="35"/>
      <c r="H117" s="11">
        <f t="shared" si="5"/>
        <v>448.49999999999994</v>
      </c>
      <c r="I117" s="6"/>
      <c r="J117" s="35">
        <v>24</v>
      </c>
      <c r="K117" s="11">
        <f>I117-H117-J117</f>
        <v>-472.49999999999994</v>
      </c>
    </row>
    <row r="118" spans="1:11" ht="15">
      <c r="A118" s="12" t="s">
        <v>113</v>
      </c>
      <c r="B118" s="35" t="s">
        <v>15</v>
      </c>
      <c r="C118" s="35" t="s">
        <v>16</v>
      </c>
      <c r="D118" s="35">
        <v>41</v>
      </c>
      <c r="E118" s="35">
        <v>372</v>
      </c>
      <c r="F118" s="36">
        <f t="shared" si="4"/>
        <v>427.79999999999995</v>
      </c>
      <c r="G118" s="35"/>
      <c r="H118" s="11">
        <f t="shared" si="5"/>
        <v>427.79999999999995</v>
      </c>
      <c r="I118" s="6">
        <v>428</v>
      </c>
      <c r="J118" s="35">
        <v>24</v>
      </c>
      <c r="K118" s="6">
        <v>-24</v>
      </c>
    </row>
    <row r="119" spans="1:11" ht="15">
      <c r="A119" s="9" t="s">
        <v>40</v>
      </c>
      <c r="B119" s="35" t="s">
        <v>15</v>
      </c>
      <c r="C119" s="35" t="s">
        <v>16</v>
      </c>
      <c r="D119" s="35">
        <v>41</v>
      </c>
      <c r="E119" s="35">
        <v>372</v>
      </c>
      <c r="F119" s="36">
        <f t="shared" si="4"/>
        <v>427.79999999999995</v>
      </c>
      <c r="G119" s="35"/>
      <c r="H119" s="11">
        <f t="shared" si="5"/>
        <v>427.79999999999995</v>
      </c>
      <c r="I119" s="6"/>
      <c r="J119" s="35">
        <v>24</v>
      </c>
      <c r="K119" s="11">
        <f>I119-H119-J119</f>
        <v>-451.79999999999995</v>
      </c>
    </row>
    <row r="120" spans="1:11" ht="15">
      <c r="A120" s="9" t="s">
        <v>40</v>
      </c>
      <c r="B120" s="35" t="s">
        <v>15</v>
      </c>
      <c r="C120" s="35" t="s">
        <v>16</v>
      </c>
      <c r="D120" s="35">
        <v>41</v>
      </c>
      <c r="E120" s="35">
        <v>372</v>
      </c>
      <c r="F120" s="36">
        <f t="shared" si="4"/>
        <v>427.79999999999995</v>
      </c>
      <c r="G120" s="35"/>
      <c r="H120" s="11">
        <f t="shared" si="5"/>
        <v>427.79999999999995</v>
      </c>
      <c r="I120" s="6"/>
      <c r="J120" s="35">
        <v>24</v>
      </c>
      <c r="K120" s="11">
        <f>I120-H120-J120</f>
        <v>-451.79999999999995</v>
      </c>
    </row>
    <row r="121" spans="1:11" ht="15">
      <c r="A121" s="12" t="s">
        <v>114</v>
      </c>
      <c r="B121" s="35" t="s">
        <v>19</v>
      </c>
      <c r="C121" s="35" t="s">
        <v>20</v>
      </c>
      <c r="D121" s="35">
        <v>41</v>
      </c>
      <c r="E121" s="35">
        <v>372</v>
      </c>
      <c r="F121" s="36">
        <f t="shared" si="4"/>
        <v>427.79999999999995</v>
      </c>
      <c r="G121" s="35"/>
      <c r="H121" s="11">
        <f t="shared" si="5"/>
        <v>427.79999999999995</v>
      </c>
      <c r="I121" s="6">
        <v>428</v>
      </c>
      <c r="J121" s="35">
        <v>24</v>
      </c>
      <c r="K121" s="6">
        <v>-24</v>
      </c>
    </row>
    <row r="122" spans="1:11" ht="15">
      <c r="A122" s="9" t="s">
        <v>40</v>
      </c>
      <c r="B122" s="35" t="s">
        <v>24</v>
      </c>
      <c r="C122" s="35" t="s">
        <v>11</v>
      </c>
      <c r="D122" s="35">
        <v>40</v>
      </c>
      <c r="E122" s="35">
        <v>390</v>
      </c>
      <c r="F122" s="36">
        <f t="shared" si="4"/>
        <v>448.49999999999994</v>
      </c>
      <c r="G122" s="35"/>
      <c r="H122" s="11">
        <f t="shared" si="5"/>
        <v>448.49999999999994</v>
      </c>
      <c r="I122" s="6"/>
      <c r="J122" s="35">
        <v>24</v>
      </c>
      <c r="K122" s="11">
        <f>I122-H122-J122</f>
        <v>-472.49999999999994</v>
      </c>
    </row>
    <row r="123" spans="1:11" ht="15">
      <c r="A123" s="9" t="s">
        <v>40</v>
      </c>
      <c r="B123" s="35" t="s">
        <v>24</v>
      </c>
      <c r="C123" s="35" t="s">
        <v>11</v>
      </c>
      <c r="D123" s="35">
        <v>41</v>
      </c>
      <c r="E123" s="35">
        <v>390</v>
      </c>
      <c r="F123" s="36">
        <f t="shared" si="4"/>
        <v>448.49999999999994</v>
      </c>
      <c r="G123" s="35"/>
      <c r="H123" s="11">
        <f t="shared" si="5"/>
        <v>448.49999999999994</v>
      </c>
      <c r="I123" s="6"/>
      <c r="J123" s="35">
        <v>24</v>
      </c>
      <c r="K123" s="11">
        <f>I123-H123-J123</f>
        <v>-472.49999999999994</v>
      </c>
    </row>
    <row r="124" spans="1:11" ht="15">
      <c r="A124" s="44" t="s">
        <v>117</v>
      </c>
      <c r="B124" s="32" t="s">
        <v>23</v>
      </c>
      <c r="C124" s="32" t="s">
        <v>97</v>
      </c>
      <c r="D124" s="32">
        <v>38</v>
      </c>
      <c r="E124" s="32">
        <v>390</v>
      </c>
      <c r="F124" s="33">
        <f>E124*1.15</f>
        <v>448.49999999999994</v>
      </c>
      <c r="G124" s="32"/>
      <c r="H124" s="10">
        <f>F124</f>
        <v>448.49999999999994</v>
      </c>
      <c r="I124" s="5"/>
      <c r="J124" s="32">
        <v>24</v>
      </c>
      <c r="K124" s="10">
        <f>I124-H124-J124</f>
        <v>-472.49999999999994</v>
      </c>
    </row>
    <row r="125" spans="1:11" ht="15.75">
      <c r="A125" s="29"/>
      <c r="B125" s="29"/>
      <c r="C125" s="29"/>
      <c r="D125" s="30"/>
      <c r="E125" s="29"/>
      <c r="F125" s="30"/>
      <c r="G125" s="29"/>
      <c r="H125" s="30"/>
      <c r="I125" s="29"/>
      <c r="J125" s="29"/>
      <c r="K125" s="29"/>
    </row>
    <row r="126" spans="1:11" ht="15.7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</row>
    <row r="127" spans="1:11" ht="15.75">
      <c r="A127" s="29" t="s">
        <v>118</v>
      </c>
      <c r="B127" s="29" t="s">
        <v>119</v>
      </c>
      <c r="C127" s="29" t="s">
        <v>14</v>
      </c>
      <c r="D127" s="29">
        <v>41</v>
      </c>
      <c r="E127" s="29"/>
      <c r="F127" s="29"/>
      <c r="G127" s="29"/>
      <c r="H127" s="29"/>
      <c r="I127" s="29"/>
      <c r="J127" s="29"/>
      <c r="K127" s="29">
        <v>-442</v>
      </c>
    </row>
  </sheetData>
  <sheetProtection/>
  <hyperlinks>
    <hyperlink ref="A59" r:id="rId1" display="Zавьялов@"/>
  </hyperlinks>
  <printOptions/>
  <pageMargins left="0.7" right="0.7" top="0.75" bottom="0.75" header="0.3" footer="0.3"/>
  <pageSetup horizontalDpi="600" verticalDpi="600" orientation="landscape" paperSize="9" scale="88" r:id="rId2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83"/>
  <sheetViews>
    <sheetView zoomScalePageLayoutView="0" workbookViewId="0" topLeftCell="A1">
      <selection activeCell="N82" sqref="N82"/>
    </sheetView>
  </sheetViews>
  <sheetFormatPr defaultColWidth="9.140625" defaultRowHeight="15"/>
  <cols>
    <col min="1" max="1" width="38.8515625" style="0" customWidth="1"/>
    <col min="2" max="10" width="0" style="0" hidden="1" customWidth="1"/>
    <col min="11" max="11" width="21.421875" style="0" customWidth="1"/>
  </cols>
  <sheetData>
    <row r="1" spans="1:11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26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1" ht="33.75">
      <c r="A2" s="15">
        <v>270003230</v>
      </c>
      <c r="B2" s="16" t="s">
        <v>10</v>
      </c>
      <c r="C2" s="16" t="s">
        <v>11</v>
      </c>
      <c r="D2" s="16">
        <v>38</v>
      </c>
      <c r="E2" s="16">
        <v>360</v>
      </c>
      <c r="F2" s="17">
        <f aca="true" t="shared" si="0" ref="F2:F48">E2*1.15</f>
        <v>413.99999999999994</v>
      </c>
      <c r="G2" s="18">
        <v>144</v>
      </c>
      <c r="H2" s="19">
        <f>G2+F2</f>
        <v>558</v>
      </c>
      <c r="I2" s="20">
        <v>560</v>
      </c>
      <c r="J2" s="16">
        <v>24</v>
      </c>
      <c r="K2" s="19">
        <f>I2-H2-J2</f>
        <v>-22</v>
      </c>
    </row>
    <row r="3" spans="1:11" ht="33.75">
      <c r="A3" s="21" t="s">
        <v>66</v>
      </c>
      <c r="B3" s="22" t="s">
        <v>15</v>
      </c>
      <c r="C3" s="22" t="s">
        <v>16</v>
      </c>
      <c r="D3" s="22">
        <v>38</v>
      </c>
      <c r="E3" s="22">
        <v>372</v>
      </c>
      <c r="F3" s="23">
        <f t="shared" si="0"/>
        <v>427.79999999999995</v>
      </c>
      <c r="G3" s="24">
        <v>62</v>
      </c>
      <c r="H3" s="25">
        <f>G3+F3</f>
        <v>489.79999999999995</v>
      </c>
      <c r="I3" s="21">
        <v>500</v>
      </c>
      <c r="J3" s="22">
        <v>24</v>
      </c>
      <c r="K3" s="25">
        <f>I3-H3-J3</f>
        <v>-13.799999999999955</v>
      </c>
    </row>
    <row r="4" spans="1:11" ht="33.75">
      <c r="A4" s="20" t="s">
        <v>45</v>
      </c>
      <c r="B4" s="16" t="s">
        <v>12</v>
      </c>
      <c r="C4" s="16" t="s">
        <v>14</v>
      </c>
      <c r="D4" s="16">
        <v>37</v>
      </c>
      <c r="E4" s="16">
        <v>390</v>
      </c>
      <c r="F4" s="17">
        <f t="shared" si="0"/>
        <v>448.49999999999994</v>
      </c>
      <c r="G4" s="16"/>
      <c r="H4" s="19">
        <f>F4</f>
        <v>448.49999999999994</v>
      </c>
      <c r="I4" s="20">
        <v>450</v>
      </c>
      <c r="J4" s="16">
        <v>24</v>
      </c>
      <c r="K4" s="19">
        <v>-23</v>
      </c>
    </row>
    <row r="5" spans="1:11" ht="33.75">
      <c r="A5" s="21" t="s">
        <v>111</v>
      </c>
      <c r="B5" s="22" t="s">
        <v>27</v>
      </c>
      <c r="C5" s="22" t="s">
        <v>28</v>
      </c>
      <c r="D5" s="22">
        <v>38</v>
      </c>
      <c r="E5" s="22">
        <v>360</v>
      </c>
      <c r="F5" s="23">
        <f t="shared" si="0"/>
        <v>413.99999999999994</v>
      </c>
      <c r="G5" s="22"/>
      <c r="H5" s="25">
        <f>G5+F5</f>
        <v>413.99999999999994</v>
      </c>
      <c r="I5" s="21">
        <v>420</v>
      </c>
      <c r="J5" s="22">
        <v>24</v>
      </c>
      <c r="K5" s="25">
        <f>I5-H5-J5</f>
        <v>-17.999999999999943</v>
      </c>
    </row>
    <row r="6" spans="1:11" ht="33.75">
      <c r="A6" s="20" t="s">
        <v>36</v>
      </c>
      <c r="B6" s="16" t="s">
        <v>10</v>
      </c>
      <c r="C6" s="16" t="s">
        <v>11</v>
      </c>
      <c r="D6" s="16">
        <v>37</v>
      </c>
      <c r="E6" s="16">
        <v>360</v>
      </c>
      <c r="F6" s="17">
        <f t="shared" si="0"/>
        <v>413.99999999999994</v>
      </c>
      <c r="G6" s="18">
        <v>144</v>
      </c>
      <c r="H6" s="20"/>
      <c r="I6" s="20"/>
      <c r="J6" s="16">
        <v>24</v>
      </c>
      <c r="K6" s="20">
        <v>74</v>
      </c>
    </row>
    <row r="7" spans="1:11" ht="33.75">
      <c r="A7" s="21" t="s">
        <v>87</v>
      </c>
      <c r="B7" s="22" t="s">
        <v>21</v>
      </c>
      <c r="C7" s="22" t="s">
        <v>20</v>
      </c>
      <c r="D7" s="22">
        <v>35</v>
      </c>
      <c r="E7" s="22">
        <v>350</v>
      </c>
      <c r="F7" s="23">
        <f t="shared" si="0"/>
        <v>402.49999999999994</v>
      </c>
      <c r="G7" s="22"/>
      <c r="H7" s="25">
        <f>F7</f>
        <v>402.49999999999994</v>
      </c>
      <c r="I7" s="21">
        <v>403</v>
      </c>
      <c r="J7" s="22">
        <v>24</v>
      </c>
      <c r="K7" s="21">
        <v>-24</v>
      </c>
    </row>
    <row r="8" spans="1:11" ht="33.75">
      <c r="A8" s="20" t="s">
        <v>85</v>
      </c>
      <c r="B8" s="16" t="s">
        <v>21</v>
      </c>
      <c r="C8" s="16" t="s">
        <v>20</v>
      </c>
      <c r="D8" s="16">
        <v>34</v>
      </c>
      <c r="E8" s="16">
        <v>350</v>
      </c>
      <c r="F8" s="17">
        <f t="shared" si="0"/>
        <v>402.49999999999994</v>
      </c>
      <c r="G8" s="16"/>
      <c r="H8" s="19">
        <f>F8</f>
        <v>402.49999999999994</v>
      </c>
      <c r="I8" s="20">
        <v>450</v>
      </c>
      <c r="J8" s="16">
        <v>24</v>
      </c>
      <c r="K8" s="19">
        <f>I8-H8-J8</f>
        <v>23.500000000000057</v>
      </c>
    </row>
    <row r="9" spans="1:11" ht="33.75">
      <c r="A9" s="21" t="s">
        <v>100</v>
      </c>
      <c r="B9" s="22" t="s">
        <v>23</v>
      </c>
      <c r="C9" s="22" t="s">
        <v>97</v>
      </c>
      <c r="D9" s="22">
        <v>39</v>
      </c>
      <c r="E9" s="22">
        <v>390</v>
      </c>
      <c r="F9" s="23">
        <f t="shared" si="0"/>
        <v>448.49999999999994</v>
      </c>
      <c r="G9" s="22"/>
      <c r="H9" s="25"/>
      <c r="I9" s="21"/>
      <c r="J9" s="22">
        <v>24</v>
      </c>
      <c r="K9" s="21">
        <v>-496</v>
      </c>
    </row>
    <row r="10" spans="1:11" ht="33.75">
      <c r="A10" s="20" t="s">
        <v>74</v>
      </c>
      <c r="B10" s="16" t="s">
        <v>17</v>
      </c>
      <c r="C10" s="16" t="s">
        <v>18</v>
      </c>
      <c r="D10" s="16">
        <v>40</v>
      </c>
      <c r="E10" s="16">
        <v>372</v>
      </c>
      <c r="F10" s="17">
        <f t="shared" si="0"/>
        <v>427.79999999999995</v>
      </c>
      <c r="G10" s="16"/>
      <c r="H10" s="19">
        <f>F10</f>
        <v>427.79999999999995</v>
      </c>
      <c r="I10" s="20">
        <v>428</v>
      </c>
      <c r="J10" s="16">
        <v>24</v>
      </c>
      <c r="K10" s="20">
        <v>-24</v>
      </c>
    </row>
    <row r="11" spans="1:11" ht="33.75">
      <c r="A11" s="21" t="s">
        <v>80</v>
      </c>
      <c r="B11" s="22" t="s">
        <v>19</v>
      </c>
      <c r="C11" s="22" t="s">
        <v>20</v>
      </c>
      <c r="D11" s="22">
        <v>41</v>
      </c>
      <c r="E11" s="22">
        <v>372</v>
      </c>
      <c r="F11" s="23">
        <f t="shared" si="0"/>
        <v>427.79999999999995</v>
      </c>
      <c r="G11" s="22"/>
      <c r="H11" s="21"/>
      <c r="I11" s="21"/>
      <c r="J11" s="22">
        <v>24</v>
      </c>
      <c r="K11" s="21">
        <v>14</v>
      </c>
    </row>
    <row r="12" spans="1:11" ht="33.75">
      <c r="A12" s="20" t="s">
        <v>41</v>
      </c>
      <c r="B12" s="16" t="s">
        <v>12</v>
      </c>
      <c r="C12" s="16" t="s">
        <v>13</v>
      </c>
      <c r="D12" s="16">
        <v>37</v>
      </c>
      <c r="E12" s="16">
        <v>390</v>
      </c>
      <c r="F12" s="17">
        <f t="shared" si="0"/>
        <v>448.49999999999994</v>
      </c>
      <c r="G12" s="18">
        <v>65</v>
      </c>
      <c r="H12" s="19">
        <f>G12+F12</f>
        <v>513.5</v>
      </c>
      <c r="I12" s="20">
        <v>514</v>
      </c>
      <c r="J12" s="16">
        <v>24</v>
      </c>
      <c r="K12" s="20">
        <v>-24</v>
      </c>
    </row>
    <row r="13" spans="1:11" ht="33.75">
      <c r="A13" s="21" t="s">
        <v>94</v>
      </c>
      <c r="B13" s="22" t="s">
        <v>22</v>
      </c>
      <c r="C13" s="22" t="s">
        <v>20</v>
      </c>
      <c r="D13" s="22">
        <v>39</v>
      </c>
      <c r="E13" s="22">
        <v>390</v>
      </c>
      <c r="F13" s="23">
        <f t="shared" si="0"/>
        <v>448.49999999999994</v>
      </c>
      <c r="G13" s="22"/>
      <c r="H13" s="25">
        <f>F13</f>
        <v>448.49999999999994</v>
      </c>
      <c r="I13" s="21">
        <v>480</v>
      </c>
      <c r="J13" s="22">
        <v>24</v>
      </c>
      <c r="K13" s="25">
        <f>I13-H13-J13</f>
        <v>7.500000000000057</v>
      </c>
    </row>
    <row r="14" spans="1:11" ht="33.75">
      <c r="A14" s="20" t="s">
        <v>65</v>
      </c>
      <c r="B14" s="16" t="s">
        <v>15</v>
      </c>
      <c r="C14" s="16" t="s">
        <v>16</v>
      </c>
      <c r="D14" s="16">
        <v>38</v>
      </c>
      <c r="E14" s="16">
        <v>372</v>
      </c>
      <c r="F14" s="17">
        <f t="shared" si="0"/>
        <v>427.79999999999995</v>
      </c>
      <c r="G14" s="18">
        <v>62</v>
      </c>
      <c r="H14" s="19">
        <f>G14+F14</f>
        <v>489.79999999999995</v>
      </c>
      <c r="I14" s="20">
        <v>490</v>
      </c>
      <c r="J14" s="16">
        <v>24</v>
      </c>
      <c r="K14" s="20">
        <v>-24</v>
      </c>
    </row>
    <row r="15" spans="1:11" ht="33.75">
      <c r="A15" s="21" t="s">
        <v>89</v>
      </c>
      <c r="B15" s="22" t="s">
        <v>21</v>
      </c>
      <c r="C15" s="22" t="s">
        <v>20</v>
      </c>
      <c r="D15" s="22">
        <v>36</v>
      </c>
      <c r="E15" s="22">
        <v>350</v>
      </c>
      <c r="F15" s="23">
        <f t="shared" si="0"/>
        <v>402.49999999999994</v>
      </c>
      <c r="G15" s="22"/>
      <c r="H15" s="25">
        <f>F15</f>
        <v>402.49999999999994</v>
      </c>
      <c r="I15" s="21">
        <v>433</v>
      </c>
      <c r="J15" s="22">
        <v>24</v>
      </c>
      <c r="K15" s="25">
        <f>I15-H15-J15</f>
        <v>6.500000000000057</v>
      </c>
    </row>
    <row r="16" spans="1:11" ht="33.75">
      <c r="A16" s="20" t="s">
        <v>68</v>
      </c>
      <c r="B16" s="16" t="s">
        <v>15</v>
      </c>
      <c r="C16" s="16" t="s">
        <v>16</v>
      </c>
      <c r="D16" s="16">
        <v>39</v>
      </c>
      <c r="E16" s="16">
        <v>372</v>
      </c>
      <c r="F16" s="17">
        <f t="shared" si="0"/>
        <v>427.79999999999995</v>
      </c>
      <c r="G16" s="18">
        <v>62</v>
      </c>
      <c r="H16" s="19">
        <f>G16+F16</f>
        <v>489.79999999999995</v>
      </c>
      <c r="I16" s="20">
        <v>500</v>
      </c>
      <c r="J16" s="16">
        <v>24</v>
      </c>
      <c r="K16" s="19">
        <f>I16-H16-J16</f>
        <v>-13.799999999999955</v>
      </c>
    </row>
    <row r="17" spans="1:11" ht="33.75">
      <c r="A17" s="21" t="s">
        <v>107</v>
      </c>
      <c r="B17" s="22" t="s">
        <v>25</v>
      </c>
      <c r="C17" s="22" t="s">
        <v>20</v>
      </c>
      <c r="D17" s="22">
        <v>38</v>
      </c>
      <c r="E17" s="22">
        <v>390</v>
      </c>
      <c r="F17" s="23">
        <f t="shared" si="0"/>
        <v>448.49999999999994</v>
      </c>
      <c r="G17" s="22"/>
      <c r="H17" s="25">
        <f>F17</f>
        <v>448.49999999999994</v>
      </c>
      <c r="I17" s="21">
        <v>450</v>
      </c>
      <c r="J17" s="22">
        <v>24</v>
      </c>
      <c r="K17" s="21">
        <v>-23</v>
      </c>
    </row>
    <row r="18" spans="1:11" ht="33.75">
      <c r="A18" s="20" t="s">
        <v>71</v>
      </c>
      <c r="B18" s="16" t="s">
        <v>17</v>
      </c>
      <c r="C18" s="16" t="s">
        <v>18</v>
      </c>
      <c r="D18" s="16">
        <v>38</v>
      </c>
      <c r="E18" s="16">
        <v>372</v>
      </c>
      <c r="F18" s="17">
        <f t="shared" si="0"/>
        <v>427.79999999999995</v>
      </c>
      <c r="G18" s="16"/>
      <c r="H18" s="19">
        <f>F18</f>
        <v>427.79999999999995</v>
      </c>
      <c r="I18" s="20">
        <v>430</v>
      </c>
      <c r="J18" s="16">
        <v>24</v>
      </c>
      <c r="K18" s="20">
        <v>-22</v>
      </c>
    </row>
    <row r="19" spans="1:11" ht="33.75">
      <c r="A19" s="21" t="s">
        <v>64</v>
      </c>
      <c r="B19" s="22" t="s">
        <v>15</v>
      </c>
      <c r="C19" s="22" t="s">
        <v>16</v>
      </c>
      <c r="D19" s="22">
        <v>37</v>
      </c>
      <c r="E19" s="22">
        <v>372</v>
      </c>
      <c r="F19" s="23">
        <f t="shared" si="0"/>
        <v>427.79999999999995</v>
      </c>
      <c r="G19" s="24">
        <v>62</v>
      </c>
      <c r="H19" s="25">
        <f>G19+F19</f>
        <v>489.79999999999995</v>
      </c>
      <c r="I19" s="21">
        <v>490</v>
      </c>
      <c r="J19" s="22">
        <v>24</v>
      </c>
      <c r="K19" s="21">
        <v>-24</v>
      </c>
    </row>
    <row r="20" spans="1:11" ht="33.75">
      <c r="A20" s="20" t="s">
        <v>105</v>
      </c>
      <c r="B20" s="16" t="s">
        <v>25</v>
      </c>
      <c r="C20" s="16" t="s">
        <v>20</v>
      </c>
      <c r="D20" s="16">
        <v>37</v>
      </c>
      <c r="E20" s="16">
        <v>390</v>
      </c>
      <c r="F20" s="17">
        <f t="shared" si="0"/>
        <v>448.49999999999994</v>
      </c>
      <c r="G20" s="16"/>
      <c r="H20" s="19">
        <f>F20</f>
        <v>448.49999999999994</v>
      </c>
      <c r="I20" s="20">
        <v>470</v>
      </c>
      <c r="J20" s="16">
        <v>24</v>
      </c>
      <c r="K20" s="19">
        <f>I20-H20-J20</f>
        <v>-2.499999999999943</v>
      </c>
    </row>
    <row r="21" spans="1:11" ht="33.75">
      <c r="A21" s="21" t="s">
        <v>75</v>
      </c>
      <c r="B21" s="22" t="s">
        <v>19</v>
      </c>
      <c r="C21" s="22" t="s">
        <v>20</v>
      </c>
      <c r="D21" s="22">
        <v>37</v>
      </c>
      <c r="E21" s="22">
        <v>372</v>
      </c>
      <c r="F21" s="23">
        <f t="shared" si="0"/>
        <v>427.79999999999995</v>
      </c>
      <c r="G21" s="22"/>
      <c r="H21" s="21"/>
      <c r="I21" s="21"/>
      <c r="J21" s="22">
        <v>24</v>
      </c>
      <c r="K21" s="21">
        <v>0</v>
      </c>
    </row>
    <row r="22" spans="1:11" ht="33.75">
      <c r="A22" s="20" t="s">
        <v>51</v>
      </c>
      <c r="B22" s="16" t="s">
        <v>12</v>
      </c>
      <c r="C22" s="16" t="s">
        <v>14</v>
      </c>
      <c r="D22" s="16">
        <v>41</v>
      </c>
      <c r="E22" s="16">
        <v>390</v>
      </c>
      <c r="F22" s="17">
        <f t="shared" si="0"/>
        <v>448.49999999999994</v>
      </c>
      <c r="G22" s="16"/>
      <c r="H22" s="20"/>
      <c r="I22" s="20"/>
      <c r="J22" s="16">
        <v>24</v>
      </c>
      <c r="K22" s="20">
        <v>14</v>
      </c>
    </row>
    <row r="23" spans="1:11" ht="33.75">
      <c r="A23" s="21" t="s">
        <v>58</v>
      </c>
      <c r="B23" s="22" t="s">
        <v>15</v>
      </c>
      <c r="C23" s="22" t="s">
        <v>16</v>
      </c>
      <c r="D23" s="22">
        <v>38</v>
      </c>
      <c r="E23" s="22">
        <v>372</v>
      </c>
      <c r="F23" s="23">
        <f t="shared" si="0"/>
        <v>427.79999999999995</v>
      </c>
      <c r="G23" s="24"/>
      <c r="H23" s="25">
        <f>G23+F23</f>
        <v>427.79999999999995</v>
      </c>
      <c r="I23" s="21">
        <v>490</v>
      </c>
      <c r="J23" s="22">
        <v>24</v>
      </c>
      <c r="K23" s="25">
        <f>I23-H23-J23</f>
        <v>38.200000000000045</v>
      </c>
    </row>
    <row r="24" spans="1:11" ht="33.75">
      <c r="A24" s="20" t="s">
        <v>98</v>
      </c>
      <c r="B24" s="16" t="s">
        <v>23</v>
      </c>
      <c r="C24" s="16" t="s">
        <v>97</v>
      </c>
      <c r="D24" s="16">
        <v>37</v>
      </c>
      <c r="E24" s="16">
        <v>390</v>
      </c>
      <c r="F24" s="17">
        <f t="shared" si="0"/>
        <v>448.49999999999994</v>
      </c>
      <c r="G24" s="16"/>
      <c r="H24" s="19">
        <f>F24</f>
        <v>448.49999999999994</v>
      </c>
      <c r="I24" s="20">
        <v>450</v>
      </c>
      <c r="J24" s="16">
        <v>24</v>
      </c>
      <c r="K24" s="20">
        <v>-23</v>
      </c>
    </row>
    <row r="25" spans="1:11" ht="33.75">
      <c r="A25" s="21" t="s">
        <v>31</v>
      </c>
      <c r="B25" s="22" t="s">
        <v>10</v>
      </c>
      <c r="C25" s="22" t="s">
        <v>11</v>
      </c>
      <c r="D25" s="22">
        <v>38</v>
      </c>
      <c r="E25" s="22">
        <v>360</v>
      </c>
      <c r="F25" s="23">
        <f t="shared" si="0"/>
        <v>413.99999999999994</v>
      </c>
      <c r="G25" s="22"/>
      <c r="H25" s="25">
        <f>F25</f>
        <v>413.99999999999994</v>
      </c>
      <c r="I25" s="26">
        <v>414</v>
      </c>
      <c r="J25" s="22">
        <v>24</v>
      </c>
      <c r="K25" s="21">
        <v>-24</v>
      </c>
    </row>
    <row r="26" spans="1:11" ht="33.75">
      <c r="A26" s="20" t="s">
        <v>42</v>
      </c>
      <c r="B26" s="16" t="s">
        <v>12</v>
      </c>
      <c r="C26" s="16" t="s">
        <v>13</v>
      </c>
      <c r="D26" s="16">
        <v>39</v>
      </c>
      <c r="E26" s="16">
        <v>390</v>
      </c>
      <c r="F26" s="17">
        <f t="shared" si="0"/>
        <v>448.49999999999994</v>
      </c>
      <c r="G26" s="18">
        <v>65</v>
      </c>
      <c r="H26" s="19" t="e">
        <f>#REF!+#REF!+F26+#REF!+#REF!+G26</f>
        <v>#REF!</v>
      </c>
      <c r="I26" s="20">
        <v>1541</v>
      </c>
      <c r="J26" s="16">
        <v>24</v>
      </c>
      <c r="K26" s="20">
        <v>-72</v>
      </c>
    </row>
    <row r="27" spans="1:11" ht="33.75">
      <c r="A27" s="21" t="s">
        <v>106</v>
      </c>
      <c r="B27" s="22" t="s">
        <v>25</v>
      </c>
      <c r="C27" s="22" t="s">
        <v>20</v>
      </c>
      <c r="D27" s="22">
        <v>38</v>
      </c>
      <c r="E27" s="22">
        <v>390</v>
      </c>
      <c r="F27" s="23">
        <f t="shared" si="0"/>
        <v>448.49999999999994</v>
      </c>
      <c r="G27" s="22"/>
      <c r="H27" s="25">
        <f>F27</f>
        <v>448.49999999999994</v>
      </c>
      <c r="I27" s="21">
        <v>450</v>
      </c>
      <c r="J27" s="22">
        <v>24</v>
      </c>
      <c r="K27" s="21">
        <v>-23</v>
      </c>
    </row>
    <row r="28" spans="1:11" ht="33.75">
      <c r="A28" s="20" t="s">
        <v>35</v>
      </c>
      <c r="B28" s="16" t="s">
        <v>10</v>
      </c>
      <c r="C28" s="16" t="s">
        <v>11</v>
      </c>
      <c r="D28" s="16">
        <v>41</v>
      </c>
      <c r="E28" s="16">
        <v>360</v>
      </c>
      <c r="F28" s="17">
        <f t="shared" si="0"/>
        <v>413.99999999999994</v>
      </c>
      <c r="G28" s="16"/>
      <c r="H28" s="19">
        <f>F28</f>
        <v>413.99999999999994</v>
      </c>
      <c r="I28" s="20">
        <v>420</v>
      </c>
      <c r="J28" s="16">
        <v>24</v>
      </c>
      <c r="K28" s="19">
        <f>I28-H28-J28</f>
        <v>-17.999999999999943</v>
      </c>
    </row>
    <row r="29" spans="1:11" ht="33.75">
      <c r="A29" s="21" t="s">
        <v>81</v>
      </c>
      <c r="B29" s="22" t="s">
        <v>19</v>
      </c>
      <c r="C29" s="22" t="s">
        <v>20</v>
      </c>
      <c r="D29" s="22">
        <v>38</v>
      </c>
      <c r="E29" s="22">
        <v>372</v>
      </c>
      <c r="F29" s="23">
        <f t="shared" si="0"/>
        <v>427.79999999999995</v>
      </c>
      <c r="G29" s="24"/>
      <c r="H29" s="25">
        <f>G29+F29</f>
        <v>427.79999999999995</v>
      </c>
      <c r="I29" s="26">
        <v>490</v>
      </c>
      <c r="J29" s="22">
        <v>24</v>
      </c>
      <c r="K29" s="25">
        <f>I29-H29-J29</f>
        <v>38.200000000000045</v>
      </c>
    </row>
    <row r="30" spans="1:11" ht="33.75">
      <c r="A30" s="20" t="s">
        <v>50</v>
      </c>
      <c r="B30" s="16" t="s">
        <v>12</v>
      </c>
      <c r="C30" s="16" t="s">
        <v>14</v>
      </c>
      <c r="D30" s="16">
        <v>40</v>
      </c>
      <c r="E30" s="16">
        <v>390</v>
      </c>
      <c r="F30" s="17">
        <f t="shared" si="0"/>
        <v>448.49999999999994</v>
      </c>
      <c r="G30" s="16"/>
      <c r="H30" s="19">
        <f>F30</f>
        <v>448.49999999999994</v>
      </c>
      <c r="I30" s="27">
        <v>450</v>
      </c>
      <c r="J30" s="16">
        <v>24</v>
      </c>
      <c r="K30" s="20">
        <v>-23</v>
      </c>
    </row>
    <row r="31" spans="1:11" ht="33.75">
      <c r="A31" s="21" t="s">
        <v>62</v>
      </c>
      <c r="B31" s="22" t="s">
        <v>15</v>
      </c>
      <c r="C31" s="22" t="s">
        <v>16</v>
      </c>
      <c r="D31" s="22">
        <v>39</v>
      </c>
      <c r="E31" s="22">
        <v>372</v>
      </c>
      <c r="F31" s="23">
        <f t="shared" si="0"/>
        <v>427.79999999999995</v>
      </c>
      <c r="G31" s="24">
        <v>62</v>
      </c>
      <c r="H31" s="21"/>
      <c r="I31" s="21"/>
      <c r="J31" s="22">
        <v>24</v>
      </c>
      <c r="K31" s="21">
        <v>14</v>
      </c>
    </row>
    <row r="32" spans="1:11" ht="33.75">
      <c r="A32" s="20" t="s">
        <v>73</v>
      </c>
      <c r="B32" s="16" t="s">
        <v>17</v>
      </c>
      <c r="C32" s="16" t="s">
        <v>18</v>
      </c>
      <c r="D32" s="16">
        <v>39</v>
      </c>
      <c r="E32" s="16">
        <v>372</v>
      </c>
      <c r="F32" s="17">
        <f t="shared" si="0"/>
        <v>427.79999999999995</v>
      </c>
      <c r="G32" s="16"/>
      <c r="H32" s="19">
        <f>F32</f>
        <v>427.79999999999995</v>
      </c>
      <c r="I32" s="20">
        <v>428</v>
      </c>
      <c r="J32" s="16">
        <v>24</v>
      </c>
      <c r="K32" s="20">
        <v>-24</v>
      </c>
    </row>
    <row r="33" spans="1:11" ht="33.75">
      <c r="A33" s="21" t="s">
        <v>95</v>
      </c>
      <c r="B33" s="22" t="s">
        <v>22</v>
      </c>
      <c r="C33" s="22" t="s">
        <v>20</v>
      </c>
      <c r="D33" s="22">
        <v>40</v>
      </c>
      <c r="E33" s="22">
        <v>390</v>
      </c>
      <c r="F33" s="23">
        <f t="shared" si="0"/>
        <v>448.49999999999994</v>
      </c>
      <c r="G33" s="22"/>
      <c r="H33" s="25">
        <f>F33</f>
        <v>448.49999999999994</v>
      </c>
      <c r="I33" s="21">
        <v>450</v>
      </c>
      <c r="J33" s="22">
        <v>24</v>
      </c>
      <c r="K33" s="21">
        <v>-23</v>
      </c>
    </row>
    <row r="34" spans="1:11" ht="33.75">
      <c r="A34" s="20" t="s">
        <v>61</v>
      </c>
      <c r="B34" s="16" t="s">
        <v>15</v>
      </c>
      <c r="C34" s="16" t="s">
        <v>16</v>
      </c>
      <c r="D34" s="16">
        <v>38</v>
      </c>
      <c r="E34" s="16">
        <v>372</v>
      </c>
      <c r="F34" s="17">
        <f t="shared" si="0"/>
        <v>427.79999999999995</v>
      </c>
      <c r="G34" s="18">
        <v>62</v>
      </c>
      <c r="H34" s="19">
        <f>G34+F34</f>
        <v>489.79999999999995</v>
      </c>
      <c r="I34" s="20">
        <v>490</v>
      </c>
      <c r="J34" s="16">
        <v>24</v>
      </c>
      <c r="K34" s="20">
        <v>-24</v>
      </c>
    </row>
    <row r="35" spans="1:11" ht="33.75">
      <c r="A35" s="21" t="s">
        <v>69</v>
      </c>
      <c r="B35" s="22" t="s">
        <v>15</v>
      </c>
      <c r="C35" s="22" t="s">
        <v>16</v>
      </c>
      <c r="D35" s="22">
        <v>40</v>
      </c>
      <c r="E35" s="22">
        <v>372</v>
      </c>
      <c r="F35" s="23">
        <f t="shared" si="0"/>
        <v>427.79999999999995</v>
      </c>
      <c r="G35" s="24">
        <v>62</v>
      </c>
      <c r="H35" s="25">
        <f>G35+F35</f>
        <v>489.79999999999995</v>
      </c>
      <c r="I35" s="21">
        <v>490</v>
      </c>
      <c r="J35" s="22">
        <v>24</v>
      </c>
      <c r="K35" s="21">
        <v>-24</v>
      </c>
    </row>
    <row r="36" spans="1:11" ht="33.75">
      <c r="A36" s="20" t="s">
        <v>34</v>
      </c>
      <c r="B36" s="16" t="s">
        <v>10</v>
      </c>
      <c r="C36" s="16" t="s">
        <v>11</v>
      </c>
      <c r="D36" s="16">
        <v>40</v>
      </c>
      <c r="E36" s="16">
        <v>360</v>
      </c>
      <c r="F36" s="17">
        <f t="shared" si="0"/>
        <v>413.99999999999994</v>
      </c>
      <c r="G36" s="16"/>
      <c r="H36" s="19">
        <f aca="true" t="shared" si="1" ref="H36:H42">F36</f>
        <v>413.99999999999994</v>
      </c>
      <c r="I36" s="27">
        <v>414</v>
      </c>
      <c r="J36" s="16">
        <v>24</v>
      </c>
      <c r="K36" s="20">
        <v>-24</v>
      </c>
    </row>
    <row r="37" spans="1:11" ht="33.75">
      <c r="A37" s="21" t="s">
        <v>52</v>
      </c>
      <c r="B37" s="22" t="s">
        <v>15</v>
      </c>
      <c r="C37" s="22" t="s">
        <v>16</v>
      </c>
      <c r="D37" s="22">
        <v>37</v>
      </c>
      <c r="E37" s="22">
        <v>372</v>
      </c>
      <c r="F37" s="23">
        <f t="shared" si="0"/>
        <v>427.79999999999995</v>
      </c>
      <c r="G37" s="22"/>
      <c r="H37" s="25">
        <f t="shared" si="1"/>
        <v>427.79999999999995</v>
      </c>
      <c r="I37" s="21">
        <v>430</v>
      </c>
      <c r="J37" s="22">
        <v>24</v>
      </c>
      <c r="K37" s="21">
        <v>-22</v>
      </c>
    </row>
    <row r="38" spans="1:11" ht="33.75">
      <c r="A38" s="20" t="s">
        <v>88</v>
      </c>
      <c r="B38" s="16" t="s">
        <v>21</v>
      </c>
      <c r="C38" s="16" t="s">
        <v>20</v>
      </c>
      <c r="D38" s="16">
        <v>36</v>
      </c>
      <c r="E38" s="16">
        <v>350</v>
      </c>
      <c r="F38" s="17">
        <f t="shared" si="0"/>
        <v>402.49999999999994</v>
      </c>
      <c r="G38" s="16"/>
      <c r="H38" s="19">
        <f t="shared" si="1"/>
        <v>402.49999999999994</v>
      </c>
      <c r="I38" s="20">
        <v>420</v>
      </c>
      <c r="J38" s="16">
        <v>24</v>
      </c>
      <c r="K38" s="19">
        <f>I38-H38-J38</f>
        <v>-6.499999999999943</v>
      </c>
    </row>
    <row r="39" spans="1:11" ht="33.75">
      <c r="A39" s="21" t="s">
        <v>84</v>
      </c>
      <c r="B39" s="22" t="s">
        <v>21</v>
      </c>
      <c r="C39" s="22" t="s">
        <v>20</v>
      </c>
      <c r="D39" s="22">
        <v>34</v>
      </c>
      <c r="E39" s="22">
        <v>350</v>
      </c>
      <c r="F39" s="23">
        <f t="shared" si="0"/>
        <v>402.49999999999994</v>
      </c>
      <c r="G39" s="22"/>
      <c r="H39" s="25">
        <f t="shared" si="1"/>
        <v>402.49999999999994</v>
      </c>
      <c r="I39" s="21">
        <v>403</v>
      </c>
      <c r="J39" s="22">
        <v>24</v>
      </c>
      <c r="K39" s="21">
        <v>-24</v>
      </c>
    </row>
    <row r="40" spans="1:11" ht="33.75">
      <c r="A40" s="21" t="s">
        <v>96</v>
      </c>
      <c r="B40" s="22" t="s">
        <v>22</v>
      </c>
      <c r="C40" s="22" t="s">
        <v>20</v>
      </c>
      <c r="D40" s="22">
        <v>41</v>
      </c>
      <c r="E40" s="22">
        <v>390</v>
      </c>
      <c r="F40" s="23">
        <f t="shared" si="0"/>
        <v>448.49999999999994</v>
      </c>
      <c r="G40" s="22"/>
      <c r="H40" s="25">
        <f t="shared" si="1"/>
        <v>448.49999999999994</v>
      </c>
      <c r="I40" s="21">
        <v>500</v>
      </c>
      <c r="J40" s="22">
        <v>24</v>
      </c>
      <c r="K40" s="25">
        <f>I40-H40-J40</f>
        <v>27.500000000000057</v>
      </c>
    </row>
    <row r="41" spans="1:11" ht="33.75">
      <c r="A41" s="20" t="s">
        <v>77</v>
      </c>
      <c r="B41" s="16" t="s">
        <v>19</v>
      </c>
      <c r="C41" s="16" t="s">
        <v>20</v>
      </c>
      <c r="D41" s="16">
        <v>38</v>
      </c>
      <c r="E41" s="16">
        <v>372</v>
      </c>
      <c r="F41" s="17">
        <f t="shared" si="0"/>
        <v>427.79999999999995</v>
      </c>
      <c r="G41" s="16"/>
      <c r="H41" s="19">
        <f t="shared" si="1"/>
        <v>427.79999999999995</v>
      </c>
      <c r="I41" s="20">
        <v>421</v>
      </c>
      <c r="J41" s="16">
        <v>24</v>
      </c>
      <c r="K41" s="19">
        <f>I41-H41-J41</f>
        <v>-30.799999999999955</v>
      </c>
    </row>
    <row r="42" spans="1:11" ht="33.75">
      <c r="A42" s="21" t="s">
        <v>92</v>
      </c>
      <c r="B42" s="22" t="s">
        <v>22</v>
      </c>
      <c r="C42" s="22" t="s">
        <v>20</v>
      </c>
      <c r="D42" s="22">
        <v>38</v>
      </c>
      <c r="E42" s="22">
        <v>390</v>
      </c>
      <c r="F42" s="23">
        <f t="shared" si="0"/>
        <v>448.49999999999994</v>
      </c>
      <c r="G42" s="22"/>
      <c r="H42" s="25">
        <f t="shared" si="1"/>
        <v>448.49999999999994</v>
      </c>
      <c r="I42" s="21">
        <v>450</v>
      </c>
      <c r="J42" s="22">
        <v>24</v>
      </c>
      <c r="K42" s="21">
        <v>-23</v>
      </c>
    </row>
    <row r="43" spans="1:11" ht="33.75">
      <c r="A43" s="20" t="s">
        <v>32</v>
      </c>
      <c r="B43" s="16" t="s">
        <v>15</v>
      </c>
      <c r="C43" s="16" t="s">
        <v>16</v>
      </c>
      <c r="D43" s="16">
        <v>41</v>
      </c>
      <c r="E43" s="16">
        <v>372</v>
      </c>
      <c r="F43" s="17">
        <f t="shared" si="0"/>
        <v>427.79999999999995</v>
      </c>
      <c r="G43" s="16"/>
      <c r="H43" s="19" t="e">
        <f>#REF!+F43</f>
        <v>#REF!</v>
      </c>
      <c r="I43" s="20">
        <v>842</v>
      </c>
      <c r="J43" s="16">
        <v>24</v>
      </c>
      <c r="K43" s="20">
        <v>-48</v>
      </c>
    </row>
    <row r="44" spans="1:11" ht="33.75">
      <c r="A44" s="20" t="s">
        <v>30</v>
      </c>
      <c r="B44" s="16" t="s">
        <v>10</v>
      </c>
      <c r="C44" s="16" t="s">
        <v>11</v>
      </c>
      <c r="D44" s="16">
        <v>38</v>
      </c>
      <c r="E44" s="16">
        <v>360</v>
      </c>
      <c r="F44" s="17">
        <f t="shared" si="0"/>
        <v>413.99999999999994</v>
      </c>
      <c r="G44" s="16"/>
      <c r="H44" s="19">
        <f>F44</f>
        <v>413.99999999999994</v>
      </c>
      <c r="I44" s="20">
        <v>500</v>
      </c>
      <c r="J44" s="16">
        <v>24</v>
      </c>
      <c r="K44" s="19">
        <f>I44-H44-J44</f>
        <v>62.00000000000006</v>
      </c>
    </row>
    <row r="45" spans="1:11" ht="33.75">
      <c r="A45" s="21" t="s">
        <v>76</v>
      </c>
      <c r="B45" s="22" t="s">
        <v>19</v>
      </c>
      <c r="C45" s="22" t="s">
        <v>20</v>
      </c>
      <c r="D45" s="22">
        <v>38</v>
      </c>
      <c r="E45" s="22">
        <v>372</v>
      </c>
      <c r="F45" s="23">
        <f t="shared" si="0"/>
        <v>427.79999999999995</v>
      </c>
      <c r="G45" s="22"/>
      <c r="H45" s="25">
        <f>F45</f>
        <v>427.79999999999995</v>
      </c>
      <c r="I45" s="21">
        <v>428</v>
      </c>
      <c r="J45" s="22">
        <v>24</v>
      </c>
      <c r="K45" s="21">
        <v>-24</v>
      </c>
    </row>
    <row r="46" spans="1:11" ht="33.75">
      <c r="A46" s="20" t="s">
        <v>86</v>
      </c>
      <c r="B46" s="16" t="s">
        <v>21</v>
      </c>
      <c r="C46" s="16" t="s">
        <v>20</v>
      </c>
      <c r="D46" s="16">
        <v>35</v>
      </c>
      <c r="E46" s="16">
        <v>350</v>
      </c>
      <c r="F46" s="17">
        <f t="shared" si="0"/>
        <v>402.49999999999994</v>
      </c>
      <c r="G46" s="16"/>
      <c r="H46" s="19">
        <f>F46</f>
        <v>402.49999999999994</v>
      </c>
      <c r="I46" s="27">
        <v>414</v>
      </c>
      <c r="J46" s="16">
        <v>24</v>
      </c>
      <c r="K46" s="19">
        <f>I46-H46-J46</f>
        <v>-12.499999999999943</v>
      </c>
    </row>
    <row r="47" spans="1:11" ht="33.75">
      <c r="A47" s="21" t="s">
        <v>59</v>
      </c>
      <c r="B47" s="22" t="s">
        <v>15</v>
      </c>
      <c r="C47" s="22" t="s">
        <v>16</v>
      </c>
      <c r="D47" s="22">
        <v>39</v>
      </c>
      <c r="E47" s="22">
        <v>372</v>
      </c>
      <c r="F47" s="23">
        <f t="shared" si="0"/>
        <v>427.79999999999995</v>
      </c>
      <c r="G47" s="24"/>
      <c r="H47" s="25">
        <f>G47+F47</f>
        <v>427.79999999999995</v>
      </c>
      <c r="I47" s="21">
        <v>430</v>
      </c>
      <c r="J47" s="22">
        <v>24</v>
      </c>
      <c r="K47" s="21">
        <v>-22</v>
      </c>
    </row>
    <row r="48" spans="1:11" ht="33.75">
      <c r="A48" s="20" t="s">
        <v>56</v>
      </c>
      <c r="B48" s="16" t="s">
        <v>15</v>
      </c>
      <c r="C48" s="16" t="s">
        <v>16</v>
      </c>
      <c r="D48" s="16">
        <v>39</v>
      </c>
      <c r="E48" s="16">
        <v>372</v>
      </c>
      <c r="F48" s="17">
        <f t="shared" si="0"/>
        <v>427.79999999999995</v>
      </c>
      <c r="G48" s="16"/>
      <c r="H48" s="19"/>
      <c r="I48" s="20"/>
      <c r="J48" s="16">
        <v>24</v>
      </c>
      <c r="K48" s="20">
        <v>90</v>
      </c>
    </row>
    <row r="49" spans="1:11" ht="33.75">
      <c r="A49" s="21" t="s">
        <v>44</v>
      </c>
      <c r="B49" s="22" t="s">
        <v>12</v>
      </c>
      <c r="C49" s="22" t="s">
        <v>13</v>
      </c>
      <c r="D49" s="22">
        <v>40</v>
      </c>
      <c r="E49" s="22">
        <v>390</v>
      </c>
      <c r="F49" s="23">
        <f aca="true" t="shared" si="2" ref="F49:F83">E49*1.15</f>
        <v>448.49999999999994</v>
      </c>
      <c r="G49" s="24">
        <v>65</v>
      </c>
      <c r="H49" s="25">
        <f>G49+F49</f>
        <v>513.5</v>
      </c>
      <c r="I49" s="21">
        <v>500</v>
      </c>
      <c r="J49" s="22">
        <v>24</v>
      </c>
      <c r="K49" s="25">
        <f>I49-H49-J49</f>
        <v>-37.5</v>
      </c>
    </row>
    <row r="50" spans="1:11" ht="33.75">
      <c r="A50" s="20" t="s">
        <v>104</v>
      </c>
      <c r="B50" s="16" t="s">
        <v>24</v>
      </c>
      <c r="C50" s="16" t="s">
        <v>11</v>
      </c>
      <c r="D50" s="16">
        <v>39</v>
      </c>
      <c r="E50" s="16">
        <v>390</v>
      </c>
      <c r="F50" s="17">
        <f t="shared" si="2"/>
        <v>448.49999999999994</v>
      </c>
      <c r="G50" s="18">
        <v>156</v>
      </c>
      <c r="H50" s="19">
        <f>G50+F50</f>
        <v>604.5</v>
      </c>
      <c r="I50" s="20">
        <v>605</v>
      </c>
      <c r="J50" s="16">
        <v>24</v>
      </c>
      <c r="K50" s="20">
        <v>-24</v>
      </c>
    </row>
    <row r="51" spans="1:11" ht="33.75">
      <c r="A51" s="21" t="s">
        <v>103</v>
      </c>
      <c r="B51" s="22" t="s">
        <v>24</v>
      </c>
      <c r="C51" s="22" t="s">
        <v>11</v>
      </c>
      <c r="D51" s="22">
        <v>38</v>
      </c>
      <c r="E51" s="22">
        <v>390</v>
      </c>
      <c r="F51" s="23">
        <f t="shared" si="2"/>
        <v>448.49999999999994</v>
      </c>
      <c r="G51" s="24">
        <v>156</v>
      </c>
      <c r="H51" s="25">
        <f>G51+F51</f>
        <v>604.5</v>
      </c>
      <c r="I51" s="21">
        <v>605</v>
      </c>
      <c r="J51" s="22">
        <v>24</v>
      </c>
      <c r="K51" s="21">
        <v>-24</v>
      </c>
    </row>
    <row r="52" spans="1:11" ht="33.75">
      <c r="A52" s="20" t="s">
        <v>53</v>
      </c>
      <c r="B52" s="16" t="s">
        <v>15</v>
      </c>
      <c r="C52" s="16" t="s">
        <v>16</v>
      </c>
      <c r="D52" s="16">
        <v>38</v>
      </c>
      <c r="E52" s="16">
        <v>372</v>
      </c>
      <c r="F52" s="17">
        <f t="shared" si="2"/>
        <v>427.79999999999995</v>
      </c>
      <c r="G52" s="16"/>
      <c r="H52" s="19">
        <f>F52</f>
        <v>427.79999999999995</v>
      </c>
      <c r="I52" s="20">
        <v>428</v>
      </c>
      <c r="J52" s="16">
        <v>24</v>
      </c>
      <c r="K52" s="20">
        <v>-24</v>
      </c>
    </row>
    <row r="53" spans="1:11" ht="33.75">
      <c r="A53" s="21" t="s">
        <v>82</v>
      </c>
      <c r="B53" s="22" t="s">
        <v>19</v>
      </c>
      <c r="C53" s="22" t="s">
        <v>20</v>
      </c>
      <c r="D53" s="22">
        <v>38</v>
      </c>
      <c r="E53" s="22">
        <v>372</v>
      </c>
      <c r="F53" s="23">
        <f t="shared" si="2"/>
        <v>427.79999999999995</v>
      </c>
      <c r="G53" s="24"/>
      <c r="H53" s="25">
        <f>G53+F53</f>
        <v>427.79999999999995</v>
      </c>
      <c r="I53" s="21">
        <v>589</v>
      </c>
      <c r="J53" s="22">
        <v>24</v>
      </c>
      <c r="K53" s="25">
        <f>I53-H53-J53</f>
        <v>137.20000000000005</v>
      </c>
    </row>
    <row r="54" spans="1:11" ht="33.75">
      <c r="A54" s="20" t="s">
        <v>109</v>
      </c>
      <c r="B54" s="16" t="s">
        <v>27</v>
      </c>
      <c r="C54" s="16" t="s">
        <v>28</v>
      </c>
      <c r="D54" s="16">
        <v>37</v>
      </c>
      <c r="E54" s="16">
        <v>360</v>
      </c>
      <c r="F54" s="17">
        <f t="shared" si="2"/>
        <v>413.99999999999994</v>
      </c>
      <c r="G54" s="16"/>
      <c r="H54" s="19">
        <f>G54+F54</f>
        <v>413.99999999999994</v>
      </c>
      <c r="I54" s="20">
        <v>450</v>
      </c>
      <c r="J54" s="16">
        <v>24</v>
      </c>
      <c r="K54" s="19">
        <f>I54-H54-J54</f>
        <v>12.000000000000057</v>
      </c>
    </row>
    <row r="55" spans="1:11" ht="33.75">
      <c r="A55" s="21" t="s">
        <v>49</v>
      </c>
      <c r="B55" s="22" t="s">
        <v>12</v>
      </c>
      <c r="C55" s="22" t="s">
        <v>14</v>
      </c>
      <c r="D55" s="22">
        <v>39</v>
      </c>
      <c r="E55" s="22">
        <v>390</v>
      </c>
      <c r="F55" s="23">
        <f t="shared" si="2"/>
        <v>448.49999999999994</v>
      </c>
      <c r="G55" s="22"/>
      <c r="H55" s="25">
        <f>F55</f>
        <v>448.49999999999994</v>
      </c>
      <c r="I55" s="26">
        <v>450</v>
      </c>
      <c r="J55" s="22">
        <v>24</v>
      </c>
      <c r="K55" s="21">
        <v>-23</v>
      </c>
    </row>
    <row r="56" spans="1:11" ht="33.75">
      <c r="A56" s="20" t="s">
        <v>55</v>
      </c>
      <c r="B56" s="16" t="s">
        <v>15</v>
      </c>
      <c r="C56" s="16" t="s">
        <v>16</v>
      </c>
      <c r="D56" s="16">
        <v>39</v>
      </c>
      <c r="E56" s="16">
        <v>372</v>
      </c>
      <c r="F56" s="17">
        <f t="shared" si="2"/>
        <v>427.79999999999995</v>
      </c>
      <c r="G56" s="16"/>
      <c r="H56" s="20"/>
      <c r="I56" s="20"/>
      <c r="J56" s="16">
        <v>24</v>
      </c>
      <c r="K56" s="20">
        <v>-128</v>
      </c>
    </row>
    <row r="57" spans="1:11" ht="33.75">
      <c r="A57" s="21" t="s">
        <v>47</v>
      </c>
      <c r="B57" s="22" t="s">
        <v>12</v>
      </c>
      <c r="C57" s="22" t="s">
        <v>14</v>
      </c>
      <c r="D57" s="22">
        <v>38</v>
      </c>
      <c r="E57" s="22">
        <v>390</v>
      </c>
      <c r="F57" s="23">
        <f t="shared" si="2"/>
        <v>448.49999999999994</v>
      </c>
      <c r="G57" s="22"/>
      <c r="H57" s="25">
        <f>F57</f>
        <v>448.49999999999994</v>
      </c>
      <c r="I57" s="21">
        <v>450</v>
      </c>
      <c r="J57" s="22">
        <v>24</v>
      </c>
      <c r="K57" s="21">
        <v>-23</v>
      </c>
    </row>
    <row r="58" spans="1:11" ht="33.75">
      <c r="A58" s="20" t="s">
        <v>83</v>
      </c>
      <c r="B58" s="16" t="s">
        <v>19</v>
      </c>
      <c r="C58" s="16" t="s">
        <v>20</v>
      </c>
      <c r="D58" s="16">
        <v>40</v>
      </c>
      <c r="E58" s="16">
        <v>372</v>
      </c>
      <c r="F58" s="17">
        <f t="shared" si="2"/>
        <v>427.79999999999995</v>
      </c>
      <c r="G58" s="18"/>
      <c r="H58" s="19">
        <f>G58+F58</f>
        <v>427.79999999999995</v>
      </c>
      <c r="I58" s="20">
        <v>490</v>
      </c>
      <c r="J58" s="16">
        <v>24</v>
      </c>
      <c r="K58" s="19">
        <f>I58-H58-J58</f>
        <v>38.200000000000045</v>
      </c>
    </row>
    <row r="59" spans="1:11" ht="33.75">
      <c r="A59" s="21" t="s">
        <v>33</v>
      </c>
      <c r="B59" s="22" t="s">
        <v>17</v>
      </c>
      <c r="C59" s="22" t="s">
        <v>18</v>
      </c>
      <c r="D59" s="22">
        <v>39</v>
      </c>
      <c r="E59" s="22">
        <v>372</v>
      </c>
      <c r="F59" s="23">
        <f t="shared" si="2"/>
        <v>427.79999999999995</v>
      </c>
      <c r="G59" s="22"/>
      <c r="H59" s="25" t="e">
        <f>#REF!+F59</f>
        <v>#REF!</v>
      </c>
      <c r="I59" s="21">
        <v>842</v>
      </c>
      <c r="J59" s="22">
        <v>24</v>
      </c>
      <c r="K59" s="21">
        <v>-48</v>
      </c>
    </row>
    <row r="60" spans="1:11" ht="33.75">
      <c r="A60" s="20" t="s">
        <v>101</v>
      </c>
      <c r="B60" s="16" t="s">
        <v>23</v>
      </c>
      <c r="C60" s="16" t="s">
        <v>97</v>
      </c>
      <c r="D60" s="16">
        <v>39</v>
      </c>
      <c r="E60" s="16">
        <v>390</v>
      </c>
      <c r="F60" s="17">
        <f t="shared" si="2"/>
        <v>448.49999999999994</v>
      </c>
      <c r="G60" s="16"/>
      <c r="H60" s="19">
        <f>F60</f>
        <v>448.49999999999994</v>
      </c>
      <c r="I60" s="20">
        <v>449</v>
      </c>
      <c r="J60" s="16">
        <v>24</v>
      </c>
      <c r="K60" s="20">
        <v>-24</v>
      </c>
    </row>
    <row r="61" spans="1:11" ht="33.75">
      <c r="A61" s="21" t="s">
        <v>90</v>
      </c>
      <c r="B61" s="22" t="s">
        <v>21</v>
      </c>
      <c r="C61" s="22" t="s">
        <v>20</v>
      </c>
      <c r="D61" s="22">
        <v>37</v>
      </c>
      <c r="E61" s="22">
        <v>350</v>
      </c>
      <c r="F61" s="23">
        <f t="shared" si="2"/>
        <v>402.49999999999994</v>
      </c>
      <c r="G61" s="22"/>
      <c r="H61" s="25">
        <f>F61</f>
        <v>402.49999999999994</v>
      </c>
      <c r="I61" s="21">
        <v>400</v>
      </c>
      <c r="J61" s="22">
        <v>24</v>
      </c>
      <c r="K61" s="25">
        <f>I61-H61-J61</f>
        <v>-26.499999999999943</v>
      </c>
    </row>
    <row r="62" spans="1:11" ht="33.75">
      <c r="A62" s="20" t="s">
        <v>93</v>
      </c>
      <c r="B62" s="16" t="s">
        <v>22</v>
      </c>
      <c r="C62" s="16" t="s">
        <v>20</v>
      </c>
      <c r="D62" s="16">
        <v>39</v>
      </c>
      <c r="E62" s="16">
        <v>390</v>
      </c>
      <c r="F62" s="17">
        <f t="shared" si="2"/>
        <v>448.49999999999994</v>
      </c>
      <c r="G62" s="16"/>
      <c r="H62" s="19">
        <f>F62</f>
        <v>448.49999999999994</v>
      </c>
      <c r="I62" s="20">
        <v>450</v>
      </c>
      <c r="J62" s="16">
        <v>24</v>
      </c>
      <c r="K62" s="20">
        <v>-23</v>
      </c>
    </row>
    <row r="63" spans="1:11" ht="33.75">
      <c r="A63" s="21" t="s">
        <v>29</v>
      </c>
      <c r="B63" s="22" t="s">
        <v>10</v>
      </c>
      <c r="C63" s="22" t="s">
        <v>11</v>
      </c>
      <c r="D63" s="22">
        <v>37</v>
      </c>
      <c r="E63" s="22">
        <v>360</v>
      </c>
      <c r="F63" s="23">
        <f t="shared" si="2"/>
        <v>413.99999999999994</v>
      </c>
      <c r="G63" s="22"/>
      <c r="H63" s="25">
        <f>F63</f>
        <v>413.99999999999994</v>
      </c>
      <c r="I63" s="21">
        <v>414</v>
      </c>
      <c r="J63" s="22">
        <v>24</v>
      </c>
      <c r="K63" s="21">
        <v>-24</v>
      </c>
    </row>
    <row r="64" spans="1:11" ht="33.75">
      <c r="A64" s="20" t="s">
        <v>102</v>
      </c>
      <c r="B64" s="16" t="s">
        <v>24</v>
      </c>
      <c r="C64" s="16" t="s">
        <v>11</v>
      </c>
      <c r="D64" s="16">
        <v>37</v>
      </c>
      <c r="E64" s="16">
        <v>390</v>
      </c>
      <c r="F64" s="17">
        <f t="shared" si="2"/>
        <v>448.49999999999994</v>
      </c>
      <c r="G64" s="18">
        <v>156</v>
      </c>
      <c r="H64" s="19">
        <f>G64+F64</f>
        <v>604.5</v>
      </c>
      <c r="I64" s="20">
        <v>605</v>
      </c>
      <c r="J64" s="16">
        <v>24</v>
      </c>
      <c r="K64" s="20">
        <v>-24</v>
      </c>
    </row>
    <row r="65" spans="1:11" ht="33.75">
      <c r="A65" s="21" t="s">
        <v>43</v>
      </c>
      <c r="B65" s="22" t="s">
        <v>12</v>
      </c>
      <c r="C65" s="22" t="s">
        <v>13</v>
      </c>
      <c r="D65" s="22">
        <v>38</v>
      </c>
      <c r="E65" s="22">
        <v>390</v>
      </c>
      <c r="F65" s="23">
        <f t="shared" si="2"/>
        <v>448.49999999999994</v>
      </c>
      <c r="G65" s="24">
        <v>65</v>
      </c>
      <c r="H65" s="25">
        <f>G65+F65</f>
        <v>513.5</v>
      </c>
      <c r="I65" s="21">
        <v>449</v>
      </c>
      <c r="J65" s="22">
        <v>24</v>
      </c>
      <c r="K65" s="25">
        <f>I65-H65-J65</f>
        <v>-88.5</v>
      </c>
    </row>
    <row r="66" spans="1:11" ht="33.75">
      <c r="A66" s="20" t="s">
        <v>57</v>
      </c>
      <c r="B66" s="16" t="s">
        <v>15</v>
      </c>
      <c r="C66" s="16" t="s">
        <v>16</v>
      </c>
      <c r="D66" s="16">
        <v>40</v>
      </c>
      <c r="E66" s="16">
        <v>372</v>
      </c>
      <c r="F66" s="17">
        <f t="shared" si="2"/>
        <v>427.79999999999995</v>
      </c>
      <c r="G66" s="16"/>
      <c r="H66" s="20"/>
      <c r="I66" s="20"/>
      <c r="J66" s="16">
        <v>24</v>
      </c>
      <c r="K66" s="20">
        <v>-54</v>
      </c>
    </row>
    <row r="67" spans="1:11" ht="33.75">
      <c r="A67" s="21" t="s">
        <v>70</v>
      </c>
      <c r="B67" s="22" t="s">
        <v>17</v>
      </c>
      <c r="C67" s="22" t="s">
        <v>18</v>
      </c>
      <c r="D67" s="22">
        <v>37</v>
      </c>
      <c r="E67" s="22">
        <v>372</v>
      </c>
      <c r="F67" s="23">
        <f t="shared" si="2"/>
        <v>427.79999999999995</v>
      </c>
      <c r="G67" s="22"/>
      <c r="H67" s="25">
        <f>F67</f>
        <v>427.79999999999995</v>
      </c>
      <c r="I67" s="21">
        <v>428</v>
      </c>
      <c r="J67" s="22">
        <v>24</v>
      </c>
      <c r="K67" s="21">
        <v>-24</v>
      </c>
    </row>
    <row r="68" spans="1:11" ht="33.75">
      <c r="A68" s="20" t="s">
        <v>63</v>
      </c>
      <c r="B68" s="16" t="s">
        <v>15</v>
      </c>
      <c r="C68" s="16" t="s">
        <v>16</v>
      </c>
      <c r="D68" s="16">
        <v>39</v>
      </c>
      <c r="E68" s="16">
        <v>372</v>
      </c>
      <c r="F68" s="17">
        <f t="shared" si="2"/>
        <v>427.79999999999995</v>
      </c>
      <c r="G68" s="18">
        <v>62</v>
      </c>
      <c r="H68" s="19">
        <f>G68+F68</f>
        <v>489.79999999999995</v>
      </c>
      <c r="I68" s="20">
        <v>490</v>
      </c>
      <c r="J68" s="16">
        <v>24</v>
      </c>
      <c r="K68" s="20">
        <v>-24</v>
      </c>
    </row>
    <row r="69" spans="1:11" ht="33.75">
      <c r="A69" s="21" t="s">
        <v>78</v>
      </c>
      <c r="B69" s="22" t="s">
        <v>22</v>
      </c>
      <c r="C69" s="22" t="s">
        <v>20</v>
      </c>
      <c r="D69" s="22">
        <v>38</v>
      </c>
      <c r="E69" s="22">
        <v>390</v>
      </c>
      <c r="F69" s="23">
        <f t="shared" si="2"/>
        <v>448.49999999999994</v>
      </c>
      <c r="G69" s="22"/>
      <c r="H69" s="25" t="e">
        <f>#REF!+F69</f>
        <v>#REF!</v>
      </c>
      <c r="I69" s="21">
        <v>876</v>
      </c>
      <c r="J69" s="22">
        <v>24</v>
      </c>
      <c r="K69" s="21">
        <v>-48</v>
      </c>
    </row>
    <row r="70" spans="1:11" ht="33.75">
      <c r="A70" s="20" t="s">
        <v>79</v>
      </c>
      <c r="B70" s="16" t="s">
        <v>19</v>
      </c>
      <c r="C70" s="16" t="s">
        <v>20</v>
      </c>
      <c r="D70" s="16">
        <v>40</v>
      </c>
      <c r="E70" s="16">
        <v>372</v>
      </c>
      <c r="F70" s="17">
        <f t="shared" si="2"/>
        <v>427.79999999999995</v>
      </c>
      <c r="G70" s="16"/>
      <c r="H70" s="19">
        <f>F70</f>
        <v>427.79999999999995</v>
      </c>
      <c r="I70" s="20">
        <v>428</v>
      </c>
      <c r="J70" s="16">
        <v>24</v>
      </c>
      <c r="K70" s="20">
        <v>-24</v>
      </c>
    </row>
    <row r="71" spans="1:11" ht="33.75">
      <c r="A71" s="28" t="s">
        <v>48</v>
      </c>
      <c r="B71" s="22" t="s">
        <v>12</v>
      </c>
      <c r="C71" s="22" t="s">
        <v>14</v>
      </c>
      <c r="D71" s="22">
        <v>39</v>
      </c>
      <c r="E71" s="22">
        <v>390</v>
      </c>
      <c r="F71" s="23">
        <f t="shared" si="2"/>
        <v>448.49999999999994</v>
      </c>
      <c r="G71" s="22"/>
      <c r="H71" s="25">
        <f>F71</f>
        <v>448.49999999999994</v>
      </c>
      <c r="I71" s="21">
        <v>449</v>
      </c>
      <c r="J71" s="22">
        <v>24</v>
      </c>
      <c r="K71" s="21">
        <v>-24</v>
      </c>
    </row>
    <row r="72" spans="1:11" ht="33.75">
      <c r="A72" s="20" t="s">
        <v>112</v>
      </c>
      <c r="B72" s="16" t="s">
        <v>27</v>
      </c>
      <c r="C72" s="16" t="s">
        <v>28</v>
      </c>
      <c r="D72" s="16">
        <v>39</v>
      </c>
      <c r="E72" s="16">
        <v>360</v>
      </c>
      <c r="F72" s="17">
        <f t="shared" si="2"/>
        <v>413.99999999999994</v>
      </c>
      <c r="G72" s="16"/>
      <c r="H72" s="19">
        <f>G72+F72</f>
        <v>413.99999999999994</v>
      </c>
      <c r="I72" s="20">
        <v>558</v>
      </c>
      <c r="J72" s="16">
        <v>24</v>
      </c>
      <c r="K72" s="19">
        <f>I72-H72-J72</f>
        <v>120.00000000000006</v>
      </c>
    </row>
    <row r="73" spans="1:11" ht="33.75">
      <c r="A73" s="21" t="s">
        <v>72</v>
      </c>
      <c r="B73" s="22" t="s">
        <v>24</v>
      </c>
      <c r="C73" s="22" t="s">
        <v>11</v>
      </c>
      <c r="D73" s="22">
        <v>38</v>
      </c>
      <c r="E73" s="22">
        <v>390</v>
      </c>
      <c r="F73" s="23">
        <f t="shared" si="2"/>
        <v>448.49999999999994</v>
      </c>
      <c r="G73" s="24">
        <v>156</v>
      </c>
      <c r="H73" s="25" t="e">
        <f>#REF!+F73+G73</f>
        <v>#REF!</v>
      </c>
      <c r="I73" s="21">
        <v>1030</v>
      </c>
      <c r="J73" s="22">
        <v>24</v>
      </c>
      <c r="K73" s="21">
        <v>-50</v>
      </c>
    </row>
    <row r="74" spans="1:11" ht="33.75">
      <c r="A74" s="20" t="s">
        <v>38</v>
      </c>
      <c r="B74" s="16" t="s">
        <v>10</v>
      </c>
      <c r="C74" s="16" t="s">
        <v>11</v>
      </c>
      <c r="D74" s="16">
        <v>39</v>
      </c>
      <c r="E74" s="16">
        <v>360</v>
      </c>
      <c r="F74" s="17">
        <f t="shared" si="2"/>
        <v>413.99999999999994</v>
      </c>
      <c r="G74" s="18">
        <v>144</v>
      </c>
      <c r="H74" s="19">
        <f>G74+F74</f>
        <v>558</v>
      </c>
      <c r="I74" s="20"/>
      <c r="J74" s="16">
        <v>24</v>
      </c>
      <c r="K74" s="19">
        <f>I74-H74-J74</f>
        <v>-582</v>
      </c>
    </row>
    <row r="75" spans="1:11" ht="33.75">
      <c r="A75" s="21" t="s">
        <v>108</v>
      </c>
      <c r="B75" s="22" t="s">
        <v>25</v>
      </c>
      <c r="C75" s="22" t="s">
        <v>20</v>
      </c>
      <c r="D75" s="22">
        <v>41</v>
      </c>
      <c r="E75" s="22">
        <v>390</v>
      </c>
      <c r="F75" s="23">
        <f t="shared" si="2"/>
        <v>448.49999999999994</v>
      </c>
      <c r="G75" s="22"/>
      <c r="H75" s="25" t="e">
        <f>#REF!+F75</f>
        <v>#REF!</v>
      </c>
      <c r="I75" s="21">
        <v>897</v>
      </c>
      <c r="J75" s="22">
        <v>24</v>
      </c>
      <c r="K75" s="21">
        <v>-24</v>
      </c>
    </row>
    <row r="76" spans="1:11" ht="33.75">
      <c r="A76" s="20" t="s">
        <v>110</v>
      </c>
      <c r="B76" s="16" t="s">
        <v>27</v>
      </c>
      <c r="C76" s="16" t="s">
        <v>28</v>
      </c>
      <c r="D76" s="16">
        <v>38</v>
      </c>
      <c r="E76" s="16">
        <v>360</v>
      </c>
      <c r="F76" s="17">
        <f t="shared" si="2"/>
        <v>413.99999999999994</v>
      </c>
      <c r="G76" s="16"/>
      <c r="H76" s="19">
        <f>G76+F76</f>
        <v>413.99999999999994</v>
      </c>
      <c r="I76" s="20">
        <v>580</v>
      </c>
      <c r="J76" s="16">
        <v>24</v>
      </c>
      <c r="K76" s="19">
        <f>I76-H76-J76</f>
        <v>142.00000000000006</v>
      </c>
    </row>
    <row r="77" spans="1:11" ht="33.75">
      <c r="A77" s="21" t="s">
        <v>60</v>
      </c>
      <c r="B77" s="22" t="s">
        <v>15</v>
      </c>
      <c r="C77" s="22" t="s">
        <v>16</v>
      </c>
      <c r="D77" s="22">
        <v>37</v>
      </c>
      <c r="E77" s="22">
        <v>372</v>
      </c>
      <c r="F77" s="23">
        <f t="shared" si="2"/>
        <v>427.79999999999995</v>
      </c>
      <c r="G77" s="24">
        <v>62</v>
      </c>
      <c r="H77" s="25">
        <f>G77+F77</f>
        <v>489.79999999999995</v>
      </c>
      <c r="I77" s="21">
        <v>490</v>
      </c>
      <c r="J77" s="22">
        <v>24</v>
      </c>
      <c r="K77" s="21">
        <v>-24</v>
      </c>
    </row>
    <row r="78" spans="1:11" ht="33.75">
      <c r="A78" s="20" t="s">
        <v>99</v>
      </c>
      <c r="B78" s="16" t="s">
        <v>23</v>
      </c>
      <c r="C78" s="16" t="s">
        <v>97</v>
      </c>
      <c r="D78" s="16">
        <v>38</v>
      </c>
      <c r="E78" s="16">
        <v>390</v>
      </c>
      <c r="F78" s="17">
        <f t="shared" si="2"/>
        <v>448.49999999999994</v>
      </c>
      <c r="G78" s="16"/>
      <c r="H78" s="19">
        <f>F78</f>
        <v>448.49999999999994</v>
      </c>
      <c r="I78" s="20">
        <v>449</v>
      </c>
      <c r="J78" s="16">
        <v>24</v>
      </c>
      <c r="K78" s="20">
        <v>-24</v>
      </c>
    </row>
    <row r="79" spans="1:11" ht="33.75">
      <c r="A79" s="21" t="s">
        <v>91</v>
      </c>
      <c r="B79" s="22" t="s">
        <v>24</v>
      </c>
      <c r="C79" s="22" t="s">
        <v>11</v>
      </c>
      <c r="D79" s="22">
        <v>39</v>
      </c>
      <c r="E79" s="22">
        <v>390</v>
      </c>
      <c r="F79" s="23">
        <f t="shared" si="2"/>
        <v>448.49999999999994</v>
      </c>
      <c r="G79" s="24">
        <v>156</v>
      </c>
      <c r="H79" s="25" t="e">
        <f>#REF!+F79+G79</f>
        <v>#REF!</v>
      </c>
      <c r="I79" s="21">
        <v>1007</v>
      </c>
      <c r="J79" s="22">
        <v>24</v>
      </c>
      <c r="K79" s="21">
        <v>-48</v>
      </c>
    </row>
    <row r="80" spans="1:11" ht="33.75">
      <c r="A80" s="20" t="s">
        <v>67</v>
      </c>
      <c r="B80" s="16" t="s">
        <v>15</v>
      </c>
      <c r="C80" s="16" t="s">
        <v>16</v>
      </c>
      <c r="D80" s="16">
        <v>39</v>
      </c>
      <c r="E80" s="16">
        <v>372</v>
      </c>
      <c r="F80" s="17">
        <f t="shared" si="2"/>
        <v>427.79999999999995</v>
      </c>
      <c r="G80" s="18">
        <v>62</v>
      </c>
      <c r="H80" s="19">
        <f>F80+G80</f>
        <v>489.79999999999995</v>
      </c>
      <c r="I80" s="20">
        <v>490</v>
      </c>
      <c r="J80" s="16">
        <v>24</v>
      </c>
      <c r="K80" s="20">
        <v>-24</v>
      </c>
    </row>
    <row r="81" spans="1:11" ht="33.75">
      <c r="A81" s="20" t="s">
        <v>37</v>
      </c>
      <c r="B81" s="16" t="s">
        <v>10</v>
      </c>
      <c r="C81" s="16" t="s">
        <v>11</v>
      </c>
      <c r="D81" s="16">
        <v>38</v>
      </c>
      <c r="E81" s="16">
        <v>360</v>
      </c>
      <c r="F81" s="17">
        <f t="shared" si="2"/>
        <v>413.99999999999994</v>
      </c>
      <c r="G81" s="18">
        <v>144</v>
      </c>
      <c r="H81" s="20"/>
      <c r="I81" s="20"/>
      <c r="J81" s="16">
        <v>24</v>
      </c>
      <c r="K81" s="20">
        <v>-160</v>
      </c>
    </row>
    <row r="82" spans="1:11" ht="33.75">
      <c r="A82" s="28" t="s">
        <v>113</v>
      </c>
      <c r="B82" s="22" t="s">
        <v>15</v>
      </c>
      <c r="C82" s="22" t="s">
        <v>16</v>
      </c>
      <c r="D82" s="22">
        <v>41</v>
      </c>
      <c r="E82" s="22">
        <v>372</v>
      </c>
      <c r="F82" s="23">
        <f t="shared" si="2"/>
        <v>427.79999999999995</v>
      </c>
      <c r="G82" s="22"/>
      <c r="H82" s="25">
        <f>F82</f>
        <v>427.79999999999995</v>
      </c>
      <c r="I82" s="21">
        <v>428</v>
      </c>
      <c r="J82" s="22">
        <v>24</v>
      </c>
      <c r="K82" s="21">
        <v>-24</v>
      </c>
    </row>
    <row r="83" spans="1:11" ht="33.75">
      <c r="A83" s="28" t="s">
        <v>114</v>
      </c>
      <c r="B83" s="22" t="s">
        <v>19</v>
      </c>
      <c r="C83" s="22" t="s">
        <v>20</v>
      </c>
      <c r="D83" s="22">
        <v>41</v>
      </c>
      <c r="E83" s="22">
        <v>372</v>
      </c>
      <c r="F83" s="23">
        <f t="shared" si="2"/>
        <v>427.79999999999995</v>
      </c>
      <c r="G83" s="22"/>
      <c r="H83" s="25">
        <f>F83</f>
        <v>427.79999999999995</v>
      </c>
      <c r="I83" s="21">
        <v>428</v>
      </c>
      <c r="J83" s="22">
        <v>24</v>
      </c>
      <c r="K83" s="21">
        <v>-24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4"/>
  <sheetViews>
    <sheetView zoomScalePageLayoutView="0" workbookViewId="0" topLeftCell="A100">
      <selection activeCell="A100" sqref="A100:I124"/>
    </sheetView>
  </sheetViews>
  <sheetFormatPr defaultColWidth="9.140625" defaultRowHeight="15"/>
  <sheetData>
    <row r="1" spans="1:8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26</v>
      </c>
      <c r="H1" s="1" t="s">
        <v>6</v>
      </c>
    </row>
    <row r="2" spans="1:8" ht="15">
      <c r="A2" s="2">
        <v>270003230</v>
      </c>
      <c r="B2" s="3" t="s">
        <v>10</v>
      </c>
      <c r="C2" s="3" t="s">
        <v>11</v>
      </c>
      <c r="D2" s="3">
        <v>38</v>
      </c>
      <c r="E2" s="3">
        <v>360</v>
      </c>
      <c r="F2" s="4">
        <f aca="true" t="shared" si="0" ref="F2:F65">E2*1.15</f>
        <v>413.99999999999994</v>
      </c>
      <c r="G2" s="3"/>
      <c r="H2" s="10">
        <f>G2+F2</f>
        <v>413.99999999999994</v>
      </c>
    </row>
    <row r="3" spans="1:8" ht="15">
      <c r="A3" s="6" t="s">
        <v>66</v>
      </c>
      <c r="B3" s="7" t="s">
        <v>15</v>
      </c>
      <c r="C3" s="7" t="s">
        <v>16</v>
      </c>
      <c r="D3" s="7">
        <v>38</v>
      </c>
      <c r="E3" s="7">
        <v>372</v>
      </c>
      <c r="F3" s="8">
        <f t="shared" si="0"/>
        <v>427.79999999999995</v>
      </c>
      <c r="G3" s="7"/>
      <c r="H3" s="11">
        <f>G3+F3</f>
        <v>427.79999999999995</v>
      </c>
    </row>
    <row r="4" spans="1:8" ht="15">
      <c r="A4" s="5" t="s">
        <v>45</v>
      </c>
      <c r="B4" s="3" t="s">
        <v>12</v>
      </c>
      <c r="C4" s="3" t="s">
        <v>14</v>
      </c>
      <c r="D4" s="3">
        <v>37</v>
      </c>
      <c r="E4" s="3">
        <v>390</v>
      </c>
      <c r="F4" s="4">
        <f t="shared" si="0"/>
        <v>448.49999999999994</v>
      </c>
      <c r="G4" s="3"/>
      <c r="H4" s="10">
        <f>F4</f>
        <v>448.49999999999994</v>
      </c>
    </row>
    <row r="5" spans="1:8" ht="15">
      <c r="A5" s="6" t="s">
        <v>111</v>
      </c>
      <c r="B5" s="7" t="s">
        <v>27</v>
      </c>
      <c r="C5" s="7" t="s">
        <v>28</v>
      </c>
      <c r="D5" s="7">
        <v>38</v>
      </c>
      <c r="E5" s="7">
        <v>360</v>
      </c>
      <c r="F5" s="8">
        <f t="shared" si="0"/>
        <v>413.99999999999994</v>
      </c>
      <c r="G5" s="7"/>
      <c r="H5" s="11">
        <f>G5+F5</f>
        <v>413.99999999999994</v>
      </c>
    </row>
    <row r="6" spans="1:8" ht="15">
      <c r="A6" s="5" t="s">
        <v>36</v>
      </c>
      <c r="B6" s="3" t="s">
        <v>10</v>
      </c>
      <c r="C6" s="3" t="s">
        <v>11</v>
      </c>
      <c r="D6" s="3">
        <v>37</v>
      </c>
      <c r="E6" s="3">
        <v>360</v>
      </c>
      <c r="F6" s="4">
        <f t="shared" si="0"/>
        <v>413.99999999999994</v>
      </c>
      <c r="G6" s="3"/>
      <c r="H6" s="5"/>
    </row>
    <row r="7" spans="1:8" ht="15">
      <c r="A7" s="5" t="s">
        <v>36</v>
      </c>
      <c r="B7" s="3" t="s">
        <v>19</v>
      </c>
      <c r="C7" s="3" t="s">
        <v>20</v>
      </c>
      <c r="D7" s="3">
        <v>39</v>
      </c>
      <c r="E7" s="3">
        <v>372</v>
      </c>
      <c r="F7" s="4">
        <f t="shared" si="0"/>
        <v>427.79999999999995</v>
      </c>
      <c r="G7" s="3"/>
      <c r="H7" s="10">
        <f>F6+F7+G6+G7</f>
        <v>841.8</v>
      </c>
    </row>
    <row r="8" spans="1:8" ht="15">
      <c r="A8" s="6" t="s">
        <v>87</v>
      </c>
      <c r="B8" s="7" t="s">
        <v>21</v>
      </c>
      <c r="C8" s="7" t="s">
        <v>20</v>
      </c>
      <c r="D8" s="7">
        <v>35</v>
      </c>
      <c r="E8" s="7">
        <v>350</v>
      </c>
      <c r="F8" s="8">
        <f t="shared" si="0"/>
        <v>402.49999999999994</v>
      </c>
      <c r="G8" s="7"/>
      <c r="H8" s="11">
        <f>F8</f>
        <v>402.49999999999994</v>
      </c>
    </row>
    <row r="9" spans="1:8" ht="15">
      <c r="A9" s="5" t="s">
        <v>85</v>
      </c>
      <c r="B9" s="3" t="s">
        <v>21</v>
      </c>
      <c r="C9" s="3" t="s">
        <v>20</v>
      </c>
      <c r="D9" s="3">
        <v>34</v>
      </c>
      <c r="E9" s="3">
        <v>350</v>
      </c>
      <c r="F9" s="4">
        <f t="shared" si="0"/>
        <v>402.49999999999994</v>
      </c>
      <c r="G9" s="3"/>
      <c r="H9" s="10">
        <f>F9</f>
        <v>402.49999999999994</v>
      </c>
    </row>
    <row r="10" spans="1:8" ht="15">
      <c r="A10" s="6" t="s">
        <v>100</v>
      </c>
      <c r="B10" s="7" t="s">
        <v>23</v>
      </c>
      <c r="C10" s="7" t="s">
        <v>97</v>
      </c>
      <c r="D10" s="7">
        <v>39</v>
      </c>
      <c r="E10" s="7">
        <v>390</v>
      </c>
      <c r="F10" s="8">
        <f t="shared" si="0"/>
        <v>448.49999999999994</v>
      </c>
      <c r="G10" s="7"/>
      <c r="H10" s="11">
        <f>F10</f>
        <v>448.49999999999994</v>
      </c>
    </row>
    <row r="11" spans="1:8" ht="15">
      <c r="A11" s="5" t="s">
        <v>74</v>
      </c>
      <c r="B11" s="3" t="s">
        <v>17</v>
      </c>
      <c r="C11" s="3" t="s">
        <v>18</v>
      </c>
      <c r="D11" s="3">
        <v>40</v>
      </c>
      <c r="E11" s="3">
        <v>372</v>
      </c>
      <c r="F11" s="4">
        <f t="shared" si="0"/>
        <v>427.79999999999995</v>
      </c>
      <c r="G11" s="3"/>
      <c r="H11" s="10">
        <f>F11</f>
        <v>427.79999999999995</v>
      </c>
    </row>
    <row r="12" spans="1:8" ht="15">
      <c r="A12" s="6" t="s">
        <v>80</v>
      </c>
      <c r="B12" s="7" t="s">
        <v>19</v>
      </c>
      <c r="C12" s="7" t="s">
        <v>20</v>
      </c>
      <c r="D12" s="7">
        <v>41</v>
      </c>
      <c r="E12" s="7">
        <v>372</v>
      </c>
      <c r="F12" s="8">
        <f t="shared" si="0"/>
        <v>427.79999999999995</v>
      </c>
      <c r="G12" s="7"/>
      <c r="H12" s="6"/>
    </row>
    <row r="13" spans="1:8" ht="15">
      <c r="A13" s="6" t="s">
        <v>80</v>
      </c>
      <c r="B13" s="7" t="s">
        <v>19</v>
      </c>
      <c r="C13" s="7" t="s">
        <v>20</v>
      </c>
      <c r="D13" s="7">
        <v>37</v>
      </c>
      <c r="E13" s="7">
        <v>372</v>
      </c>
      <c r="F13" s="8">
        <f t="shared" si="0"/>
        <v>427.79999999999995</v>
      </c>
      <c r="G13" s="7"/>
      <c r="H13" s="11">
        <f>F12+F13+G13</f>
        <v>855.5999999999999</v>
      </c>
    </row>
    <row r="14" spans="1:8" ht="15">
      <c r="A14" s="5" t="s">
        <v>41</v>
      </c>
      <c r="B14" s="3" t="s">
        <v>12</v>
      </c>
      <c r="C14" s="3" t="s">
        <v>13</v>
      </c>
      <c r="D14" s="3">
        <v>37</v>
      </c>
      <c r="E14" s="3">
        <v>390</v>
      </c>
      <c r="F14" s="4">
        <f t="shared" si="0"/>
        <v>448.49999999999994</v>
      </c>
      <c r="G14" s="3"/>
      <c r="H14" s="10">
        <f>G14+F14</f>
        <v>448.49999999999994</v>
      </c>
    </row>
    <row r="15" spans="1:8" ht="15">
      <c r="A15" s="6" t="s">
        <v>94</v>
      </c>
      <c r="B15" s="7" t="s">
        <v>22</v>
      </c>
      <c r="C15" s="7" t="s">
        <v>20</v>
      </c>
      <c r="D15" s="7">
        <v>39</v>
      </c>
      <c r="E15" s="7">
        <v>390</v>
      </c>
      <c r="F15" s="8">
        <f t="shared" si="0"/>
        <v>448.49999999999994</v>
      </c>
      <c r="G15" s="7"/>
      <c r="H15" s="11">
        <f>F15</f>
        <v>448.49999999999994</v>
      </c>
    </row>
    <row r="16" spans="1:8" ht="15">
      <c r="A16" s="5" t="s">
        <v>65</v>
      </c>
      <c r="B16" s="3" t="s">
        <v>15</v>
      </c>
      <c r="C16" s="3" t="s">
        <v>16</v>
      </c>
      <c r="D16" s="3">
        <v>38</v>
      </c>
      <c r="E16" s="3">
        <v>372</v>
      </c>
      <c r="F16" s="4">
        <f t="shared" si="0"/>
        <v>427.79999999999995</v>
      </c>
      <c r="G16" s="3"/>
      <c r="H16" s="10">
        <f>G16+F16</f>
        <v>427.79999999999995</v>
      </c>
    </row>
    <row r="17" spans="1:8" ht="15">
      <c r="A17" s="6" t="s">
        <v>89</v>
      </c>
      <c r="B17" s="7" t="s">
        <v>21</v>
      </c>
      <c r="C17" s="7" t="s">
        <v>20</v>
      </c>
      <c r="D17" s="7">
        <v>36</v>
      </c>
      <c r="E17" s="7">
        <v>350</v>
      </c>
      <c r="F17" s="8">
        <f t="shared" si="0"/>
        <v>402.49999999999994</v>
      </c>
      <c r="G17" s="7"/>
      <c r="H17" s="11">
        <f>F17</f>
        <v>402.49999999999994</v>
      </c>
    </row>
    <row r="18" spans="1:8" ht="15">
      <c r="A18" s="5" t="s">
        <v>68</v>
      </c>
      <c r="B18" s="3" t="s">
        <v>15</v>
      </c>
      <c r="C18" s="3" t="s">
        <v>16</v>
      </c>
      <c r="D18" s="3">
        <v>39</v>
      </c>
      <c r="E18" s="3">
        <v>372</v>
      </c>
      <c r="F18" s="4">
        <f t="shared" si="0"/>
        <v>427.79999999999995</v>
      </c>
      <c r="G18" s="3"/>
      <c r="H18" s="10">
        <f>G18+F18</f>
        <v>427.79999999999995</v>
      </c>
    </row>
    <row r="19" spans="1:8" ht="15">
      <c r="A19" s="6" t="s">
        <v>107</v>
      </c>
      <c r="B19" s="7" t="s">
        <v>25</v>
      </c>
      <c r="C19" s="7" t="s">
        <v>20</v>
      </c>
      <c r="D19" s="7">
        <v>38</v>
      </c>
      <c r="E19" s="7">
        <v>390</v>
      </c>
      <c r="F19" s="8">
        <f t="shared" si="0"/>
        <v>448.49999999999994</v>
      </c>
      <c r="G19" s="7"/>
      <c r="H19" s="11">
        <f>F19</f>
        <v>448.49999999999994</v>
      </c>
    </row>
    <row r="20" spans="1:8" ht="15">
      <c r="A20" s="5" t="s">
        <v>71</v>
      </c>
      <c r="B20" s="3" t="s">
        <v>17</v>
      </c>
      <c r="C20" s="3" t="s">
        <v>18</v>
      </c>
      <c r="D20" s="3">
        <v>38</v>
      </c>
      <c r="E20" s="3">
        <v>372</v>
      </c>
      <c r="F20" s="4">
        <f t="shared" si="0"/>
        <v>427.79999999999995</v>
      </c>
      <c r="G20" s="3"/>
      <c r="H20" s="10">
        <f>F20</f>
        <v>427.79999999999995</v>
      </c>
    </row>
    <row r="21" spans="1:8" ht="15">
      <c r="A21" s="6" t="s">
        <v>64</v>
      </c>
      <c r="B21" s="7" t="s">
        <v>15</v>
      </c>
      <c r="C21" s="7" t="s">
        <v>16</v>
      </c>
      <c r="D21" s="7">
        <v>37</v>
      </c>
      <c r="E21" s="7">
        <v>372</v>
      </c>
      <c r="F21" s="8">
        <f t="shared" si="0"/>
        <v>427.79999999999995</v>
      </c>
      <c r="G21" s="7"/>
      <c r="H21" s="11">
        <f>G21+F21</f>
        <v>427.79999999999995</v>
      </c>
    </row>
    <row r="22" spans="1:8" ht="15">
      <c r="A22" s="5" t="s">
        <v>105</v>
      </c>
      <c r="B22" s="3" t="s">
        <v>25</v>
      </c>
      <c r="C22" s="3" t="s">
        <v>20</v>
      </c>
      <c r="D22" s="3">
        <v>37</v>
      </c>
      <c r="E22" s="3">
        <v>390</v>
      </c>
      <c r="F22" s="4">
        <f t="shared" si="0"/>
        <v>448.49999999999994</v>
      </c>
      <c r="G22" s="3"/>
      <c r="H22" s="10">
        <f>F22</f>
        <v>448.49999999999994</v>
      </c>
    </row>
    <row r="23" spans="1:8" ht="15">
      <c r="A23" s="6" t="s">
        <v>75</v>
      </c>
      <c r="B23" s="7" t="s">
        <v>19</v>
      </c>
      <c r="C23" s="7" t="s">
        <v>20</v>
      </c>
      <c r="D23" s="7">
        <v>37</v>
      </c>
      <c r="E23" s="7">
        <v>372</v>
      </c>
      <c r="F23" s="8">
        <f t="shared" si="0"/>
        <v>427.79999999999995</v>
      </c>
      <c r="G23" s="7"/>
      <c r="H23" s="6"/>
    </row>
    <row r="24" spans="1:8" ht="15">
      <c r="A24" s="6" t="s">
        <v>75</v>
      </c>
      <c r="B24" s="7" t="s">
        <v>21</v>
      </c>
      <c r="C24" s="7" t="s">
        <v>20</v>
      </c>
      <c r="D24" s="7">
        <v>33</v>
      </c>
      <c r="E24" s="7">
        <v>350</v>
      </c>
      <c r="F24" s="8">
        <f t="shared" si="0"/>
        <v>402.49999999999994</v>
      </c>
      <c r="G24" s="7"/>
      <c r="H24" s="6"/>
    </row>
    <row r="25" spans="1:8" ht="15">
      <c r="A25" s="6" t="s">
        <v>75</v>
      </c>
      <c r="B25" s="7" t="s">
        <v>25</v>
      </c>
      <c r="C25" s="7" t="s">
        <v>20</v>
      </c>
      <c r="D25" s="7">
        <v>39</v>
      </c>
      <c r="E25" s="7">
        <v>390</v>
      </c>
      <c r="F25" s="8">
        <f t="shared" si="0"/>
        <v>448.49999999999994</v>
      </c>
      <c r="G25" s="7"/>
      <c r="H25" s="11"/>
    </row>
    <row r="26" spans="1:8" ht="15">
      <c r="A26" s="12" t="s">
        <v>75</v>
      </c>
      <c r="B26" s="7" t="s">
        <v>27</v>
      </c>
      <c r="C26" s="7" t="s">
        <v>28</v>
      </c>
      <c r="D26" s="7">
        <v>40</v>
      </c>
      <c r="E26" s="7">
        <v>360</v>
      </c>
      <c r="F26" s="8">
        <f>E26*1.15</f>
        <v>413.99999999999994</v>
      </c>
      <c r="G26" s="7"/>
      <c r="H26" s="11">
        <f>F23+F24+F25+F26</f>
        <v>1692.8</v>
      </c>
    </row>
    <row r="27" spans="1:8" ht="15">
      <c r="A27" s="5" t="s">
        <v>51</v>
      </c>
      <c r="B27" s="3" t="s">
        <v>12</v>
      </c>
      <c r="C27" s="3" t="s">
        <v>14</v>
      </c>
      <c r="D27" s="3">
        <v>41</v>
      </c>
      <c r="E27" s="3">
        <v>390</v>
      </c>
      <c r="F27" s="4">
        <f t="shared" si="0"/>
        <v>448.49999999999994</v>
      </c>
      <c r="G27" s="3"/>
      <c r="H27" s="5"/>
    </row>
    <row r="28" spans="1:8" ht="15">
      <c r="A28" s="5" t="s">
        <v>51</v>
      </c>
      <c r="B28" s="3" t="s">
        <v>27</v>
      </c>
      <c r="C28" s="3" t="s">
        <v>28</v>
      </c>
      <c r="D28" s="3">
        <v>41</v>
      </c>
      <c r="E28" s="3">
        <v>360</v>
      </c>
      <c r="F28" s="4">
        <f t="shared" si="0"/>
        <v>413.99999999999994</v>
      </c>
      <c r="G28" s="3"/>
      <c r="H28" s="5"/>
    </row>
    <row r="29" spans="1:8" ht="15">
      <c r="A29" s="5" t="s">
        <v>51</v>
      </c>
      <c r="B29" s="3" t="s">
        <v>23</v>
      </c>
      <c r="C29" s="3" t="s">
        <v>97</v>
      </c>
      <c r="D29" s="3">
        <v>41</v>
      </c>
      <c r="E29" s="3">
        <v>390</v>
      </c>
      <c r="F29" s="4">
        <f t="shared" si="0"/>
        <v>448.49999999999994</v>
      </c>
      <c r="G29" s="3"/>
      <c r="H29" s="10">
        <f>G28+F29+F28+F27</f>
        <v>1310.9999999999998</v>
      </c>
    </row>
    <row r="30" spans="1:8" ht="15">
      <c r="A30" s="6" t="s">
        <v>58</v>
      </c>
      <c r="B30" s="7" t="s">
        <v>15</v>
      </c>
      <c r="C30" s="7" t="s">
        <v>16</v>
      </c>
      <c r="D30" s="7">
        <v>38</v>
      </c>
      <c r="E30" s="7">
        <v>372</v>
      </c>
      <c r="F30" s="8">
        <f t="shared" si="0"/>
        <v>427.79999999999995</v>
      </c>
      <c r="G30" s="7"/>
      <c r="H30" s="11">
        <f>G30+F30</f>
        <v>427.79999999999995</v>
      </c>
    </row>
    <row r="31" spans="1:8" ht="15">
      <c r="A31" s="5" t="s">
        <v>98</v>
      </c>
      <c r="B31" s="3" t="s">
        <v>23</v>
      </c>
      <c r="C31" s="3" t="s">
        <v>97</v>
      </c>
      <c r="D31" s="3">
        <v>37</v>
      </c>
      <c r="E31" s="3">
        <v>390</v>
      </c>
      <c r="F31" s="4">
        <f t="shared" si="0"/>
        <v>448.49999999999994</v>
      </c>
      <c r="G31" s="3"/>
      <c r="H31" s="10">
        <f>F31</f>
        <v>448.49999999999994</v>
      </c>
    </row>
    <row r="32" spans="1:8" ht="15">
      <c r="A32" s="6" t="s">
        <v>31</v>
      </c>
      <c r="B32" s="7" t="s">
        <v>10</v>
      </c>
      <c r="C32" s="7" t="s">
        <v>11</v>
      </c>
      <c r="D32" s="7">
        <v>38</v>
      </c>
      <c r="E32" s="7">
        <v>360</v>
      </c>
      <c r="F32" s="8">
        <f t="shared" si="0"/>
        <v>413.99999999999994</v>
      </c>
      <c r="G32" s="7"/>
      <c r="H32" s="11">
        <f>F32</f>
        <v>413.99999999999994</v>
      </c>
    </row>
    <row r="33" spans="1:8" ht="15">
      <c r="A33" s="5" t="s">
        <v>42</v>
      </c>
      <c r="B33" s="3" t="s">
        <v>12</v>
      </c>
      <c r="C33" s="3" t="s">
        <v>13</v>
      </c>
      <c r="D33" s="3">
        <v>38</v>
      </c>
      <c r="E33" s="3">
        <v>390</v>
      </c>
      <c r="F33" s="4">
        <f t="shared" si="0"/>
        <v>448.49999999999994</v>
      </c>
      <c r="G33" s="3"/>
      <c r="H33" s="5"/>
    </row>
    <row r="34" spans="1:8" ht="15">
      <c r="A34" s="5" t="s">
        <v>42</v>
      </c>
      <c r="B34" s="3" t="s">
        <v>12</v>
      </c>
      <c r="C34" s="3" t="s">
        <v>13</v>
      </c>
      <c r="D34" s="3">
        <v>39</v>
      </c>
      <c r="E34" s="3">
        <v>390</v>
      </c>
      <c r="F34" s="4">
        <f t="shared" si="0"/>
        <v>448.49999999999994</v>
      </c>
      <c r="G34" s="3"/>
      <c r="H34" s="5"/>
    </row>
    <row r="35" spans="1:8" ht="15">
      <c r="A35" s="5" t="s">
        <v>42</v>
      </c>
      <c r="B35" s="3" t="s">
        <v>12</v>
      </c>
      <c r="C35" s="3" t="s">
        <v>13</v>
      </c>
      <c r="D35" s="3">
        <v>39</v>
      </c>
      <c r="E35" s="3">
        <v>390</v>
      </c>
      <c r="F35" s="4">
        <f t="shared" si="0"/>
        <v>448.49999999999994</v>
      </c>
      <c r="G35" s="3"/>
      <c r="H35" s="10">
        <f>F33+F34+F35+G33+G34+G35</f>
        <v>1345.4999999999998</v>
      </c>
    </row>
    <row r="36" spans="1:8" ht="15">
      <c r="A36" s="6" t="s">
        <v>106</v>
      </c>
      <c r="B36" s="7" t="s">
        <v>25</v>
      </c>
      <c r="C36" s="7" t="s">
        <v>20</v>
      </c>
      <c r="D36" s="7">
        <v>38</v>
      </c>
      <c r="E36" s="7">
        <v>390</v>
      </c>
      <c r="F36" s="8">
        <f t="shared" si="0"/>
        <v>448.49999999999994</v>
      </c>
      <c r="G36" s="7"/>
      <c r="H36" s="11">
        <f>F36</f>
        <v>448.49999999999994</v>
      </c>
    </row>
    <row r="37" spans="1:8" ht="15">
      <c r="A37" s="5" t="s">
        <v>35</v>
      </c>
      <c r="B37" s="3" t="s">
        <v>10</v>
      </c>
      <c r="C37" s="3" t="s">
        <v>11</v>
      </c>
      <c r="D37" s="3">
        <v>41</v>
      </c>
      <c r="E37" s="3">
        <v>360</v>
      </c>
      <c r="F37" s="4">
        <f t="shared" si="0"/>
        <v>413.99999999999994</v>
      </c>
      <c r="G37" s="3"/>
      <c r="H37" s="10">
        <f>F37</f>
        <v>413.99999999999994</v>
      </c>
    </row>
    <row r="38" spans="1:8" ht="15">
      <c r="A38" s="6" t="s">
        <v>81</v>
      </c>
      <c r="B38" s="7" t="s">
        <v>19</v>
      </c>
      <c r="C38" s="7" t="s">
        <v>20</v>
      </c>
      <c r="D38" s="7">
        <v>38</v>
      </c>
      <c r="E38" s="7">
        <v>372</v>
      </c>
      <c r="F38" s="8">
        <f t="shared" si="0"/>
        <v>427.79999999999995</v>
      </c>
      <c r="G38" s="7"/>
      <c r="H38" s="11">
        <f>G38+F38</f>
        <v>427.79999999999995</v>
      </c>
    </row>
    <row r="39" spans="1:8" ht="15">
      <c r="A39" s="5" t="s">
        <v>50</v>
      </c>
      <c r="B39" s="3" t="s">
        <v>12</v>
      </c>
      <c r="C39" s="3" t="s">
        <v>14</v>
      </c>
      <c r="D39" s="3">
        <v>40</v>
      </c>
      <c r="E39" s="3">
        <v>390</v>
      </c>
      <c r="F39" s="4">
        <f t="shared" si="0"/>
        <v>448.49999999999994</v>
      </c>
      <c r="G39" s="3"/>
      <c r="H39" s="10">
        <f>F39</f>
        <v>448.49999999999994</v>
      </c>
    </row>
    <row r="40" spans="1:8" ht="15">
      <c r="A40" s="6" t="s">
        <v>62</v>
      </c>
      <c r="B40" s="7" t="s">
        <v>15</v>
      </c>
      <c r="C40" s="7" t="s">
        <v>16</v>
      </c>
      <c r="D40" s="7">
        <v>39</v>
      </c>
      <c r="E40" s="7">
        <v>372</v>
      </c>
      <c r="F40" s="8">
        <f t="shared" si="0"/>
        <v>427.79999999999995</v>
      </c>
      <c r="G40" s="7"/>
      <c r="H40" s="6"/>
    </row>
    <row r="41" spans="1:8" ht="15">
      <c r="A41" s="6" t="s">
        <v>62</v>
      </c>
      <c r="B41" s="7" t="s">
        <v>19</v>
      </c>
      <c r="C41" s="7" t="s">
        <v>20</v>
      </c>
      <c r="D41" s="7">
        <v>39</v>
      </c>
      <c r="E41" s="7">
        <v>372</v>
      </c>
      <c r="F41" s="8">
        <f t="shared" si="0"/>
        <v>427.79999999999995</v>
      </c>
      <c r="G41" s="7"/>
      <c r="H41" s="11">
        <f>F40+F41+G40+G41</f>
        <v>855.5999999999999</v>
      </c>
    </row>
    <row r="42" spans="1:8" ht="15">
      <c r="A42" s="5" t="s">
        <v>73</v>
      </c>
      <c r="B42" s="3" t="s">
        <v>17</v>
      </c>
      <c r="C42" s="3" t="s">
        <v>18</v>
      </c>
      <c r="D42" s="3">
        <v>39</v>
      </c>
      <c r="E42" s="3">
        <v>372</v>
      </c>
      <c r="F42" s="4">
        <f t="shared" si="0"/>
        <v>427.79999999999995</v>
      </c>
      <c r="G42" s="3"/>
      <c r="H42" s="10">
        <f>F42</f>
        <v>427.79999999999995</v>
      </c>
    </row>
    <row r="43" spans="1:8" ht="15">
      <c r="A43" s="6" t="s">
        <v>95</v>
      </c>
      <c r="B43" s="7" t="s">
        <v>22</v>
      </c>
      <c r="C43" s="7" t="s">
        <v>20</v>
      </c>
      <c r="D43" s="7">
        <v>40</v>
      </c>
      <c r="E43" s="7">
        <v>390</v>
      </c>
      <c r="F43" s="8">
        <f t="shared" si="0"/>
        <v>448.49999999999994</v>
      </c>
      <c r="G43" s="7"/>
      <c r="H43" s="11">
        <f>F43</f>
        <v>448.49999999999994</v>
      </c>
    </row>
    <row r="44" spans="1:8" ht="15">
      <c r="A44" s="5" t="s">
        <v>61</v>
      </c>
      <c r="B44" s="3" t="s">
        <v>15</v>
      </c>
      <c r="C44" s="3" t="s">
        <v>16</v>
      </c>
      <c r="D44" s="3">
        <v>38</v>
      </c>
      <c r="E44" s="3">
        <v>372</v>
      </c>
      <c r="F44" s="4">
        <f t="shared" si="0"/>
        <v>427.79999999999995</v>
      </c>
      <c r="G44" s="3"/>
      <c r="H44" s="10">
        <f>G44+F44</f>
        <v>427.79999999999995</v>
      </c>
    </row>
    <row r="45" spans="1:8" ht="15">
      <c r="A45" s="6" t="s">
        <v>69</v>
      </c>
      <c r="B45" s="7" t="s">
        <v>15</v>
      </c>
      <c r="C45" s="7" t="s">
        <v>16</v>
      </c>
      <c r="D45" s="7">
        <v>40</v>
      </c>
      <c r="E45" s="7">
        <v>372</v>
      </c>
      <c r="F45" s="8">
        <f t="shared" si="0"/>
        <v>427.79999999999995</v>
      </c>
      <c r="G45" s="7"/>
      <c r="H45" s="11">
        <f>G45+F45</f>
        <v>427.79999999999995</v>
      </c>
    </row>
    <row r="46" spans="1:8" ht="15">
      <c r="A46" s="5" t="s">
        <v>34</v>
      </c>
      <c r="B46" s="3" t="s">
        <v>10</v>
      </c>
      <c r="C46" s="3" t="s">
        <v>11</v>
      </c>
      <c r="D46" s="3">
        <v>40</v>
      </c>
      <c r="E46" s="3">
        <v>360</v>
      </c>
      <c r="F46" s="4">
        <f t="shared" si="0"/>
        <v>413.99999999999994</v>
      </c>
      <c r="G46" s="3"/>
      <c r="H46" s="10">
        <f>F46</f>
        <v>413.99999999999994</v>
      </c>
    </row>
    <row r="47" spans="1:8" ht="15">
      <c r="A47" s="6" t="s">
        <v>52</v>
      </c>
      <c r="B47" s="7" t="s">
        <v>15</v>
      </c>
      <c r="C47" s="7" t="s">
        <v>16</v>
      </c>
      <c r="D47" s="7">
        <v>37</v>
      </c>
      <c r="E47" s="7">
        <v>372</v>
      </c>
      <c r="F47" s="8">
        <f t="shared" si="0"/>
        <v>427.79999999999995</v>
      </c>
      <c r="G47" s="7"/>
      <c r="H47" s="11">
        <f>F47</f>
        <v>427.79999999999995</v>
      </c>
    </row>
    <row r="48" spans="1:8" ht="15">
      <c r="A48" s="5" t="s">
        <v>88</v>
      </c>
      <c r="B48" s="3" t="s">
        <v>21</v>
      </c>
      <c r="C48" s="3" t="s">
        <v>20</v>
      </c>
      <c r="D48" s="3">
        <v>36</v>
      </c>
      <c r="E48" s="3">
        <v>350</v>
      </c>
      <c r="F48" s="4">
        <f t="shared" si="0"/>
        <v>402.49999999999994</v>
      </c>
      <c r="G48" s="3"/>
      <c r="H48" s="10">
        <f>F48</f>
        <v>402.49999999999994</v>
      </c>
    </row>
    <row r="49" spans="1:8" ht="15">
      <c r="A49" s="6" t="s">
        <v>84</v>
      </c>
      <c r="B49" s="7" t="s">
        <v>21</v>
      </c>
      <c r="C49" s="7" t="s">
        <v>20</v>
      </c>
      <c r="D49" s="7">
        <v>34</v>
      </c>
      <c r="E49" s="7">
        <v>350</v>
      </c>
      <c r="F49" s="8">
        <f t="shared" si="0"/>
        <v>402.49999999999994</v>
      </c>
      <c r="G49" s="7"/>
      <c r="H49" s="11">
        <f>F49</f>
        <v>402.49999999999994</v>
      </c>
    </row>
    <row r="50" spans="1:8" ht="15">
      <c r="A50" s="5" t="s">
        <v>46</v>
      </c>
      <c r="B50" s="3" t="s">
        <v>12</v>
      </c>
      <c r="C50" s="3" t="s">
        <v>14</v>
      </c>
      <c r="D50" s="3">
        <v>38</v>
      </c>
      <c r="E50" s="3">
        <v>390</v>
      </c>
      <c r="F50" s="4">
        <f t="shared" si="0"/>
        <v>448.49999999999994</v>
      </c>
      <c r="G50" s="3"/>
      <c r="H50" s="5"/>
    </row>
    <row r="51" spans="1:8" ht="15">
      <c r="A51" s="5" t="s">
        <v>46</v>
      </c>
      <c r="B51" s="3" t="s">
        <v>23</v>
      </c>
      <c r="C51" s="3" t="s">
        <v>97</v>
      </c>
      <c r="D51" s="3">
        <v>38</v>
      </c>
      <c r="E51" s="3">
        <v>390</v>
      </c>
      <c r="F51" s="4">
        <f t="shared" si="0"/>
        <v>448.49999999999994</v>
      </c>
      <c r="G51" s="3"/>
      <c r="H51" s="10">
        <f>F51+F50</f>
        <v>896.9999999999999</v>
      </c>
    </row>
    <row r="52" spans="1:8" ht="15">
      <c r="A52" s="6" t="s">
        <v>96</v>
      </c>
      <c r="B52" s="7" t="s">
        <v>22</v>
      </c>
      <c r="C52" s="7" t="s">
        <v>20</v>
      </c>
      <c r="D52" s="7">
        <v>41</v>
      </c>
      <c r="E52" s="7">
        <v>390</v>
      </c>
      <c r="F52" s="8">
        <f t="shared" si="0"/>
        <v>448.49999999999994</v>
      </c>
      <c r="G52" s="7"/>
      <c r="H52" s="11">
        <f>F52</f>
        <v>448.49999999999994</v>
      </c>
    </row>
    <row r="53" spans="1:8" ht="15">
      <c r="A53" s="5" t="s">
        <v>77</v>
      </c>
      <c r="B53" s="3" t="s">
        <v>19</v>
      </c>
      <c r="C53" s="3" t="s">
        <v>20</v>
      </c>
      <c r="D53" s="3">
        <v>38</v>
      </c>
      <c r="E53" s="3">
        <v>372</v>
      </c>
      <c r="F53" s="4">
        <f t="shared" si="0"/>
        <v>427.79999999999995</v>
      </c>
      <c r="G53" s="3"/>
      <c r="H53" s="10">
        <f>F53</f>
        <v>427.79999999999995</v>
      </c>
    </row>
    <row r="54" spans="1:8" ht="15">
      <c r="A54" s="6" t="s">
        <v>92</v>
      </c>
      <c r="B54" s="7" t="s">
        <v>22</v>
      </c>
      <c r="C54" s="7" t="s">
        <v>20</v>
      </c>
      <c r="D54" s="7">
        <v>38</v>
      </c>
      <c r="E54" s="7">
        <v>390</v>
      </c>
      <c r="F54" s="8">
        <f t="shared" si="0"/>
        <v>448.49999999999994</v>
      </c>
      <c r="G54" s="7"/>
      <c r="H54" s="11">
        <f>F54</f>
        <v>448.49999999999994</v>
      </c>
    </row>
    <row r="55" spans="1:8" ht="15">
      <c r="A55" s="5" t="s">
        <v>32</v>
      </c>
      <c r="B55" s="3" t="s">
        <v>10</v>
      </c>
      <c r="C55" s="3" t="s">
        <v>11</v>
      </c>
      <c r="D55" s="3">
        <v>39</v>
      </c>
      <c r="E55" s="3">
        <v>360</v>
      </c>
      <c r="F55" s="4">
        <f t="shared" si="0"/>
        <v>413.99999999999994</v>
      </c>
      <c r="G55" s="3"/>
      <c r="H55" s="5"/>
    </row>
    <row r="56" spans="1:8" ht="15">
      <c r="A56" s="5" t="s">
        <v>32</v>
      </c>
      <c r="B56" s="3" t="s">
        <v>15</v>
      </c>
      <c r="C56" s="3" t="s">
        <v>16</v>
      </c>
      <c r="D56" s="3">
        <v>41</v>
      </c>
      <c r="E56" s="3">
        <v>372</v>
      </c>
      <c r="F56" s="4">
        <f t="shared" si="0"/>
        <v>427.79999999999995</v>
      </c>
      <c r="G56" s="3"/>
      <c r="H56" s="10">
        <f>F55+F56</f>
        <v>841.8</v>
      </c>
    </row>
    <row r="57" spans="1:8" ht="15">
      <c r="A57" s="6" t="s">
        <v>39</v>
      </c>
      <c r="B57" s="7" t="s">
        <v>10</v>
      </c>
      <c r="C57" s="7" t="s">
        <v>11</v>
      </c>
      <c r="D57" s="7">
        <v>39</v>
      </c>
      <c r="E57" s="7">
        <v>360</v>
      </c>
      <c r="F57" s="8">
        <f t="shared" si="0"/>
        <v>413.99999999999994</v>
      </c>
      <c r="G57" s="7"/>
      <c r="H57" s="6"/>
    </row>
    <row r="58" spans="1:8" ht="15">
      <c r="A58" s="6" t="s">
        <v>39</v>
      </c>
      <c r="B58" s="7" t="s">
        <v>15</v>
      </c>
      <c r="C58" s="7" t="s">
        <v>16</v>
      </c>
      <c r="D58" s="7">
        <v>38</v>
      </c>
      <c r="E58" s="7">
        <v>372</v>
      </c>
      <c r="F58" s="8">
        <f t="shared" si="0"/>
        <v>427.79999999999995</v>
      </c>
      <c r="G58" s="7"/>
      <c r="H58" s="6"/>
    </row>
    <row r="59" spans="1:8" ht="15">
      <c r="A59" s="6" t="s">
        <v>39</v>
      </c>
      <c r="B59" s="7" t="s">
        <v>17</v>
      </c>
      <c r="C59" s="7" t="s">
        <v>18</v>
      </c>
      <c r="D59" s="7">
        <v>41</v>
      </c>
      <c r="E59" s="7">
        <v>372</v>
      </c>
      <c r="F59" s="8">
        <f t="shared" si="0"/>
        <v>427.79999999999995</v>
      </c>
      <c r="G59" s="7"/>
      <c r="H59" s="11">
        <f>F59+F58+F57+G57+G58</f>
        <v>1269.6</v>
      </c>
    </row>
    <row r="60" spans="1:8" ht="15">
      <c r="A60" s="5" t="s">
        <v>30</v>
      </c>
      <c r="B60" s="3" t="s">
        <v>10</v>
      </c>
      <c r="C60" s="3" t="s">
        <v>11</v>
      </c>
      <c r="D60" s="3">
        <v>38</v>
      </c>
      <c r="E60" s="3">
        <v>360</v>
      </c>
      <c r="F60" s="4">
        <f t="shared" si="0"/>
        <v>413.99999999999994</v>
      </c>
      <c r="G60" s="3"/>
      <c r="H60" s="10">
        <f>F60</f>
        <v>413.99999999999994</v>
      </c>
    </row>
    <row r="61" spans="1:8" ht="15">
      <c r="A61" s="6" t="s">
        <v>76</v>
      </c>
      <c r="B61" s="7" t="s">
        <v>19</v>
      </c>
      <c r="C61" s="7" t="s">
        <v>20</v>
      </c>
      <c r="D61" s="7">
        <v>38</v>
      </c>
      <c r="E61" s="7">
        <v>372</v>
      </c>
      <c r="F61" s="8">
        <f t="shared" si="0"/>
        <v>427.79999999999995</v>
      </c>
      <c r="G61" s="7"/>
      <c r="H61" s="11">
        <f>F61</f>
        <v>427.79999999999995</v>
      </c>
    </row>
    <row r="62" spans="1:8" ht="15">
      <c r="A62" s="5" t="s">
        <v>86</v>
      </c>
      <c r="B62" s="3" t="s">
        <v>21</v>
      </c>
      <c r="C62" s="3" t="s">
        <v>20</v>
      </c>
      <c r="D62" s="3">
        <v>35</v>
      </c>
      <c r="E62" s="3">
        <v>350</v>
      </c>
      <c r="F62" s="4">
        <f t="shared" si="0"/>
        <v>402.49999999999994</v>
      </c>
      <c r="G62" s="3"/>
      <c r="H62" s="10">
        <f>F62</f>
        <v>402.49999999999994</v>
      </c>
    </row>
    <row r="63" spans="1:8" ht="15">
      <c r="A63" s="6" t="s">
        <v>59</v>
      </c>
      <c r="B63" s="7" t="s">
        <v>15</v>
      </c>
      <c r="C63" s="7" t="s">
        <v>16</v>
      </c>
      <c r="D63" s="7">
        <v>39</v>
      </c>
      <c r="E63" s="7">
        <v>372</v>
      </c>
      <c r="F63" s="8">
        <f t="shared" si="0"/>
        <v>427.79999999999995</v>
      </c>
      <c r="G63" s="7"/>
      <c r="H63" s="11">
        <f>G63+F63</f>
        <v>427.79999999999995</v>
      </c>
    </row>
    <row r="64" spans="1:8" ht="15">
      <c r="A64" s="5" t="s">
        <v>56</v>
      </c>
      <c r="B64" s="3" t="s">
        <v>15</v>
      </c>
      <c r="C64" s="3" t="s">
        <v>16</v>
      </c>
      <c r="D64" s="3">
        <v>39</v>
      </c>
      <c r="E64" s="3">
        <v>372</v>
      </c>
      <c r="F64" s="4">
        <f t="shared" si="0"/>
        <v>427.79999999999995</v>
      </c>
      <c r="G64" s="3"/>
      <c r="H64" s="10"/>
    </row>
    <row r="65" spans="1:8" ht="15">
      <c r="A65" s="5" t="s">
        <v>56</v>
      </c>
      <c r="B65" s="3" t="s">
        <v>15</v>
      </c>
      <c r="C65" s="3" t="s">
        <v>16</v>
      </c>
      <c r="D65" s="3">
        <v>37</v>
      </c>
      <c r="E65" s="3">
        <v>372</v>
      </c>
      <c r="F65" s="4">
        <f t="shared" si="0"/>
        <v>427.79999999999995</v>
      </c>
      <c r="G65" s="3"/>
      <c r="H65" s="10"/>
    </row>
    <row r="66" spans="1:8" ht="15">
      <c r="A66" s="5" t="s">
        <v>56</v>
      </c>
      <c r="B66" s="3" t="s">
        <v>15</v>
      </c>
      <c r="C66" s="3" t="s">
        <v>16</v>
      </c>
      <c r="D66" s="3">
        <v>38</v>
      </c>
      <c r="E66" s="3">
        <v>372</v>
      </c>
      <c r="F66" s="4">
        <f aca="true" t="shared" si="1" ref="F66:F99">E66*1.15</f>
        <v>427.79999999999995</v>
      </c>
      <c r="G66" s="3"/>
      <c r="H66" s="5"/>
    </row>
    <row r="67" spans="1:8" ht="15">
      <c r="A67" s="5" t="s">
        <v>56</v>
      </c>
      <c r="B67" s="3" t="s">
        <v>15</v>
      </c>
      <c r="C67" s="3" t="s">
        <v>16</v>
      </c>
      <c r="D67" s="3">
        <v>39</v>
      </c>
      <c r="E67" s="3">
        <v>372</v>
      </c>
      <c r="F67" s="4">
        <f t="shared" si="1"/>
        <v>427.79999999999995</v>
      </c>
      <c r="G67" s="3"/>
      <c r="H67" s="10">
        <f>F64+F65+F66+F67+G65+G66+G67</f>
        <v>1711.1999999999998</v>
      </c>
    </row>
    <row r="68" spans="1:8" ht="15">
      <c r="A68" s="6" t="s">
        <v>44</v>
      </c>
      <c r="B68" s="7" t="s">
        <v>12</v>
      </c>
      <c r="C68" s="7" t="s">
        <v>13</v>
      </c>
      <c r="D68" s="7">
        <v>40</v>
      </c>
      <c r="E68" s="7">
        <v>390</v>
      </c>
      <c r="F68" s="8">
        <f t="shared" si="1"/>
        <v>448.49999999999994</v>
      </c>
      <c r="G68" s="7"/>
      <c r="H68" s="11">
        <f>G68+F68</f>
        <v>448.49999999999994</v>
      </c>
    </row>
    <row r="69" spans="1:8" ht="15">
      <c r="A69" s="5" t="s">
        <v>104</v>
      </c>
      <c r="B69" s="3" t="s">
        <v>24</v>
      </c>
      <c r="C69" s="3" t="s">
        <v>11</v>
      </c>
      <c r="D69" s="3">
        <v>39</v>
      </c>
      <c r="E69" s="3">
        <v>390</v>
      </c>
      <c r="F69" s="4">
        <f t="shared" si="1"/>
        <v>448.49999999999994</v>
      </c>
      <c r="G69" s="3"/>
      <c r="H69" s="10">
        <f>G69+F69</f>
        <v>448.49999999999994</v>
      </c>
    </row>
    <row r="70" spans="1:8" ht="15">
      <c r="A70" s="6" t="s">
        <v>103</v>
      </c>
      <c r="B70" s="7" t="s">
        <v>24</v>
      </c>
      <c r="C70" s="7" t="s">
        <v>11</v>
      </c>
      <c r="D70" s="7">
        <v>38</v>
      </c>
      <c r="E70" s="7">
        <v>390</v>
      </c>
      <c r="F70" s="8">
        <f t="shared" si="1"/>
        <v>448.49999999999994</v>
      </c>
      <c r="G70" s="7"/>
      <c r="H70" s="11">
        <f>G70+F70</f>
        <v>448.49999999999994</v>
      </c>
    </row>
    <row r="71" spans="1:8" ht="15">
      <c r="A71" s="5" t="s">
        <v>53</v>
      </c>
      <c r="B71" s="3" t="s">
        <v>15</v>
      </c>
      <c r="C71" s="3" t="s">
        <v>16</v>
      </c>
      <c r="D71" s="3">
        <v>38</v>
      </c>
      <c r="E71" s="3">
        <v>372</v>
      </c>
      <c r="F71" s="4">
        <f t="shared" si="1"/>
        <v>427.79999999999995</v>
      </c>
      <c r="G71" s="3"/>
      <c r="H71" s="10">
        <f>F71</f>
        <v>427.79999999999995</v>
      </c>
    </row>
    <row r="72" spans="1:8" ht="15">
      <c r="A72" s="6" t="s">
        <v>82</v>
      </c>
      <c r="B72" s="7" t="s">
        <v>19</v>
      </c>
      <c r="C72" s="7" t="s">
        <v>20</v>
      </c>
      <c r="D72" s="7">
        <v>38</v>
      </c>
      <c r="E72" s="7">
        <v>372</v>
      </c>
      <c r="F72" s="8">
        <f t="shared" si="1"/>
        <v>427.79999999999995</v>
      </c>
      <c r="G72" s="7"/>
      <c r="H72" s="11">
        <f>G72+F72</f>
        <v>427.79999999999995</v>
      </c>
    </row>
    <row r="73" spans="1:8" ht="15">
      <c r="A73" s="5" t="s">
        <v>109</v>
      </c>
      <c r="B73" s="3" t="s">
        <v>27</v>
      </c>
      <c r="C73" s="3" t="s">
        <v>28</v>
      </c>
      <c r="D73" s="3">
        <v>37</v>
      </c>
      <c r="E73" s="3">
        <v>360</v>
      </c>
      <c r="F73" s="4">
        <f t="shared" si="1"/>
        <v>413.99999999999994</v>
      </c>
      <c r="G73" s="3"/>
      <c r="H73" s="10">
        <f>G73+F73</f>
        <v>413.99999999999994</v>
      </c>
    </row>
    <row r="74" spans="1:8" ht="15">
      <c r="A74" s="6" t="s">
        <v>49</v>
      </c>
      <c r="B74" s="7" t="s">
        <v>12</v>
      </c>
      <c r="C74" s="7" t="s">
        <v>14</v>
      </c>
      <c r="D74" s="7">
        <v>39</v>
      </c>
      <c r="E74" s="7">
        <v>390</v>
      </c>
      <c r="F74" s="8">
        <f t="shared" si="1"/>
        <v>448.49999999999994</v>
      </c>
      <c r="G74" s="7"/>
      <c r="H74" s="11">
        <f>F74</f>
        <v>448.49999999999994</v>
      </c>
    </row>
    <row r="75" spans="1:8" ht="15">
      <c r="A75" s="5" t="s">
        <v>55</v>
      </c>
      <c r="B75" s="3" t="s">
        <v>15</v>
      </c>
      <c r="C75" s="3" t="s">
        <v>16</v>
      </c>
      <c r="D75" s="3">
        <v>39</v>
      </c>
      <c r="E75" s="3">
        <v>372</v>
      </c>
      <c r="F75" s="4">
        <f t="shared" si="1"/>
        <v>427.79999999999995</v>
      </c>
      <c r="G75" s="3"/>
      <c r="H75" s="5"/>
    </row>
    <row r="76" spans="1:8" ht="15">
      <c r="A76" s="5" t="s">
        <v>55</v>
      </c>
      <c r="B76" s="3" t="s">
        <v>15</v>
      </c>
      <c r="C76" s="3" t="s">
        <v>16</v>
      </c>
      <c r="D76" s="3">
        <v>40</v>
      </c>
      <c r="E76" s="3">
        <v>372</v>
      </c>
      <c r="F76" s="4">
        <f t="shared" si="1"/>
        <v>427.79999999999995</v>
      </c>
      <c r="G76" s="3"/>
      <c r="H76" s="5"/>
    </row>
    <row r="77" spans="1:8" ht="15">
      <c r="A77" s="5" t="s">
        <v>55</v>
      </c>
      <c r="B77" s="3" t="s">
        <v>23</v>
      </c>
      <c r="C77" s="3" t="s">
        <v>97</v>
      </c>
      <c r="D77" s="3">
        <v>40</v>
      </c>
      <c r="E77" s="3">
        <v>390</v>
      </c>
      <c r="F77" s="4">
        <f t="shared" si="1"/>
        <v>448.49999999999994</v>
      </c>
      <c r="G77" s="3"/>
      <c r="H77" s="10">
        <f>F75+F76+F77+G76</f>
        <v>1304.1</v>
      </c>
    </row>
    <row r="78" spans="1:8" ht="15">
      <c r="A78" s="6" t="s">
        <v>47</v>
      </c>
      <c r="B78" s="7" t="s">
        <v>12</v>
      </c>
      <c r="C78" s="7" t="s">
        <v>14</v>
      </c>
      <c r="D78" s="7">
        <v>38</v>
      </c>
      <c r="E78" s="7">
        <v>390</v>
      </c>
      <c r="F78" s="8">
        <f t="shared" si="1"/>
        <v>448.49999999999994</v>
      </c>
      <c r="G78" s="7"/>
      <c r="H78" s="11">
        <f>F78</f>
        <v>448.49999999999994</v>
      </c>
    </row>
    <row r="79" spans="1:8" ht="15">
      <c r="A79" s="5" t="s">
        <v>83</v>
      </c>
      <c r="B79" s="3" t="s">
        <v>19</v>
      </c>
      <c r="C79" s="3" t="s">
        <v>20</v>
      </c>
      <c r="D79" s="3">
        <v>40</v>
      </c>
      <c r="E79" s="3">
        <v>372</v>
      </c>
      <c r="F79" s="4">
        <f t="shared" si="1"/>
        <v>427.79999999999995</v>
      </c>
      <c r="G79" s="3"/>
      <c r="H79" s="10">
        <f>G79+F79</f>
        <v>427.79999999999995</v>
      </c>
    </row>
    <row r="80" spans="1:8" ht="15">
      <c r="A80" s="6" t="s">
        <v>33</v>
      </c>
      <c r="B80" s="7" t="s">
        <v>10</v>
      </c>
      <c r="C80" s="7" t="s">
        <v>11</v>
      </c>
      <c r="D80" s="7">
        <v>39</v>
      </c>
      <c r="E80" s="7">
        <v>360</v>
      </c>
      <c r="F80" s="8">
        <f t="shared" si="1"/>
        <v>413.99999999999994</v>
      </c>
      <c r="G80" s="7"/>
      <c r="H80" s="6"/>
    </row>
    <row r="81" spans="1:8" ht="15">
      <c r="A81" s="6" t="s">
        <v>33</v>
      </c>
      <c r="B81" s="7" t="s">
        <v>17</v>
      </c>
      <c r="C81" s="7" t="s">
        <v>18</v>
      </c>
      <c r="D81" s="7">
        <v>39</v>
      </c>
      <c r="E81" s="7">
        <v>372</v>
      </c>
      <c r="F81" s="8">
        <f t="shared" si="1"/>
        <v>427.79999999999995</v>
      </c>
      <c r="G81" s="7"/>
      <c r="H81" s="11">
        <f>F80+F81</f>
        <v>841.8</v>
      </c>
    </row>
    <row r="82" spans="1:8" ht="15">
      <c r="A82" s="5" t="s">
        <v>101</v>
      </c>
      <c r="B82" s="3" t="s">
        <v>23</v>
      </c>
      <c r="C82" s="3" t="s">
        <v>97</v>
      </c>
      <c r="D82" s="3">
        <v>39</v>
      </c>
      <c r="E82" s="3">
        <v>390</v>
      </c>
      <c r="F82" s="4">
        <f t="shared" si="1"/>
        <v>448.49999999999994</v>
      </c>
      <c r="G82" s="3"/>
      <c r="H82" s="10">
        <f>F82</f>
        <v>448.49999999999994</v>
      </c>
    </row>
    <row r="83" spans="1:8" ht="15">
      <c r="A83" s="6" t="s">
        <v>90</v>
      </c>
      <c r="B83" s="7" t="s">
        <v>21</v>
      </c>
      <c r="C83" s="7" t="s">
        <v>20</v>
      </c>
      <c r="D83" s="7">
        <v>37</v>
      </c>
      <c r="E83" s="7">
        <v>350</v>
      </c>
      <c r="F83" s="8">
        <f t="shared" si="1"/>
        <v>402.49999999999994</v>
      </c>
      <c r="G83" s="7"/>
      <c r="H83" s="11">
        <f>F83</f>
        <v>402.49999999999994</v>
      </c>
    </row>
    <row r="84" spans="1:8" ht="15">
      <c r="A84" s="5" t="s">
        <v>93</v>
      </c>
      <c r="B84" s="3" t="s">
        <v>22</v>
      </c>
      <c r="C84" s="3" t="s">
        <v>20</v>
      </c>
      <c r="D84" s="3">
        <v>39</v>
      </c>
      <c r="E84" s="3">
        <v>390</v>
      </c>
      <c r="F84" s="4">
        <f t="shared" si="1"/>
        <v>448.49999999999994</v>
      </c>
      <c r="G84" s="3"/>
      <c r="H84" s="10">
        <f>F84</f>
        <v>448.49999999999994</v>
      </c>
    </row>
    <row r="85" spans="1:8" ht="15">
      <c r="A85" s="6" t="s">
        <v>29</v>
      </c>
      <c r="B85" s="7" t="s">
        <v>10</v>
      </c>
      <c r="C85" s="7" t="s">
        <v>11</v>
      </c>
      <c r="D85" s="7">
        <v>37</v>
      </c>
      <c r="E85" s="7">
        <v>360</v>
      </c>
      <c r="F85" s="8">
        <f t="shared" si="1"/>
        <v>413.99999999999994</v>
      </c>
      <c r="G85" s="7"/>
      <c r="H85" s="11">
        <f>F85</f>
        <v>413.99999999999994</v>
      </c>
    </row>
    <row r="86" spans="1:8" ht="15">
      <c r="A86" s="5" t="s">
        <v>102</v>
      </c>
      <c r="B86" s="3" t="s">
        <v>24</v>
      </c>
      <c r="C86" s="3" t="s">
        <v>11</v>
      </c>
      <c r="D86" s="3">
        <v>37</v>
      </c>
      <c r="E86" s="3">
        <v>390</v>
      </c>
      <c r="F86" s="4">
        <f t="shared" si="1"/>
        <v>448.49999999999994</v>
      </c>
      <c r="G86" s="3"/>
      <c r="H86" s="10">
        <f>G86+F86</f>
        <v>448.49999999999994</v>
      </c>
    </row>
    <row r="87" spans="1:8" ht="15">
      <c r="A87" s="6" t="s">
        <v>43</v>
      </c>
      <c r="B87" s="7" t="s">
        <v>12</v>
      </c>
      <c r="C87" s="7" t="s">
        <v>13</v>
      </c>
      <c r="D87" s="7">
        <v>38</v>
      </c>
      <c r="E87" s="7">
        <v>390</v>
      </c>
      <c r="F87" s="8">
        <f t="shared" si="1"/>
        <v>448.49999999999994</v>
      </c>
      <c r="G87" s="7"/>
      <c r="H87" s="6">
        <f>G87</f>
        <v>0</v>
      </c>
    </row>
    <row r="88" spans="1:8" ht="15">
      <c r="A88" s="5" t="s">
        <v>57</v>
      </c>
      <c r="B88" s="3" t="s">
        <v>15</v>
      </c>
      <c r="C88" s="3" t="s">
        <v>16</v>
      </c>
      <c r="D88" s="3">
        <v>40</v>
      </c>
      <c r="E88" s="3">
        <v>372</v>
      </c>
      <c r="F88" s="4">
        <f t="shared" si="1"/>
        <v>427.79999999999995</v>
      </c>
      <c r="G88" s="3"/>
      <c r="H88" s="5"/>
    </row>
    <row r="89" spans="1:8" ht="15">
      <c r="A89" s="5" t="s">
        <v>57</v>
      </c>
      <c r="B89" s="3" t="s">
        <v>15</v>
      </c>
      <c r="C89" s="3" t="s">
        <v>16</v>
      </c>
      <c r="D89" s="3">
        <v>40</v>
      </c>
      <c r="E89" s="3">
        <v>372</v>
      </c>
      <c r="F89" s="4">
        <f t="shared" si="1"/>
        <v>427.79999999999995</v>
      </c>
      <c r="G89" s="3"/>
      <c r="H89" s="5"/>
    </row>
    <row r="90" spans="1:8" ht="15">
      <c r="A90" s="5" t="s">
        <v>57</v>
      </c>
      <c r="B90" s="3" t="s">
        <v>25</v>
      </c>
      <c r="C90" s="3" t="s">
        <v>20</v>
      </c>
      <c r="D90" s="3">
        <v>39</v>
      </c>
      <c r="E90" s="3">
        <v>390</v>
      </c>
      <c r="F90" s="4">
        <f t="shared" si="1"/>
        <v>448.49999999999994</v>
      </c>
      <c r="G90" s="3"/>
      <c r="H90" s="10">
        <f>F88+F89+F90+G89</f>
        <v>1304.1</v>
      </c>
    </row>
    <row r="91" spans="1:8" ht="15">
      <c r="A91" s="6" t="s">
        <v>70</v>
      </c>
      <c r="B91" s="7" t="s">
        <v>17</v>
      </c>
      <c r="C91" s="7" t="s">
        <v>18</v>
      </c>
      <c r="D91" s="7">
        <v>37</v>
      </c>
      <c r="E91" s="7">
        <v>372</v>
      </c>
      <c r="F91" s="8">
        <f t="shared" si="1"/>
        <v>427.79999999999995</v>
      </c>
      <c r="G91" s="7"/>
      <c r="H91" s="11">
        <f>F91</f>
        <v>427.79999999999995</v>
      </c>
    </row>
    <row r="92" spans="1:8" ht="15">
      <c r="A92" s="5" t="s">
        <v>63</v>
      </c>
      <c r="B92" s="3" t="s">
        <v>15</v>
      </c>
      <c r="C92" s="3" t="s">
        <v>16</v>
      </c>
      <c r="D92" s="3">
        <v>39</v>
      </c>
      <c r="E92" s="3">
        <v>372</v>
      </c>
      <c r="F92" s="4">
        <f t="shared" si="1"/>
        <v>427.79999999999995</v>
      </c>
      <c r="G92" s="3"/>
      <c r="H92" s="10">
        <f>G92+F92</f>
        <v>427.79999999999995</v>
      </c>
    </row>
    <row r="93" spans="1:8" ht="15">
      <c r="A93" s="6" t="s">
        <v>78</v>
      </c>
      <c r="B93" s="7" t="s">
        <v>19</v>
      </c>
      <c r="C93" s="7" t="s">
        <v>20</v>
      </c>
      <c r="D93" s="7">
        <v>39</v>
      </c>
      <c r="E93" s="7">
        <v>372</v>
      </c>
      <c r="F93" s="8">
        <f t="shared" si="1"/>
        <v>427.79999999999995</v>
      </c>
      <c r="G93" s="7"/>
      <c r="H93" s="6"/>
    </row>
    <row r="94" spans="1:8" ht="15">
      <c r="A94" s="6" t="s">
        <v>78</v>
      </c>
      <c r="B94" s="7" t="s">
        <v>22</v>
      </c>
      <c r="C94" s="7" t="s">
        <v>20</v>
      </c>
      <c r="D94" s="7">
        <v>38</v>
      </c>
      <c r="E94" s="7">
        <v>390</v>
      </c>
      <c r="F94" s="8">
        <f t="shared" si="1"/>
        <v>448.49999999999994</v>
      </c>
      <c r="G94" s="7"/>
      <c r="H94" s="11">
        <f>F93+F94</f>
        <v>876.3</v>
      </c>
    </row>
    <row r="95" spans="1:8" ht="15">
      <c r="A95" s="5" t="s">
        <v>79</v>
      </c>
      <c r="B95" s="3" t="s">
        <v>19</v>
      </c>
      <c r="C95" s="3" t="s">
        <v>20</v>
      </c>
      <c r="D95" s="3">
        <v>40</v>
      </c>
      <c r="E95" s="3">
        <v>372</v>
      </c>
      <c r="F95" s="4">
        <f t="shared" si="1"/>
        <v>427.79999999999995</v>
      </c>
      <c r="G95" s="3"/>
      <c r="H95" s="10">
        <f>F95</f>
        <v>427.79999999999995</v>
      </c>
    </row>
    <row r="96" spans="1:8" ht="15">
      <c r="A96" s="6" t="s">
        <v>48</v>
      </c>
      <c r="B96" s="7" t="s">
        <v>12</v>
      </c>
      <c r="C96" s="7" t="s">
        <v>14</v>
      </c>
      <c r="D96" s="7">
        <v>39</v>
      </c>
      <c r="E96" s="7">
        <v>390</v>
      </c>
      <c r="F96" s="8">
        <f t="shared" si="1"/>
        <v>448.49999999999994</v>
      </c>
      <c r="G96" s="7"/>
      <c r="H96" s="11">
        <f>F96</f>
        <v>448.49999999999994</v>
      </c>
    </row>
    <row r="97" spans="1:8" ht="15">
      <c r="A97" s="5" t="s">
        <v>112</v>
      </c>
      <c r="B97" s="3" t="s">
        <v>27</v>
      </c>
      <c r="C97" s="3" t="s">
        <v>28</v>
      </c>
      <c r="D97" s="3">
        <v>39</v>
      </c>
      <c r="E97" s="3">
        <v>360</v>
      </c>
      <c r="F97" s="4">
        <f t="shared" si="1"/>
        <v>413.99999999999994</v>
      </c>
      <c r="G97" s="3"/>
      <c r="H97" s="10">
        <f>G97+F97</f>
        <v>413.99999999999994</v>
      </c>
    </row>
    <row r="98" spans="1:8" ht="15">
      <c r="A98" s="6" t="s">
        <v>72</v>
      </c>
      <c r="B98" s="7" t="s">
        <v>17</v>
      </c>
      <c r="C98" s="7" t="s">
        <v>18</v>
      </c>
      <c r="D98" s="7">
        <v>38</v>
      </c>
      <c r="E98" s="7">
        <v>372</v>
      </c>
      <c r="F98" s="8">
        <f t="shared" si="1"/>
        <v>427.79999999999995</v>
      </c>
      <c r="G98" s="7"/>
      <c r="H98" s="6"/>
    </row>
    <row r="99" spans="1:8" ht="15">
      <c r="A99" s="6" t="s">
        <v>72</v>
      </c>
      <c r="B99" s="7" t="s">
        <v>24</v>
      </c>
      <c r="C99" s="7" t="s">
        <v>11</v>
      </c>
      <c r="D99" s="7">
        <v>38</v>
      </c>
      <c r="E99" s="7">
        <v>390</v>
      </c>
      <c r="F99" s="8">
        <f t="shared" si="1"/>
        <v>448.49999999999994</v>
      </c>
      <c r="G99" s="7"/>
      <c r="H99" s="11">
        <f>F98+F99+G99</f>
        <v>876.3</v>
      </c>
    </row>
    <row r="100" spans="1:8" ht="15">
      <c r="A100" s="5"/>
      <c r="B100" s="3"/>
      <c r="C100" s="3"/>
      <c r="D100" s="3"/>
      <c r="E100" s="3"/>
      <c r="F100" s="4"/>
      <c r="G100" s="3"/>
      <c r="H100" s="10"/>
    </row>
    <row r="101" spans="1:8" ht="15">
      <c r="A101" s="6"/>
      <c r="B101" s="7"/>
      <c r="C101" s="7"/>
      <c r="D101" s="7"/>
      <c r="E101" s="7"/>
      <c r="F101" s="8"/>
      <c r="G101" s="7"/>
      <c r="H101" s="6"/>
    </row>
    <row r="102" spans="1:8" ht="15">
      <c r="A102" s="6"/>
      <c r="B102" s="7"/>
      <c r="C102" s="7"/>
      <c r="D102" s="7"/>
      <c r="E102" s="7"/>
      <c r="F102" s="8"/>
      <c r="G102" s="7"/>
      <c r="H102" s="11"/>
    </row>
    <row r="103" spans="1:8" ht="15">
      <c r="A103" s="5"/>
      <c r="B103" s="3"/>
      <c r="C103" s="3"/>
      <c r="D103" s="3"/>
      <c r="E103" s="3"/>
      <c r="F103" s="4"/>
      <c r="G103" s="3"/>
      <c r="H103" s="10"/>
    </row>
    <row r="104" spans="1:8" ht="15">
      <c r="A104" s="6"/>
      <c r="B104" s="7"/>
      <c r="C104" s="7"/>
      <c r="D104" s="7"/>
      <c r="E104" s="7"/>
      <c r="F104" s="8"/>
      <c r="G104" s="7"/>
      <c r="H104" s="11"/>
    </row>
    <row r="105" spans="1:8" ht="15">
      <c r="A105" s="5"/>
      <c r="B105" s="3"/>
      <c r="C105" s="3"/>
      <c r="D105" s="3"/>
      <c r="E105" s="3"/>
      <c r="F105" s="4"/>
      <c r="G105" s="3"/>
      <c r="H105" s="10"/>
    </row>
    <row r="106" spans="1:8" ht="15">
      <c r="A106" s="6"/>
      <c r="B106" s="7"/>
      <c r="C106" s="7"/>
      <c r="D106" s="7"/>
      <c r="E106" s="7"/>
      <c r="F106" s="8"/>
      <c r="G106" s="7"/>
      <c r="H106" s="6"/>
    </row>
    <row r="107" spans="1:8" ht="15">
      <c r="A107" s="6"/>
      <c r="B107" s="7"/>
      <c r="C107" s="7"/>
      <c r="D107" s="7"/>
      <c r="E107" s="7"/>
      <c r="F107" s="8"/>
      <c r="G107" s="7"/>
      <c r="H107" s="11"/>
    </row>
    <row r="108" spans="1:8" ht="15">
      <c r="A108" s="5"/>
      <c r="B108" s="3"/>
      <c r="C108" s="3"/>
      <c r="D108" s="3"/>
      <c r="E108" s="3"/>
      <c r="F108" s="4"/>
      <c r="G108" s="3"/>
      <c r="H108" s="5"/>
    </row>
    <row r="109" spans="1:8" ht="15">
      <c r="A109" s="6"/>
      <c r="B109" s="7"/>
      <c r="C109" s="7"/>
      <c r="D109" s="7"/>
      <c r="E109" s="7"/>
      <c r="F109" s="8"/>
      <c r="G109" s="7"/>
      <c r="H109" s="11"/>
    </row>
    <row r="110" spans="1:8" ht="15">
      <c r="A110" s="6"/>
      <c r="B110" s="7"/>
      <c r="C110" s="7"/>
      <c r="D110" s="7"/>
      <c r="E110" s="7"/>
      <c r="F110" s="8"/>
      <c r="G110" s="7"/>
      <c r="H110" s="11"/>
    </row>
    <row r="111" spans="1:8" ht="15">
      <c r="A111" s="6"/>
      <c r="B111" s="7"/>
      <c r="C111" s="7"/>
      <c r="D111" s="7"/>
      <c r="E111" s="7"/>
      <c r="F111" s="8"/>
      <c r="G111" s="7"/>
      <c r="H111" s="11"/>
    </row>
    <row r="112" spans="1:8" ht="15">
      <c r="A112" s="6"/>
      <c r="B112" s="7"/>
      <c r="C112" s="7"/>
      <c r="D112" s="7"/>
      <c r="E112" s="7"/>
      <c r="F112" s="8"/>
      <c r="G112" s="7"/>
      <c r="H112" s="11"/>
    </row>
    <row r="113" spans="1:8" ht="15">
      <c r="A113" s="5"/>
      <c r="B113" s="3"/>
      <c r="C113" s="3"/>
      <c r="D113" s="3"/>
      <c r="E113" s="3"/>
      <c r="F113" s="4"/>
      <c r="G113" s="3"/>
      <c r="H113" s="5"/>
    </row>
    <row r="114" spans="1:8" ht="15">
      <c r="A114" s="13"/>
      <c r="B114" s="3"/>
      <c r="C114" s="3"/>
      <c r="D114" s="3"/>
      <c r="E114" s="3"/>
      <c r="F114" s="4"/>
      <c r="G114" s="3"/>
      <c r="H114" s="10"/>
    </row>
    <row r="115" spans="1:8" ht="15">
      <c r="A115" s="9"/>
      <c r="B115" s="7"/>
      <c r="C115" s="7"/>
      <c r="D115" s="7"/>
      <c r="E115" s="7"/>
      <c r="F115" s="8"/>
      <c r="G115" s="7"/>
      <c r="H115" s="11"/>
    </row>
    <row r="116" spans="1:8" ht="15">
      <c r="A116" s="9"/>
      <c r="B116" s="7"/>
      <c r="C116" s="7"/>
      <c r="D116" s="7"/>
      <c r="E116" s="7"/>
      <c r="F116" s="8"/>
      <c r="G116" s="7"/>
      <c r="H116" s="11"/>
    </row>
    <row r="117" spans="1:8" ht="15">
      <c r="A117" s="9"/>
      <c r="B117" s="7"/>
      <c r="C117" s="7"/>
      <c r="D117" s="7"/>
      <c r="E117" s="7"/>
      <c r="F117" s="8"/>
      <c r="G117" s="7"/>
      <c r="H117" s="11"/>
    </row>
    <row r="118" spans="1:8" ht="15">
      <c r="A118" s="12"/>
      <c r="B118" s="7"/>
      <c r="C118" s="7"/>
      <c r="D118" s="7"/>
      <c r="E118" s="7"/>
      <c r="F118" s="8"/>
      <c r="G118" s="7"/>
      <c r="H118" s="11"/>
    </row>
    <row r="119" spans="1:8" ht="15">
      <c r="A119" s="9"/>
      <c r="B119" s="7"/>
      <c r="C119" s="7"/>
      <c r="D119" s="7"/>
      <c r="E119" s="7"/>
      <c r="F119" s="8"/>
      <c r="G119" s="7"/>
      <c r="H119" s="11"/>
    </row>
    <row r="120" spans="1:8" ht="15">
      <c r="A120" s="9"/>
      <c r="B120" s="7"/>
      <c r="C120" s="7"/>
      <c r="D120" s="7"/>
      <c r="E120" s="7"/>
      <c r="F120" s="8"/>
      <c r="G120" s="7"/>
      <c r="H120" s="11"/>
    </row>
    <row r="121" spans="1:8" ht="15">
      <c r="A121" s="9"/>
      <c r="B121" s="7"/>
      <c r="C121" s="7"/>
      <c r="D121" s="7"/>
      <c r="E121" s="7"/>
      <c r="F121" s="8"/>
      <c r="G121" s="7"/>
      <c r="H121" s="11"/>
    </row>
    <row r="122" spans="1:8" ht="15">
      <c r="A122" s="9"/>
      <c r="B122" s="7"/>
      <c r="C122" s="7"/>
      <c r="D122" s="7"/>
      <c r="E122" s="7"/>
      <c r="F122" s="8"/>
      <c r="G122" s="7"/>
      <c r="H122" s="11"/>
    </row>
    <row r="123" spans="1:8" ht="15">
      <c r="A123" s="9"/>
      <c r="B123" s="7"/>
      <c r="C123" s="7"/>
      <c r="D123" s="7"/>
      <c r="E123" s="7"/>
      <c r="F123" s="8"/>
      <c r="G123" s="7"/>
      <c r="H123" s="11"/>
    </row>
    <row r="124" spans="6:8" ht="15">
      <c r="F124" s="14"/>
      <c r="H124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cp:lastPrinted>2010-12-21T14:14:30Z</cp:lastPrinted>
  <dcterms:created xsi:type="dcterms:W3CDTF">2010-12-13T20:53:50Z</dcterms:created>
  <dcterms:modified xsi:type="dcterms:W3CDTF">2010-12-22T12:39:38Z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