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35" windowHeight="5025" activeTab="3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<sst xmlns="http://schemas.openxmlformats.org/spreadsheetml/2006/main" count="1262" uniqueCount="179">
  <si>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</si>
  <si>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</si>
  <si>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</si>
  <si>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</si>
  <si>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</si>
  <si>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</si>
  <si>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</si>
  <si>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</si>
  <si>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</si>
  <si>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</si>
  <si>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"ПЕСОК" 553 150 Цвет №59</t>
  </si>
  <si>
    <t>Mariyka_s</t>
  </si>
  <si>
    <t>Янис</t>
  </si>
  <si>
    <t xml:space="preserve">КРона </t>
  </si>
  <si>
    <t>натаю</t>
  </si>
  <si>
    <t>СВОБОДНО</t>
  </si>
  <si>
    <t>swetlana.guselnikova</t>
  </si>
  <si>
    <t xml:space="preserve">Катюша172 </t>
  </si>
  <si>
    <t xml:space="preserve">Mariyka_s </t>
  </si>
  <si>
    <t>Ткань портьерная ТАФТА с печатным рисунком 8160 150 Цвет №2</t>
  </si>
  <si>
    <t xml:space="preserve">Catalena </t>
  </si>
  <si>
    <t>Алёка!</t>
  </si>
  <si>
    <t xml:space="preserve">Ткань портьерная ТАФТА "ШАНТОН" 3119 300 Цвет №3 </t>
  </si>
  <si>
    <t xml:space="preserve">Nad_Pos_N </t>
  </si>
  <si>
    <t>falenka22</t>
  </si>
  <si>
    <t xml:space="preserve">Ostapochka </t>
  </si>
  <si>
    <t>Макси-4</t>
  </si>
  <si>
    <t xml:space="preserve">Ткань портьерная Блэкаут арт. PR5 150 цвет 2 </t>
  </si>
  <si>
    <t xml:space="preserve">ElenaM </t>
  </si>
  <si>
    <t xml:space="preserve">Irina_Gr </t>
  </si>
  <si>
    <t xml:space="preserve">mamchikk </t>
  </si>
  <si>
    <t>Ткань портьерная "БЛЭКАУТ" BLT026 280 Цвет №13</t>
  </si>
  <si>
    <t xml:space="preserve">Раиса Захаровна </t>
  </si>
  <si>
    <t xml:space="preserve">Лёлик ео </t>
  </si>
  <si>
    <t>ДзюМа</t>
  </si>
  <si>
    <t>Ткань портьерная "БЛЭКАУТ" BLT026 280 Цвет №9</t>
  </si>
  <si>
    <t>trie</t>
  </si>
  <si>
    <t>Прибыткова_Ира</t>
  </si>
  <si>
    <t>Lёlechka</t>
  </si>
  <si>
    <t xml:space="preserve">mamazara </t>
  </si>
  <si>
    <t xml:space="preserve">Юлия Блум </t>
  </si>
  <si>
    <t xml:space="preserve">Array2004 </t>
  </si>
  <si>
    <t xml:space="preserve">Noyabrskaya </t>
  </si>
  <si>
    <t>Тюль органза "Фантазия" SAJ949 280 Цвет1</t>
  </si>
  <si>
    <t xml:space="preserve">natasha-v05 </t>
  </si>
  <si>
    <t>LKS75</t>
  </si>
  <si>
    <t>julia_luna</t>
  </si>
  <si>
    <t xml:space="preserve">Openok </t>
  </si>
  <si>
    <t xml:space="preserve">Мелена </t>
  </si>
  <si>
    <t>Органза с печатью арт. EY037 цвет 6</t>
  </si>
  <si>
    <t>Ирамама</t>
  </si>
  <si>
    <t>Fidanzata</t>
  </si>
  <si>
    <t xml:space="preserve">Bugorok2006  </t>
  </si>
  <si>
    <t>Тюль органза с вышивкой SE107 280 Цвет 1</t>
  </si>
  <si>
    <t>Sveta_S</t>
  </si>
  <si>
    <t xml:space="preserve">Янис </t>
  </si>
  <si>
    <t>zaharovna</t>
  </si>
  <si>
    <t xml:space="preserve">59Viki </t>
  </si>
  <si>
    <t xml:space="preserve">olgun4ik </t>
  </si>
  <si>
    <t>Органза однотонная LF 300 Цвет №19</t>
  </si>
  <si>
    <t xml:space="preserve">Чебурек </t>
  </si>
  <si>
    <t>Вуаль 2009 300 Цвет №6</t>
  </si>
  <si>
    <t>ВиЧа</t>
  </si>
  <si>
    <t xml:space="preserve">4ertenok#13 </t>
  </si>
  <si>
    <t>чара</t>
  </si>
  <si>
    <t>C@шкина мама</t>
  </si>
  <si>
    <t xml:space="preserve">zolotkat </t>
  </si>
  <si>
    <t xml:space="preserve">Маруся 2011 </t>
  </si>
  <si>
    <t>Ostapochka</t>
  </si>
  <si>
    <t xml:space="preserve">ЯТЯ </t>
  </si>
  <si>
    <t xml:space="preserve">Вуаль 2009 300 Цвет №1 </t>
  </si>
  <si>
    <t xml:space="preserve">людМИЛАчка </t>
  </si>
  <si>
    <t xml:space="preserve">ДзюМа </t>
  </si>
  <si>
    <t xml:space="preserve">@Lenka </t>
  </si>
  <si>
    <t>Микровуаль арт. MV цвет 199</t>
  </si>
  <si>
    <t xml:space="preserve">Sveta_S  </t>
  </si>
  <si>
    <t>Catalena</t>
  </si>
  <si>
    <t xml:space="preserve">Ирачка </t>
  </si>
  <si>
    <t xml:space="preserve">Татьяна.А </t>
  </si>
  <si>
    <t xml:space="preserve">Nell7610 </t>
  </si>
  <si>
    <t xml:space="preserve">Оранжевая-мама </t>
  </si>
  <si>
    <t>feika</t>
  </si>
  <si>
    <t>Lus'en</t>
  </si>
  <si>
    <t>Тюль жатый 4005 280 Цвет №30354</t>
  </si>
  <si>
    <t xml:space="preserve">Sveta_S </t>
  </si>
  <si>
    <t xml:space="preserve">Тесьма шторная TF5-200 </t>
  </si>
  <si>
    <t>Тесьма шторная TZ3-250</t>
  </si>
  <si>
    <t>Тесьма шторная FZ 2,5 200</t>
  </si>
  <si>
    <t>Тесьма шторная Z7/Zw</t>
  </si>
  <si>
    <t>Тесьма шторная Z5/Zw</t>
  </si>
  <si>
    <t>Тесьма для штор "Магам" U1</t>
  </si>
  <si>
    <t>Утяжелитель 0-50 50 гр. 25</t>
  </si>
  <si>
    <t>Лада Юрьевна</t>
  </si>
  <si>
    <t>Катюша172</t>
  </si>
  <si>
    <t xml:space="preserve">Мама Лялюши </t>
  </si>
  <si>
    <t xml:space="preserve">ника56 </t>
  </si>
  <si>
    <t>MAXONA</t>
  </si>
  <si>
    <t>Алескис</t>
  </si>
  <si>
    <t>фрау Борн</t>
  </si>
  <si>
    <t>Leno444ka</t>
  </si>
  <si>
    <t xml:space="preserve">innamama </t>
  </si>
  <si>
    <t>liliya 28</t>
  </si>
  <si>
    <t>Оля1986</t>
  </si>
  <si>
    <t xml:space="preserve">natibest </t>
  </si>
  <si>
    <t xml:space="preserve">ШТОРЫ_КРУЖЕВ_ЦВ_ВЕНЕЦИЯ 720/2 -NOSIZE 230 </t>
  </si>
  <si>
    <t xml:space="preserve">ШТОРЫ_КРУЖЕВ_ЦВ_ВЕНЕЦИЯ 841 -NOSIZE 230 </t>
  </si>
  <si>
    <t xml:space="preserve">ШТОРЫ_НИТЬ_ЦВ_ЗАРА_РАДЛЮР DRJYS 4 610 </t>
  </si>
  <si>
    <t xml:space="preserve">ШТОРЫ_НИТЬ_ЦВ_ЗАРА_РАДУГА DR 16 400 </t>
  </si>
  <si>
    <t xml:space="preserve">ШТОРЫ_НИТЬ_ЦВ_ЗАРА_РАДУГА DR 2 400 2шт </t>
  </si>
  <si>
    <t xml:space="preserve">ШТОРЫ_НИТЬ_ГК_ЗАРА DS 9 285 </t>
  </si>
  <si>
    <t xml:space="preserve">ШТОРЫ_НИТЬ_ГК_ЗАРА_ЛЮРЕКС JYS 160 420 </t>
  </si>
  <si>
    <t xml:space="preserve">ШТОРЫ_НИТЬ_ГК_ЗАРА_ЛЮРЕКС JYS 150 420 </t>
  </si>
  <si>
    <t xml:space="preserve">ШТОРЫ_НИТЬ_ГК_ЗАРА DS 17 285 </t>
  </si>
  <si>
    <t xml:space="preserve">ШТОРЫ_НИТЬ_ЦВ_ЗАРА_РАДЛЮР DRJYS 21 610 </t>
  </si>
  <si>
    <t xml:space="preserve">ШТОРЫ_НИТЬ_ГК_ЗАРА_ЛЮРЕКС JYS 149 420 </t>
  </si>
  <si>
    <t xml:space="preserve">ШТОРЫ_НИТЬ_ГК_ЗАРА DS 8 285 </t>
  </si>
  <si>
    <t xml:space="preserve">ШТОРЫ_НИТЬ_ЦВ_ЗАРА_РАДУГА DR 2 400 </t>
  </si>
  <si>
    <t xml:space="preserve">MAMA KIRILLUSHKI </t>
  </si>
  <si>
    <t>luda123@ngs.ru</t>
  </si>
  <si>
    <t xml:space="preserve">zmz </t>
  </si>
  <si>
    <t xml:space="preserve">Анна_agni </t>
  </si>
  <si>
    <t xml:space="preserve">тыща </t>
  </si>
  <si>
    <t>biakyhka</t>
  </si>
  <si>
    <t xml:space="preserve">feika </t>
  </si>
  <si>
    <t>Amante</t>
  </si>
  <si>
    <t>Irina_Sur</t>
  </si>
  <si>
    <t>zmz</t>
  </si>
  <si>
    <t xml:space="preserve">Чебурек  </t>
  </si>
  <si>
    <t xml:space="preserve">Мурашечка </t>
  </si>
  <si>
    <t xml:space="preserve">Ирамама </t>
  </si>
  <si>
    <t>наталья 31</t>
  </si>
  <si>
    <t xml:space="preserve">Николашка </t>
  </si>
  <si>
    <t xml:space="preserve">Будущая Свекровь </t>
  </si>
  <si>
    <t>Татьяна.А</t>
  </si>
  <si>
    <t xml:space="preserve">Юлианк@ </t>
  </si>
  <si>
    <t xml:space="preserve">MUsa </t>
  </si>
  <si>
    <t xml:space="preserve">Maniashka </t>
  </si>
  <si>
    <t xml:space="preserve">Galka </t>
  </si>
  <si>
    <t xml:space="preserve">маша и я </t>
  </si>
  <si>
    <t xml:space="preserve">luda123@ngs.ru </t>
  </si>
  <si>
    <t xml:space="preserve">Марина@Мария </t>
  </si>
  <si>
    <t xml:space="preserve">swetlana.guselnikova </t>
  </si>
  <si>
    <t>Missislovely</t>
  </si>
  <si>
    <t xml:space="preserve">Макси-4 </t>
  </si>
  <si>
    <t xml:space="preserve">katy-k </t>
  </si>
  <si>
    <t xml:space="preserve">nastiy </t>
  </si>
  <si>
    <t xml:space="preserve">Анна К </t>
  </si>
  <si>
    <t xml:space="preserve">Irina_Sur </t>
  </si>
  <si>
    <t xml:space="preserve">Vetela </t>
  </si>
  <si>
    <t xml:space="preserve">sna1234 </t>
  </si>
  <si>
    <t>Юлямба</t>
  </si>
  <si>
    <t xml:space="preserve">Юлямба </t>
  </si>
  <si>
    <t>ШТОРЫ_НИТЬ_ГК_ЗАРА_ЛЮРЕКС JYS 150 420 4ш</t>
  </si>
  <si>
    <t>Vetela</t>
  </si>
  <si>
    <t>svetta76</t>
  </si>
  <si>
    <t>КРона</t>
  </si>
  <si>
    <t>305пришли</t>
  </si>
  <si>
    <t>Kacherigka</t>
  </si>
  <si>
    <t>Лодочка</t>
  </si>
  <si>
    <t>755 пришли</t>
  </si>
  <si>
    <t>irochka n</t>
  </si>
  <si>
    <t>Ю.Кос</t>
  </si>
  <si>
    <t>бейка</t>
  </si>
  <si>
    <t>Olgeja</t>
  </si>
  <si>
    <t xml:space="preserve">тафта </t>
  </si>
  <si>
    <t>585,8 метр</t>
  </si>
  <si>
    <t>650 тесм</t>
  </si>
  <si>
    <t>гот по 10р 2шт</t>
  </si>
  <si>
    <t>221 по 15р</t>
  </si>
  <si>
    <t xml:space="preserve">ОРГ: Юлианк@ </t>
  </si>
  <si>
    <t>5м 32569</t>
  </si>
  <si>
    <t>7м 32569</t>
  </si>
  <si>
    <t>Torry</t>
  </si>
  <si>
    <t>тесьм</t>
  </si>
  <si>
    <t>Albinka</t>
  </si>
  <si>
    <t>сарафан</t>
  </si>
  <si>
    <t>imperatormju</t>
  </si>
  <si>
    <t>2,5 тесьмы.</t>
  </si>
  <si>
    <t>marinula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</si>
</sst>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26"/>
      <color indexed="8"/>
      <name val="Calibri"/>
      <family val="2"/>
    </font>
    <font>
      <b/>
      <u val="single"/>
      <sz val="26"/>
      <color indexed="12"/>
      <name val="Calibri"/>
      <family val="2"/>
    </font>
    <font>
      <b/>
      <sz val="26"/>
      <name val="Calibri"/>
      <family val="2"/>
    </font>
    <font>
      <b/>
      <sz val="2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theme="1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33" fillId="0" borderId="10" xfId="42" applyBorder="1" applyAlignment="1" applyProtection="1">
      <alignment/>
      <protection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34" borderId="10" xfId="0" applyFill="1" applyBorder="1" applyAlignment="1">
      <alignment/>
    </xf>
    <xf numFmtId="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10" fillId="35" borderId="10" xfId="0" applyFont="1" applyFill="1" applyBorder="1" applyAlignment="1">
      <alignment horizontal="left"/>
    </xf>
    <xf numFmtId="0" fontId="46" fillId="0" borderId="10" xfId="0" applyFont="1" applyBorder="1" applyAlignment="1">
      <alignment/>
    </xf>
    <xf numFmtId="0" fontId="11" fillId="35" borderId="10" xfId="42" applyFont="1" applyFill="1" applyBorder="1" applyAlignment="1" applyProtection="1">
      <alignment/>
      <protection/>
    </xf>
    <xf numFmtId="0" fontId="10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1" fontId="0" fillId="35" borderId="11" xfId="0" applyNumberForma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1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6" fillId="36" borderId="10" xfId="42" applyFont="1" applyFill="1" applyBorder="1" applyAlignment="1" applyProtection="1">
      <alignment/>
      <protection/>
    </xf>
    <xf numFmtId="0" fontId="2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44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3" fillId="37" borderId="10" xfId="0" applyFont="1" applyFill="1" applyBorder="1" applyAlignment="1">
      <alignment horizontal="left"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" fontId="3" fillId="37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6" fillId="37" borderId="10" xfId="42" applyFont="1" applyFill="1" applyBorder="1" applyAlignment="1" applyProtection="1">
      <alignment/>
      <protection/>
    </xf>
    <xf numFmtId="0" fontId="2" fillId="37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1" fontId="5" fillId="36" borderId="10" xfId="0" applyNumberFormat="1" applyFon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47" fillId="36" borderId="10" xfId="0" applyFont="1" applyFill="1" applyBorder="1" applyAlignment="1">
      <alignment/>
    </xf>
    <xf numFmtId="1" fontId="2" fillId="36" borderId="11" xfId="0" applyNumberFormat="1" applyFont="1" applyFill="1" applyBorder="1" applyAlignment="1">
      <alignment/>
    </xf>
    <xf numFmtId="0" fontId="47" fillId="36" borderId="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6" fillId="38" borderId="10" xfId="42" applyFont="1" applyFill="1" applyBorder="1" applyAlignment="1" applyProtection="1">
      <alignment/>
      <protection/>
    </xf>
    <xf numFmtId="0" fontId="2" fillId="39" borderId="10" xfId="0" applyFont="1" applyFill="1" applyBorder="1" applyAlignment="1">
      <alignment/>
    </xf>
    <xf numFmtId="0" fontId="3" fillId="39" borderId="10" xfId="0" applyFont="1" applyFill="1" applyBorder="1" applyAlignment="1">
      <alignment horizontal="left"/>
    </xf>
    <xf numFmtId="0" fontId="3" fillId="39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0" fillId="38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@&#1096;&#1082;&#1080;&#1085;&#1072;%20&#1084;&#1072;&#1084;&#1072;" TargetMode="External" /><Relationship Id="rId2" Type="http://schemas.openxmlformats.org/officeDocument/2006/relationships/hyperlink" Target="mailto:luda123@ngs.ru" TargetMode="External" /><Relationship Id="rId3" Type="http://schemas.openxmlformats.org/officeDocument/2006/relationships/hyperlink" Target="mailto:&#1070;&#1083;&#1080;&#1072;&#1085;&#1082;@" TargetMode="External" /><Relationship Id="rId4" Type="http://schemas.openxmlformats.org/officeDocument/2006/relationships/hyperlink" Target="mailto:luda123@ngs.ru" TargetMode="External" /><Relationship Id="rId5" Type="http://schemas.openxmlformats.org/officeDocument/2006/relationships/hyperlink" Target="mailto:&#1052;&#1072;&#1088;&#1080;&#1085;&#1072;@&#1052;&#1072;&#1088;&#1080;&#1103;" TargetMode="External" /><Relationship Id="rId6" Type="http://schemas.openxmlformats.org/officeDocument/2006/relationships/hyperlink" Target="mailto:&#1070;&#1083;&#1080;&#1072;&#1085;&#1082;@" TargetMode="External" /><Relationship Id="rId7" Type="http://schemas.openxmlformats.org/officeDocument/2006/relationships/hyperlink" Target="mailto:&#1052;&#1072;&#1088;&#1080;&#1085;&#1072;@&#1052;&#1072;&#1088;&#1080;&#1103;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@&#1096;&#1082;&#1080;&#1085;&#1072;%20&#1084;&#1072;&#1084;&#1072;" TargetMode="External" /><Relationship Id="rId2" Type="http://schemas.openxmlformats.org/officeDocument/2006/relationships/hyperlink" Target="mailto:luda123@ngs.ru" TargetMode="External" /><Relationship Id="rId3" Type="http://schemas.openxmlformats.org/officeDocument/2006/relationships/hyperlink" Target="mailto:&#1070;&#1083;&#1080;&#1072;&#1085;&#1082;@" TargetMode="External" /><Relationship Id="rId4" Type="http://schemas.openxmlformats.org/officeDocument/2006/relationships/hyperlink" Target="mailto:luda123@ngs.ru" TargetMode="External" /><Relationship Id="rId5" Type="http://schemas.openxmlformats.org/officeDocument/2006/relationships/hyperlink" Target="mailto:&#1052;&#1072;&#1088;&#1080;&#1085;&#1072;@&#1052;&#1072;&#1088;&#1080;&#1103;" TargetMode="External" /><Relationship Id="rId6" Type="http://schemas.openxmlformats.org/officeDocument/2006/relationships/hyperlink" Target="mailto:&#1070;&#1083;&#1080;&#1072;&#1085;&#1082;@" TargetMode="External" /><Relationship Id="rId7" Type="http://schemas.openxmlformats.org/officeDocument/2006/relationships/hyperlink" Target="mailto:&#1052;&#1072;&#1088;&#1080;&#1085;&#1072;@&#1052;&#1072;&#1088;&#1080;&#1103;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@&#1096;&#1082;&#1080;&#1085;&#1072;%20&#1084;&#1072;&#1084;&#1072;" TargetMode="External" /><Relationship Id="rId2" Type="http://schemas.openxmlformats.org/officeDocument/2006/relationships/hyperlink" Target="mailto:luda123@ngs.ru" TargetMode="External" /><Relationship Id="rId3" Type="http://schemas.openxmlformats.org/officeDocument/2006/relationships/hyperlink" Target="mailto:&#1052;&#1072;&#1088;&#1080;&#1085;&#1072;@&#1052;&#1072;&#1088;&#1080;&#1103;" TargetMode="External" /><Relationship Id="rId4" Type="http://schemas.openxmlformats.org/officeDocument/2006/relationships/hyperlink" Target="mailto:&#1070;&#1083;&#1080;&#1072;&#1085;&#1082;@" TargetMode="External" /><Relationship Id="rId5" Type="http://schemas.openxmlformats.org/officeDocument/2006/relationships/hyperlink" Target="mailto:&#1070;&#1083;&#1080;&#1072;&#1085;&#1082;@" TargetMode="External" /><Relationship Id="rId6" Type="http://schemas.openxmlformats.org/officeDocument/2006/relationships/hyperlink" Target="mailto:&#1070;&#1083;&#1080;&#1072;&#1085;&#1082;@" TargetMode="External" /><Relationship Id="rId7" Type="http://schemas.openxmlformats.org/officeDocument/2006/relationships/hyperlink" Target="mailto:&#1070;&#1083;&#1080;&#1072;&#1085;&#1082;@" TargetMode="External" /><Relationship Id="rId8" Type="http://schemas.openxmlformats.org/officeDocument/2006/relationships/hyperlink" Target="mailto:&#1070;&#1083;&#1080;&#1072;&#1085;&#1082;@" TargetMode="External" /><Relationship Id="rId9" Type="http://schemas.openxmlformats.org/officeDocument/2006/relationships/hyperlink" Target="mailto:&#1070;&#1083;&#1080;&#1072;&#1085;&#1082;@" TargetMode="External" /><Relationship Id="rId10" Type="http://schemas.openxmlformats.org/officeDocument/2006/relationships/hyperlink" Target="mailto:&#1070;&#1083;&#1080;&#1072;&#1085;&#1082;@" TargetMode="External" /><Relationship Id="rId11" Type="http://schemas.openxmlformats.org/officeDocument/2006/relationships/hyperlink" Target="mailto:&#1070;&#1083;&#1080;&#1072;&#1085;&#1082;@" TargetMode="External" /><Relationship Id="rId12" Type="http://schemas.openxmlformats.org/officeDocument/2006/relationships/hyperlink" Target="mailto:&#1070;&#1083;&#1080;&#1072;&#1085;&#1082;@" TargetMode="External" /><Relationship Id="rId13" Type="http://schemas.openxmlformats.org/officeDocument/2006/relationships/hyperlink" Target="mailto:&#1070;&#1083;&#1080;&#1072;&#1085;&#1082;@" TargetMode="External" /><Relationship Id="rId14" Type="http://schemas.openxmlformats.org/officeDocument/2006/relationships/hyperlink" Target="mailto:&#1070;&#1083;&#1080;&#1072;&#1085;&#1082;@" TargetMode="External" /><Relationship Id="rId15" Type="http://schemas.openxmlformats.org/officeDocument/2006/relationships/hyperlink" Target="mailto:&#1070;&#1083;&#1080;&#1072;&#1085;&#1082;@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@&#1096;&#1082;&#1080;&#1085;&#1072;%20&#1084;&#1072;&#1084;&#1072;" TargetMode="External" /><Relationship Id="rId2" Type="http://schemas.openxmlformats.org/officeDocument/2006/relationships/hyperlink" Target="mailto:luda123@ngs.ru" TargetMode="External" /><Relationship Id="rId3" Type="http://schemas.openxmlformats.org/officeDocument/2006/relationships/hyperlink" Target="mailto:&#1070;&#1083;&#1080;&#1072;&#1085;&#1082;@" TargetMode="External" /><Relationship Id="rId4" Type="http://schemas.openxmlformats.org/officeDocument/2006/relationships/hyperlink" Target="mailto:luda123@ngs.ru" TargetMode="External" /><Relationship Id="rId5" Type="http://schemas.openxmlformats.org/officeDocument/2006/relationships/hyperlink" Target="mailto:&#1052;&#1072;&#1088;&#1080;&#1085;&#1072;@&#1052;&#1072;&#1088;&#1080;&#1103;" TargetMode="External" /><Relationship Id="rId6" Type="http://schemas.openxmlformats.org/officeDocument/2006/relationships/hyperlink" Target="mailto:&#1070;&#1083;&#1080;&#1072;&#1085;&#1082;@" TargetMode="External" /><Relationship Id="rId7" Type="http://schemas.openxmlformats.org/officeDocument/2006/relationships/hyperlink" Target="mailto:&#1052;&#1072;&#1088;&#1080;&#1085;&#1072;@&#1052;&#1072;&#1088;&#1080;&#1103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zoomScalePageLayoutView="0" workbookViewId="0" topLeftCell="A138">
      <selection activeCell="A175" sqref="A175:IV188"/>
    </sheetView>
  </sheetViews>
  <sheetFormatPr defaultColWidth="9.140625" defaultRowHeight="15"/>
  <cols>
    <col min="1" max="1" width="22.8515625" style="0" customWidth="1"/>
    <col min="2" max="2" width="45.7109375" style="0" customWidth="1"/>
    <col min="3" max="3" width="9.00390625" style="0" customWidth="1"/>
    <col min="4" max="4" width="10.421875" style="0" customWidth="1"/>
    <col min="6" max="6" width="12.57421875" style="0" customWidth="1"/>
    <col min="9" max="9" width="6.28125" style="0" customWidth="1"/>
    <col min="10" max="10" width="21.421875" style="0" customWidth="1"/>
  </cols>
  <sheetData>
    <row r="1" spans="1:10" ht="1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</row>
    <row r="2" spans="1:10" ht="15">
      <c r="A2" s="50">
        <v>9316762</v>
      </c>
      <c r="B2" s="31" t="s">
        <v>85</v>
      </c>
      <c r="C2" s="31">
        <v>7</v>
      </c>
      <c r="D2" s="31">
        <v>11.4</v>
      </c>
      <c r="E2" s="31">
        <f aca="true" t="shared" si="0" ref="E2:E35">D2*C2</f>
        <v>79.8</v>
      </c>
      <c r="F2" s="32">
        <f aca="true" t="shared" si="1" ref="F2:F35">E2*1.15</f>
        <v>91.77</v>
      </c>
      <c r="G2" s="33">
        <f>F2</f>
        <v>91.77</v>
      </c>
      <c r="H2" s="34">
        <v>92</v>
      </c>
      <c r="I2" s="34">
        <f>C2*0.5</f>
        <v>3.5</v>
      </c>
      <c r="J2" s="33">
        <f>H2-G2-I2</f>
        <v>-3.269999999999996</v>
      </c>
    </row>
    <row r="3" spans="1:10" ht="15">
      <c r="A3" s="45" t="s">
        <v>73</v>
      </c>
      <c r="B3" s="20" t="s">
        <v>70</v>
      </c>
      <c r="C3" s="20">
        <v>4</v>
      </c>
      <c r="D3" s="20">
        <v>47.5</v>
      </c>
      <c r="E3" s="20">
        <f t="shared" si="0"/>
        <v>190</v>
      </c>
      <c r="F3" s="21">
        <f t="shared" si="1"/>
        <v>218.49999999999997</v>
      </c>
      <c r="G3" s="22">
        <f>F3</f>
        <v>218.49999999999997</v>
      </c>
      <c r="H3" s="23">
        <v>220</v>
      </c>
      <c r="I3" s="23">
        <f>C3*2.64</f>
        <v>10.56</v>
      </c>
      <c r="J3" s="22">
        <f>H3-G3-I3</f>
        <v>-9.059999999999972</v>
      </c>
    </row>
    <row r="4" spans="1:10" ht="15">
      <c r="A4" s="45" t="s">
        <v>63</v>
      </c>
      <c r="B4" s="31" t="s">
        <v>61</v>
      </c>
      <c r="C4" s="31">
        <v>12</v>
      </c>
      <c r="D4" s="31">
        <v>47.5</v>
      </c>
      <c r="E4" s="31">
        <f t="shared" si="0"/>
        <v>570</v>
      </c>
      <c r="F4" s="32">
        <f t="shared" si="1"/>
        <v>655.5</v>
      </c>
      <c r="G4" s="33">
        <f>F4</f>
        <v>655.5</v>
      </c>
      <c r="H4" s="34">
        <v>656</v>
      </c>
      <c r="I4" s="34">
        <f>C4*2.64</f>
        <v>31.68</v>
      </c>
      <c r="J4" s="33">
        <f>H4-G4-I4</f>
        <v>-31.18</v>
      </c>
    </row>
    <row r="5" spans="1:10" ht="15">
      <c r="A5" s="45" t="s">
        <v>57</v>
      </c>
      <c r="B5" s="20" t="s">
        <v>53</v>
      </c>
      <c r="C5" s="20">
        <v>4</v>
      </c>
      <c r="D5" s="20">
        <v>45</v>
      </c>
      <c r="E5" s="20">
        <f t="shared" si="0"/>
        <v>180</v>
      </c>
      <c r="F5" s="21">
        <f t="shared" si="1"/>
        <v>206.99999999999997</v>
      </c>
      <c r="G5" s="22">
        <f>F5</f>
        <v>206.99999999999997</v>
      </c>
      <c r="H5" s="23">
        <v>207</v>
      </c>
      <c r="I5" s="23">
        <f>C5*2.64</f>
        <v>10.56</v>
      </c>
      <c r="J5" s="22">
        <f>H5-G5-I5</f>
        <v>-10.559999999999972</v>
      </c>
    </row>
    <row r="6" spans="1:10" ht="15">
      <c r="A6" s="45" t="s">
        <v>124</v>
      </c>
      <c r="B6" s="31" t="s">
        <v>85</v>
      </c>
      <c r="C6" s="31">
        <v>12</v>
      </c>
      <c r="D6" s="31">
        <v>11.4</v>
      </c>
      <c r="E6" s="31">
        <f t="shared" si="0"/>
        <v>136.8</v>
      </c>
      <c r="F6" s="32">
        <f t="shared" si="1"/>
        <v>157.32</v>
      </c>
      <c r="G6" s="33">
        <f>F6</f>
        <v>157.32</v>
      </c>
      <c r="H6" s="34">
        <v>550</v>
      </c>
      <c r="I6" s="34">
        <f>C6*0.5</f>
        <v>6</v>
      </c>
      <c r="J6" s="33">
        <f>H6-G6-I6</f>
        <v>386.68</v>
      </c>
    </row>
    <row r="7" spans="1:10" ht="15">
      <c r="A7" s="45" t="s">
        <v>41</v>
      </c>
      <c r="B7" s="20" t="s">
        <v>35</v>
      </c>
      <c r="C7" s="20">
        <v>9</v>
      </c>
      <c r="D7" s="20">
        <v>200</v>
      </c>
      <c r="E7" s="20">
        <f t="shared" si="0"/>
        <v>1800</v>
      </c>
      <c r="F7" s="21">
        <f t="shared" si="1"/>
        <v>2070</v>
      </c>
      <c r="G7" s="23"/>
      <c r="H7" s="23"/>
      <c r="I7" s="23">
        <f>C7*2.64</f>
        <v>23.76</v>
      </c>
      <c r="J7" s="23"/>
    </row>
    <row r="8" spans="1:10" ht="15">
      <c r="A8" s="45" t="s">
        <v>41</v>
      </c>
      <c r="B8" s="20" t="s">
        <v>87</v>
      </c>
      <c r="C8" s="20">
        <v>6</v>
      </c>
      <c r="D8" s="20">
        <v>3.8</v>
      </c>
      <c r="E8" s="20">
        <f t="shared" si="0"/>
        <v>22.799999999999997</v>
      </c>
      <c r="F8" s="21">
        <f t="shared" si="1"/>
        <v>26.219999999999995</v>
      </c>
      <c r="G8" s="23"/>
      <c r="H8" s="23"/>
      <c r="I8" s="23">
        <f>C8*0.5</f>
        <v>3</v>
      </c>
      <c r="J8" s="23"/>
    </row>
    <row r="9" spans="1:10" ht="15">
      <c r="A9" s="45" t="s">
        <v>41</v>
      </c>
      <c r="B9" s="20" t="s">
        <v>109</v>
      </c>
      <c r="C9" s="20">
        <v>1</v>
      </c>
      <c r="D9" s="20">
        <v>285</v>
      </c>
      <c r="E9" s="20">
        <f t="shared" si="0"/>
        <v>285</v>
      </c>
      <c r="F9" s="21">
        <f t="shared" si="1"/>
        <v>327.75</v>
      </c>
      <c r="G9" s="23"/>
      <c r="H9" s="23"/>
      <c r="I9" s="23">
        <f>C9*15</f>
        <v>15</v>
      </c>
      <c r="J9" s="23"/>
    </row>
    <row r="10" spans="1:10" ht="15">
      <c r="A10" s="45" t="s">
        <v>41</v>
      </c>
      <c r="B10" s="20" t="s">
        <v>110</v>
      </c>
      <c r="C10" s="20">
        <v>1</v>
      </c>
      <c r="D10" s="20">
        <v>420</v>
      </c>
      <c r="E10" s="20">
        <f t="shared" si="0"/>
        <v>420</v>
      </c>
      <c r="F10" s="21">
        <f t="shared" si="1"/>
        <v>482.99999999999994</v>
      </c>
      <c r="G10" s="22">
        <f>F7+F8+F9+F10</f>
        <v>2906.97</v>
      </c>
      <c r="H10" s="23">
        <v>2910</v>
      </c>
      <c r="I10" s="23">
        <f>C10*15</f>
        <v>15</v>
      </c>
      <c r="J10" s="22">
        <f>H10-G10-I7-I8-I9-I10</f>
        <v>-53.729999999999805</v>
      </c>
    </row>
    <row r="11" spans="1:10" ht="15">
      <c r="A11" s="45" t="s">
        <v>122</v>
      </c>
      <c r="B11" s="31" t="s">
        <v>85</v>
      </c>
      <c r="C11" s="31">
        <v>3</v>
      </c>
      <c r="D11" s="31">
        <v>11.4</v>
      </c>
      <c r="E11" s="31">
        <f t="shared" si="0"/>
        <v>34.2</v>
      </c>
      <c r="F11" s="32">
        <f t="shared" si="1"/>
        <v>39.33</v>
      </c>
      <c r="G11" s="33">
        <f>F11</f>
        <v>39.33</v>
      </c>
      <c r="H11" s="34">
        <v>39</v>
      </c>
      <c r="I11" s="34">
        <f>C11*0.5</f>
        <v>1.5</v>
      </c>
      <c r="J11" s="33">
        <f>H11-G11-I11</f>
        <v>-1.8299999999999983</v>
      </c>
    </row>
    <row r="12" spans="1:10" ht="15">
      <c r="A12" s="45" t="s">
        <v>52</v>
      </c>
      <c r="B12" s="20" t="s">
        <v>49</v>
      </c>
      <c r="C12" s="20">
        <v>8</v>
      </c>
      <c r="D12" s="20">
        <v>115</v>
      </c>
      <c r="E12" s="20">
        <f t="shared" si="0"/>
        <v>920</v>
      </c>
      <c r="F12" s="21">
        <f t="shared" si="1"/>
        <v>1058</v>
      </c>
      <c r="G12" s="22">
        <f>F12</f>
        <v>1058</v>
      </c>
      <c r="H12" s="23">
        <v>1058</v>
      </c>
      <c r="I12" s="23">
        <f>C12*2.64</f>
        <v>21.12</v>
      </c>
      <c r="J12" s="22">
        <f>H12-G12-I12</f>
        <v>-21.12</v>
      </c>
    </row>
    <row r="13" spans="1:10" ht="15">
      <c r="A13" s="48" t="s">
        <v>65</v>
      </c>
      <c r="B13" s="31" t="s">
        <v>61</v>
      </c>
      <c r="C13" s="31">
        <v>12</v>
      </c>
      <c r="D13" s="31">
        <v>47.5</v>
      </c>
      <c r="E13" s="31">
        <f t="shared" si="0"/>
        <v>570</v>
      </c>
      <c r="F13" s="32">
        <f t="shared" si="1"/>
        <v>655.5</v>
      </c>
      <c r="G13" s="33">
        <f>F13</f>
        <v>655.5</v>
      </c>
      <c r="H13" s="34">
        <v>656</v>
      </c>
      <c r="I13" s="34">
        <f>C13*2.64</f>
        <v>31.68</v>
      </c>
      <c r="J13" s="33">
        <f>H13-G13-I13</f>
        <v>-31.18</v>
      </c>
    </row>
    <row r="14" spans="1:10" ht="15">
      <c r="A14" s="45" t="s">
        <v>76</v>
      </c>
      <c r="B14" s="20" t="s">
        <v>74</v>
      </c>
      <c r="C14" s="20">
        <v>4</v>
      </c>
      <c r="D14" s="20">
        <v>90</v>
      </c>
      <c r="E14" s="20">
        <f t="shared" si="0"/>
        <v>360</v>
      </c>
      <c r="F14" s="21">
        <f t="shared" si="1"/>
        <v>413.99999999999994</v>
      </c>
      <c r="G14" s="23"/>
      <c r="H14" s="23"/>
      <c r="I14" s="23">
        <f>C14*2.64</f>
        <v>10.56</v>
      </c>
      <c r="J14" s="23"/>
    </row>
    <row r="15" spans="1:10" ht="15">
      <c r="A15" s="45" t="s">
        <v>20</v>
      </c>
      <c r="B15" s="20" t="s">
        <v>19</v>
      </c>
      <c r="C15" s="20">
        <v>18</v>
      </c>
      <c r="D15" s="20">
        <v>90</v>
      </c>
      <c r="E15" s="20">
        <f t="shared" si="0"/>
        <v>1620</v>
      </c>
      <c r="F15" s="21">
        <f t="shared" si="1"/>
        <v>1862.9999999999998</v>
      </c>
      <c r="G15" s="23"/>
      <c r="H15" s="23"/>
      <c r="I15" s="23">
        <f>C15*2.64</f>
        <v>47.52</v>
      </c>
      <c r="J15" s="23"/>
    </row>
    <row r="16" spans="1:10" ht="15">
      <c r="A16" s="45" t="s">
        <v>20</v>
      </c>
      <c r="B16" s="20" t="s">
        <v>91</v>
      </c>
      <c r="C16" s="20">
        <v>1</v>
      </c>
      <c r="D16" s="20">
        <v>26.6</v>
      </c>
      <c r="E16" s="20">
        <f t="shared" si="0"/>
        <v>26.6</v>
      </c>
      <c r="F16" s="21">
        <f t="shared" si="1"/>
        <v>30.59</v>
      </c>
      <c r="G16" s="22"/>
      <c r="H16" s="23"/>
      <c r="I16" s="23">
        <f>C16*0.5</f>
        <v>0.5</v>
      </c>
      <c r="J16" s="23"/>
    </row>
    <row r="17" spans="1:10" ht="15">
      <c r="A17" s="45" t="s">
        <v>20</v>
      </c>
      <c r="B17" s="20" t="s">
        <v>89</v>
      </c>
      <c r="C17" s="20">
        <v>2</v>
      </c>
      <c r="D17" s="20">
        <v>16.15</v>
      </c>
      <c r="E17" s="20">
        <f>D17*C17</f>
        <v>32.3</v>
      </c>
      <c r="F17" s="21">
        <f>E17*1.15</f>
        <v>37.144999999999996</v>
      </c>
      <c r="G17" s="22"/>
      <c r="H17" s="23"/>
      <c r="I17" s="23">
        <f>C17*0.5</f>
        <v>1</v>
      </c>
      <c r="J17" s="23"/>
    </row>
    <row r="18" spans="1:10" ht="15">
      <c r="A18" s="45" t="s">
        <v>20</v>
      </c>
      <c r="B18" s="20" t="s">
        <v>85</v>
      </c>
      <c r="C18" s="20">
        <v>4</v>
      </c>
      <c r="D18" s="20">
        <v>11.4</v>
      </c>
      <c r="E18" s="20">
        <f>D18*C18</f>
        <v>45.6</v>
      </c>
      <c r="F18" s="21">
        <f>E18*1.15</f>
        <v>52.44</v>
      </c>
      <c r="G18" s="22">
        <f>F14+F15+F16+F17+F18</f>
        <v>2397.1749999999997</v>
      </c>
      <c r="H18" s="23">
        <v>2308</v>
      </c>
      <c r="I18" s="23">
        <f>C18*0.5</f>
        <v>2</v>
      </c>
      <c r="J18" s="22">
        <f>H18-G18-I18-I17-I16-I15-I14</f>
        <v>-150.75499999999974</v>
      </c>
    </row>
    <row r="19" spans="1:10" ht="15">
      <c r="A19" s="45" t="s">
        <v>28</v>
      </c>
      <c r="B19" s="31" t="s">
        <v>27</v>
      </c>
      <c r="C19" s="31">
        <v>14.3</v>
      </c>
      <c r="D19" s="31">
        <v>150</v>
      </c>
      <c r="E19" s="31">
        <f t="shared" si="0"/>
        <v>2145</v>
      </c>
      <c r="F19" s="32">
        <f t="shared" si="1"/>
        <v>2466.75</v>
      </c>
      <c r="G19" s="33">
        <f>F19</f>
        <v>2466.75</v>
      </c>
      <c r="H19" s="34">
        <v>2420</v>
      </c>
      <c r="I19" s="34">
        <f>C19*2.64</f>
        <v>37.752</v>
      </c>
      <c r="J19" s="33">
        <f>H19-G19-I19</f>
        <v>-84.50200000000001</v>
      </c>
    </row>
    <row r="20" spans="1:10" ht="15">
      <c r="A20" s="49" t="s">
        <v>24</v>
      </c>
      <c r="B20" s="20" t="s">
        <v>22</v>
      </c>
      <c r="C20" s="20">
        <v>10</v>
      </c>
      <c r="D20" s="20">
        <v>145</v>
      </c>
      <c r="E20" s="20">
        <f t="shared" si="0"/>
        <v>1450</v>
      </c>
      <c r="F20" s="21">
        <f t="shared" si="1"/>
        <v>1667.4999999999998</v>
      </c>
      <c r="G20" s="22">
        <f>F20</f>
        <v>1667.4999999999998</v>
      </c>
      <c r="H20" s="23">
        <v>1668</v>
      </c>
      <c r="I20" s="23">
        <f>C20*2.64</f>
        <v>26.400000000000002</v>
      </c>
      <c r="J20" s="22">
        <f>H20-G20-I20</f>
        <v>-25.899999999999775</v>
      </c>
    </row>
    <row r="21" spans="1:10" ht="15">
      <c r="A21" s="45" t="s">
        <v>81</v>
      </c>
      <c r="B21" s="31" t="s">
        <v>74</v>
      </c>
      <c r="C21" s="31">
        <v>6</v>
      </c>
      <c r="D21" s="31">
        <v>90</v>
      </c>
      <c r="E21" s="31">
        <f t="shared" si="0"/>
        <v>540</v>
      </c>
      <c r="F21" s="32">
        <f t="shared" si="1"/>
        <v>621</v>
      </c>
      <c r="G21" s="34"/>
      <c r="H21" s="34"/>
      <c r="I21" s="34">
        <f>C21*2.64</f>
        <v>15.84</v>
      </c>
      <c r="J21" s="34"/>
    </row>
    <row r="22" spans="1:10" ht="15">
      <c r="A22" s="45" t="s">
        <v>123</v>
      </c>
      <c r="B22" s="31" t="s">
        <v>85</v>
      </c>
      <c r="C22" s="31">
        <v>13</v>
      </c>
      <c r="D22" s="31">
        <v>11.4</v>
      </c>
      <c r="E22" s="31">
        <f t="shared" si="0"/>
        <v>148.20000000000002</v>
      </c>
      <c r="F22" s="32">
        <f t="shared" si="1"/>
        <v>170.43</v>
      </c>
      <c r="G22" s="33">
        <f>F21+F22</f>
        <v>791.4300000000001</v>
      </c>
      <c r="H22" s="34">
        <v>791</v>
      </c>
      <c r="I22" s="34">
        <f>C22*0.5</f>
        <v>6.5</v>
      </c>
      <c r="J22" s="33">
        <f>H22-G22-I21-I22</f>
        <v>-22.770000000000064</v>
      </c>
    </row>
    <row r="23" spans="1:12" ht="15">
      <c r="A23" s="45" t="s">
        <v>51</v>
      </c>
      <c r="B23" s="20" t="s">
        <v>49</v>
      </c>
      <c r="C23" s="20">
        <v>5</v>
      </c>
      <c r="D23" s="20">
        <v>115</v>
      </c>
      <c r="E23" s="20">
        <f t="shared" si="0"/>
        <v>575</v>
      </c>
      <c r="F23" s="21">
        <f t="shared" si="1"/>
        <v>661.25</v>
      </c>
      <c r="G23" s="22">
        <f>F23</f>
        <v>661.25</v>
      </c>
      <c r="H23" s="23">
        <v>661</v>
      </c>
      <c r="I23" s="23">
        <f>C23*2.64</f>
        <v>13.200000000000001</v>
      </c>
      <c r="J23" s="22">
        <f>H23-G23-I23</f>
        <v>-13.450000000000001</v>
      </c>
      <c r="K23" t="s">
        <v>170</v>
      </c>
      <c r="L23">
        <v>805</v>
      </c>
    </row>
    <row r="24" spans="1:10" ht="15">
      <c r="A24" s="46" t="s">
        <v>137</v>
      </c>
      <c r="B24" s="31" t="s">
        <v>87</v>
      </c>
      <c r="C24" s="31">
        <v>20</v>
      </c>
      <c r="D24" s="31">
        <v>3.8</v>
      </c>
      <c r="E24" s="31">
        <f t="shared" si="0"/>
        <v>76</v>
      </c>
      <c r="F24" s="32">
        <f t="shared" si="1"/>
        <v>87.39999999999999</v>
      </c>
      <c r="G24" s="33">
        <f>F24</f>
        <v>87.39999999999999</v>
      </c>
      <c r="H24" s="34">
        <v>150</v>
      </c>
      <c r="I24" s="34">
        <f>C24*0.5</f>
        <v>10</v>
      </c>
      <c r="J24" s="33">
        <f>H24-G24-I24</f>
        <v>52.60000000000001</v>
      </c>
    </row>
    <row r="25" spans="1:10" ht="15">
      <c r="A25" s="45" t="s">
        <v>100</v>
      </c>
      <c r="B25" s="20" t="s">
        <v>114</v>
      </c>
      <c r="C25" s="20">
        <v>1</v>
      </c>
      <c r="D25" s="20">
        <v>420</v>
      </c>
      <c r="E25" s="20">
        <f t="shared" si="0"/>
        <v>420</v>
      </c>
      <c r="F25" s="21">
        <f t="shared" si="1"/>
        <v>482.99999999999994</v>
      </c>
      <c r="G25" s="22">
        <f>F25</f>
        <v>482.99999999999994</v>
      </c>
      <c r="H25" s="23">
        <v>483</v>
      </c>
      <c r="I25" s="23">
        <f>C25*15</f>
        <v>15</v>
      </c>
      <c r="J25" s="22">
        <f>H25-G25-I25</f>
        <v>-14.999999999999943</v>
      </c>
    </row>
    <row r="26" spans="1:10" ht="15">
      <c r="A26" s="45" t="s">
        <v>29</v>
      </c>
      <c r="B26" s="31" t="s">
        <v>27</v>
      </c>
      <c r="C26" s="31">
        <v>5.3</v>
      </c>
      <c r="D26" s="31">
        <v>150</v>
      </c>
      <c r="E26" s="31">
        <f t="shared" si="0"/>
        <v>795</v>
      </c>
      <c r="F26" s="32">
        <f t="shared" si="1"/>
        <v>914.2499999999999</v>
      </c>
      <c r="G26" s="33">
        <f>F26</f>
        <v>914.2499999999999</v>
      </c>
      <c r="H26" s="34">
        <v>863</v>
      </c>
      <c r="I26" s="34">
        <f>C26*2.64</f>
        <v>13.992</v>
      </c>
      <c r="J26" s="33">
        <f>H26-G26-I26</f>
        <v>-65.24199999999989</v>
      </c>
    </row>
    <row r="27" spans="1:10" ht="15">
      <c r="A27" s="45" t="s">
        <v>125</v>
      </c>
      <c r="B27" s="20" t="s">
        <v>85</v>
      </c>
      <c r="C27" s="20">
        <v>6</v>
      </c>
      <c r="D27" s="20">
        <v>11.4</v>
      </c>
      <c r="E27" s="20">
        <f t="shared" si="0"/>
        <v>68.4</v>
      </c>
      <c r="F27" s="21">
        <f t="shared" si="1"/>
        <v>78.66</v>
      </c>
      <c r="G27" s="23"/>
      <c r="H27" s="23"/>
      <c r="I27" s="23">
        <f>C27*0.5</f>
        <v>3</v>
      </c>
      <c r="J27" s="23"/>
    </row>
    <row r="28" spans="1:10" ht="15">
      <c r="A28" s="45" t="s">
        <v>147</v>
      </c>
      <c r="B28" s="20" t="s">
        <v>90</v>
      </c>
      <c r="C28" s="20">
        <v>3</v>
      </c>
      <c r="D28" s="20">
        <v>17.1</v>
      </c>
      <c r="E28" s="20">
        <f t="shared" si="0"/>
        <v>51.300000000000004</v>
      </c>
      <c r="F28" s="21">
        <f t="shared" si="1"/>
        <v>58.995</v>
      </c>
      <c r="G28" s="22">
        <f>F27+F28</f>
        <v>137.655</v>
      </c>
      <c r="H28" s="23">
        <v>138</v>
      </c>
      <c r="I28" s="23">
        <f>C28*0.5</f>
        <v>1.5</v>
      </c>
      <c r="J28" s="22">
        <f>H28-G28-I27-I28</f>
        <v>-4.155000000000001</v>
      </c>
    </row>
    <row r="29" spans="1:10" ht="15">
      <c r="A29" s="45" t="s">
        <v>46</v>
      </c>
      <c r="B29" s="31" t="s">
        <v>43</v>
      </c>
      <c r="C29" s="31">
        <v>7.4</v>
      </c>
      <c r="D29" s="31">
        <v>130</v>
      </c>
      <c r="E29" s="31">
        <f t="shared" si="0"/>
        <v>962</v>
      </c>
      <c r="F29" s="32">
        <f t="shared" si="1"/>
        <v>1106.3</v>
      </c>
      <c r="G29" s="33">
        <f>F29</f>
        <v>1106.3</v>
      </c>
      <c r="H29" s="34">
        <v>1047</v>
      </c>
      <c r="I29" s="34">
        <f>C29*2.64</f>
        <v>19.536</v>
      </c>
      <c r="J29" s="33">
        <f>H29-G29-I29</f>
        <v>-78.83599999999996</v>
      </c>
    </row>
    <row r="30" spans="1:10" ht="15">
      <c r="A30" s="46" t="s">
        <v>144</v>
      </c>
      <c r="B30" s="20" t="s">
        <v>88</v>
      </c>
      <c r="C30" s="20">
        <v>6</v>
      </c>
      <c r="D30" s="20">
        <v>12.35</v>
      </c>
      <c r="E30" s="20">
        <f t="shared" si="0"/>
        <v>74.1</v>
      </c>
      <c r="F30" s="21">
        <f t="shared" si="1"/>
        <v>85.21499999999999</v>
      </c>
      <c r="G30" s="22">
        <f>F30</f>
        <v>85.21499999999999</v>
      </c>
      <c r="H30" s="23">
        <v>85</v>
      </c>
      <c r="I30" s="23">
        <f>C30*0.5</f>
        <v>3</v>
      </c>
      <c r="J30" s="22">
        <f>H30-G30-I30</f>
        <v>-3.214999999999989</v>
      </c>
    </row>
    <row r="31" spans="1:10" ht="15">
      <c r="A31" s="45" t="s">
        <v>99</v>
      </c>
      <c r="B31" s="31" t="s">
        <v>113</v>
      </c>
      <c r="C31" s="31">
        <v>1</v>
      </c>
      <c r="D31" s="31">
        <v>610</v>
      </c>
      <c r="E31" s="31">
        <f t="shared" si="0"/>
        <v>610</v>
      </c>
      <c r="F31" s="32">
        <f t="shared" si="1"/>
        <v>701.5</v>
      </c>
      <c r="G31" s="33">
        <f>F31</f>
        <v>701.5</v>
      </c>
      <c r="H31" s="34">
        <v>702</v>
      </c>
      <c r="I31" s="34">
        <f>C31*15</f>
        <v>15</v>
      </c>
      <c r="J31" s="33">
        <f>H31-G31-I31</f>
        <v>-14.5</v>
      </c>
    </row>
    <row r="32" spans="1:10" ht="15">
      <c r="A32" s="45" t="s">
        <v>101</v>
      </c>
      <c r="B32" s="20" t="s">
        <v>109</v>
      </c>
      <c r="C32" s="20">
        <v>1</v>
      </c>
      <c r="D32" s="20">
        <v>285</v>
      </c>
      <c r="E32" s="20">
        <f t="shared" si="0"/>
        <v>285</v>
      </c>
      <c r="F32" s="21">
        <f t="shared" si="1"/>
        <v>327.75</v>
      </c>
      <c r="G32" s="23"/>
      <c r="H32" s="23"/>
      <c r="I32" s="23">
        <f>C32*15</f>
        <v>15</v>
      </c>
      <c r="J32" s="23"/>
    </row>
    <row r="33" spans="1:10" ht="15">
      <c r="A33" s="45" t="s">
        <v>101</v>
      </c>
      <c r="B33" s="20" t="s">
        <v>115</v>
      </c>
      <c r="C33" s="20">
        <v>1</v>
      </c>
      <c r="D33" s="20">
        <v>285</v>
      </c>
      <c r="E33" s="20">
        <f t="shared" si="0"/>
        <v>285</v>
      </c>
      <c r="F33" s="21">
        <f t="shared" si="1"/>
        <v>327.75</v>
      </c>
      <c r="G33" s="22">
        <f>F32+F33</f>
        <v>655.5</v>
      </c>
      <c r="H33" s="23">
        <v>686</v>
      </c>
      <c r="I33" s="23">
        <f>C33*15</f>
        <v>15</v>
      </c>
      <c r="J33" s="22">
        <f>H33-G33-I32-I33</f>
        <v>0.5</v>
      </c>
    </row>
    <row r="34" spans="1:11" ht="15">
      <c r="A34" s="45" t="s">
        <v>45</v>
      </c>
      <c r="B34" s="31" t="s">
        <v>43</v>
      </c>
      <c r="C34" s="31">
        <v>0</v>
      </c>
      <c r="D34" s="31">
        <v>130</v>
      </c>
      <c r="E34" s="31">
        <f t="shared" si="0"/>
        <v>0</v>
      </c>
      <c r="F34" s="32">
        <f t="shared" si="1"/>
        <v>0</v>
      </c>
      <c r="G34" s="33">
        <f>F34</f>
        <v>0</v>
      </c>
      <c r="H34" s="34">
        <v>1495</v>
      </c>
      <c r="I34" s="34">
        <f>C34*2.64</f>
        <v>0</v>
      </c>
      <c r="J34" s="33">
        <f>H34-G34-I34</f>
        <v>1495</v>
      </c>
      <c r="K34" t="s">
        <v>156</v>
      </c>
    </row>
    <row r="35" spans="1:10" ht="15">
      <c r="A35" s="48" t="s">
        <v>118</v>
      </c>
      <c r="B35" s="20" t="s">
        <v>85</v>
      </c>
      <c r="C35" s="20">
        <v>5</v>
      </c>
      <c r="D35" s="20">
        <v>11.4</v>
      </c>
      <c r="E35" s="20">
        <f t="shared" si="0"/>
        <v>57</v>
      </c>
      <c r="F35" s="21">
        <f t="shared" si="1"/>
        <v>65.55</v>
      </c>
      <c r="G35" s="23"/>
      <c r="H35" s="23"/>
      <c r="I35" s="23">
        <f>C35*0.5</f>
        <v>2.5</v>
      </c>
      <c r="J35" s="23"/>
    </row>
    <row r="36" spans="1:10" ht="15">
      <c r="A36" s="48" t="s">
        <v>139</v>
      </c>
      <c r="B36" s="20" t="s">
        <v>87</v>
      </c>
      <c r="C36" s="20">
        <v>13</v>
      </c>
      <c r="D36" s="20">
        <v>3.8</v>
      </c>
      <c r="E36" s="20">
        <f aca="true" t="shared" si="2" ref="E36:E70">D36*C36</f>
        <v>49.4</v>
      </c>
      <c r="F36" s="21">
        <f aca="true" t="shared" si="3" ref="F36:F70">E36*1.15</f>
        <v>56.809999999999995</v>
      </c>
      <c r="G36" s="22">
        <f>F35+F36</f>
        <v>122.35999999999999</v>
      </c>
      <c r="H36" s="23">
        <v>131</v>
      </c>
      <c r="I36" s="23">
        <f>C36*0.5</f>
        <v>6.5</v>
      </c>
      <c r="J36" s="22">
        <f>H36-G36-I36-I35</f>
        <v>-0.3599999999999852</v>
      </c>
    </row>
    <row r="37" spans="1:10" ht="15">
      <c r="A37" s="46" t="s">
        <v>82</v>
      </c>
      <c r="B37" s="31" t="s">
        <v>74</v>
      </c>
      <c r="C37" s="31">
        <v>5.3</v>
      </c>
      <c r="D37" s="31">
        <v>90</v>
      </c>
      <c r="E37" s="31">
        <f t="shared" si="2"/>
        <v>477</v>
      </c>
      <c r="F37" s="32">
        <f t="shared" si="3"/>
        <v>548.55</v>
      </c>
      <c r="G37" s="33">
        <f>F37</f>
        <v>548.55</v>
      </c>
      <c r="H37" s="34">
        <v>549</v>
      </c>
      <c r="I37" s="34">
        <f>C37*2.64</f>
        <v>13.992</v>
      </c>
      <c r="J37" s="33">
        <f>H37-G37-I37</f>
        <v>-13.541999999999955</v>
      </c>
    </row>
    <row r="38" spans="1:10" ht="15">
      <c r="A38" s="45" t="s">
        <v>38</v>
      </c>
      <c r="B38" s="20" t="s">
        <v>35</v>
      </c>
      <c r="C38" s="20">
        <v>3</v>
      </c>
      <c r="D38" s="20">
        <v>200</v>
      </c>
      <c r="E38" s="20">
        <f t="shared" si="2"/>
        <v>600</v>
      </c>
      <c r="F38" s="21">
        <f t="shared" si="3"/>
        <v>690</v>
      </c>
      <c r="G38" s="22"/>
      <c r="H38" s="23"/>
      <c r="I38" s="23">
        <f>C38*2.64</f>
        <v>7.92</v>
      </c>
      <c r="J38" s="23"/>
    </row>
    <row r="39" spans="1:10" ht="15">
      <c r="A39" s="45" t="s">
        <v>38</v>
      </c>
      <c r="B39" s="20" t="s">
        <v>10</v>
      </c>
      <c r="C39" s="20">
        <v>6</v>
      </c>
      <c r="D39" s="20">
        <v>48.5</v>
      </c>
      <c r="E39" s="20">
        <f t="shared" si="2"/>
        <v>291</v>
      </c>
      <c r="F39" s="21">
        <f t="shared" si="3"/>
        <v>334.65</v>
      </c>
      <c r="G39" s="22">
        <f>F38+F39</f>
        <v>1024.65</v>
      </c>
      <c r="H39" s="23">
        <v>1025</v>
      </c>
      <c r="I39" s="23">
        <f>C39*2.64</f>
        <v>15.84</v>
      </c>
      <c r="J39" s="22">
        <f>H39-G39-I39-I38</f>
        <v>-23.41000000000009</v>
      </c>
    </row>
    <row r="40" spans="1:10" ht="15">
      <c r="A40" s="46" t="s">
        <v>117</v>
      </c>
      <c r="B40" s="31" t="s">
        <v>85</v>
      </c>
      <c r="C40" s="31">
        <v>7</v>
      </c>
      <c r="D40" s="31">
        <v>11.4</v>
      </c>
      <c r="E40" s="31">
        <f t="shared" si="2"/>
        <v>79.8</v>
      </c>
      <c r="F40" s="32">
        <f t="shared" si="3"/>
        <v>91.77</v>
      </c>
      <c r="G40" s="33">
        <f>F40</f>
        <v>91.77</v>
      </c>
      <c r="H40" s="34">
        <v>92</v>
      </c>
      <c r="I40" s="34">
        <f>C40*0.5</f>
        <v>3.5</v>
      </c>
      <c r="J40" s="33">
        <f>H40-G40-I40</f>
        <v>-3.269999999999996</v>
      </c>
    </row>
    <row r="41" spans="1:10" ht="15">
      <c r="A41" s="45" t="s">
        <v>39</v>
      </c>
      <c r="B41" s="20" t="s">
        <v>35</v>
      </c>
      <c r="C41" s="20">
        <v>3</v>
      </c>
      <c r="D41" s="20">
        <v>200</v>
      </c>
      <c r="E41" s="20">
        <f t="shared" si="2"/>
        <v>600</v>
      </c>
      <c r="F41" s="21">
        <f t="shared" si="3"/>
        <v>690</v>
      </c>
      <c r="G41" s="23"/>
      <c r="H41" s="23"/>
      <c r="I41" s="23">
        <f>C41*2.64</f>
        <v>7.92</v>
      </c>
      <c r="J41" s="23"/>
    </row>
    <row r="42" spans="1:10" ht="15">
      <c r="A42" s="45" t="s">
        <v>39</v>
      </c>
      <c r="B42" s="20" t="s">
        <v>70</v>
      </c>
      <c r="C42" s="20">
        <v>4</v>
      </c>
      <c r="D42" s="20">
        <v>47.5</v>
      </c>
      <c r="E42" s="20">
        <f t="shared" si="2"/>
        <v>190</v>
      </c>
      <c r="F42" s="21">
        <f t="shared" si="3"/>
        <v>218.49999999999997</v>
      </c>
      <c r="G42" s="22">
        <f>F41+F42</f>
        <v>908.5</v>
      </c>
      <c r="H42" s="23">
        <v>910</v>
      </c>
      <c r="I42" s="23">
        <f>C42*2.64</f>
        <v>10.56</v>
      </c>
      <c r="J42" s="22">
        <f>H42-G42-I42-I41</f>
        <v>-16.98</v>
      </c>
    </row>
    <row r="43" spans="1:10" ht="15">
      <c r="A43" s="51" t="s">
        <v>30</v>
      </c>
      <c r="B43" s="31" t="s">
        <v>27</v>
      </c>
      <c r="C43" s="31">
        <v>10.3</v>
      </c>
      <c r="D43" s="31">
        <v>150</v>
      </c>
      <c r="E43" s="31">
        <f t="shared" si="2"/>
        <v>1545</v>
      </c>
      <c r="F43" s="32">
        <f t="shared" si="3"/>
        <v>1776.7499999999998</v>
      </c>
      <c r="G43" s="33">
        <f>F43</f>
        <v>1776.7499999999998</v>
      </c>
      <c r="H43" s="34">
        <v>1725</v>
      </c>
      <c r="I43" s="34">
        <f>C43*2.64</f>
        <v>27.192000000000004</v>
      </c>
      <c r="J43" s="33">
        <f>H43-G43-I43</f>
        <v>-78.94199999999978</v>
      </c>
    </row>
    <row r="44" spans="1:10" ht="15">
      <c r="A44" s="45" t="s">
        <v>136</v>
      </c>
      <c r="B44" s="20" t="s">
        <v>87</v>
      </c>
      <c r="C44" s="20">
        <v>18</v>
      </c>
      <c r="D44" s="20">
        <v>3.8</v>
      </c>
      <c r="E44" s="20">
        <f t="shared" si="2"/>
        <v>68.39999999999999</v>
      </c>
      <c r="F44" s="21">
        <f t="shared" si="3"/>
        <v>78.65999999999998</v>
      </c>
      <c r="G44" s="22">
        <f>F44</f>
        <v>78.65999999999998</v>
      </c>
      <c r="H44" s="23">
        <v>79</v>
      </c>
      <c r="I44" s="23">
        <f>C44*0.5</f>
        <v>9</v>
      </c>
      <c r="J44" s="22">
        <f>H44-G44-I44</f>
        <v>-8.659999999999982</v>
      </c>
    </row>
    <row r="45" spans="1:10" ht="15">
      <c r="A45" s="45" t="s">
        <v>11</v>
      </c>
      <c r="B45" s="31" t="s">
        <v>10</v>
      </c>
      <c r="C45" s="31">
        <v>6</v>
      </c>
      <c r="D45" s="31">
        <v>48.5</v>
      </c>
      <c r="E45" s="31">
        <f t="shared" si="2"/>
        <v>291</v>
      </c>
      <c r="F45" s="32">
        <f t="shared" si="3"/>
        <v>334.65</v>
      </c>
      <c r="G45" s="34"/>
      <c r="H45" s="34"/>
      <c r="I45" s="34">
        <f>C45*2.64</f>
        <v>15.84</v>
      </c>
      <c r="J45" s="34"/>
    </row>
    <row r="46" spans="1:10" ht="15">
      <c r="A46" s="45" t="s">
        <v>11</v>
      </c>
      <c r="B46" s="31" t="s">
        <v>61</v>
      </c>
      <c r="C46" s="31">
        <v>7</v>
      </c>
      <c r="D46" s="31">
        <v>47.5</v>
      </c>
      <c r="E46" s="31">
        <f t="shared" si="2"/>
        <v>332.5</v>
      </c>
      <c r="F46" s="32">
        <f t="shared" si="3"/>
        <v>382.37499999999994</v>
      </c>
      <c r="G46" s="34"/>
      <c r="H46" s="34"/>
      <c r="I46" s="34">
        <f>C46*2.64</f>
        <v>18.48</v>
      </c>
      <c r="J46" s="34"/>
    </row>
    <row r="47" spans="1:10" ht="15">
      <c r="A47" s="45" t="s">
        <v>18</v>
      </c>
      <c r="B47" s="31" t="s">
        <v>10</v>
      </c>
      <c r="C47" s="31">
        <v>5</v>
      </c>
      <c r="D47" s="31">
        <v>48.5</v>
      </c>
      <c r="E47" s="31">
        <f t="shared" si="2"/>
        <v>242.5</v>
      </c>
      <c r="F47" s="32">
        <f t="shared" si="3"/>
        <v>278.875</v>
      </c>
      <c r="G47" s="34"/>
      <c r="H47" s="34"/>
      <c r="I47" s="34">
        <f>C47*2.64</f>
        <v>13.200000000000001</v>
      </c>
      <c r="J47" s="34"/>
    </row>
    <row r="48" spans="1:10" ht="15">
      <c r="A48" s="45" t="s">
        <v>18</v>
      </c>
      <c r="B48" s="31" t="s">
        <v>59</v>
      </c>
      <c r="C48" s="31">
        <v>5</v>
      </c>
      <c r="D48" s="31">
        <v>42.5</v>
      </c>
      <c r="E48" s="31">
        <f t="shared" si="2"/>
        <v>212.5</v>
      </c>
      <c r="F48" s="32">
        <f t="shared" si="3"/>
        <v>244.37499999999997</v>
      </c>
      <c r="G48" s="33"/>
      <c r="H48" s="34"/>
      <c r="I48" s="34">
        <f>C48*2.64</f>
        <v>13.200000000000001</v>
      </c>
      <c r="J48" s="34"/>
    </row>
    <row r="49" spans="1:10" ht="15">
      <c r="A49" s="45" t="s">
        <v>18</v>
      </c>
      <c r="B49" s="31" t="s">
        <v>88</v>
      </c>
      <c r="C49" s="31">
        <v>4</v>
      </c>
      <c r="D49" s="31">
        <v>12.35</v>
      </c>
      <c r="E49" s="31">
        <f>D49*C49</f>
        <v>49.4</v>
      </c>
      <c r="F49" s="32">
        <f>E49*1.15</f>
        <v>56.809999999999995</v>
      </c>
      <c r="G49" s="33">
        <f>F45+F46+F47+F48+F49</f>
        <v>1297.0849999999998</v>
      </c>
      <c r="H49" s="34">
        <v>1297</v>
      </c>
      <c r="I49" s="34">
        <f>C49*0.5</f>
        <v>2</v>
      </c>
      <c r="J49" s="33">
        <f>H49-G49-I49-I48-I47-I46-I45</f>
        <v>-62.80499999999981</v>
      </c>
    </row>
    <row r="50" spans="1:10" ht="15">
      <c r="A50" s="45" t="s">
        <v>96</v>
      </c>
      <c r="B50" s="20" t="s">
        <v>111</v>
      </c>
      <c r="C50" s="20">
        <v>1</v>
      </c>
      <c r="D50" s="20">
        <v>420</v>
      </c>
      <c r="E50" s="20">
        <f t="shared" si="2"/>
        <v>420</v>
      </c>
      <c r="F50" s="21">
        <f t="shared" si="3"/>
        <v>482.99999999999994</v>
      </c>
      <c r="G50" s="23"/>
      <c r="H50" s="23"/>
      <c r="I50" s="23">
        <f>C50*15</f>
        <v>15</v>
      </c>
      <c r="J50" s="23"/>
    </row>
    <row r="51" spans="1:10" ht="15">
      <c r="A51" s="45" t="s">
        <v>96</v>
      </c>
      <c r="B51" s="20" t="s">
        <v>112</v>
      </c>
      <c r="C51" s="20">
        <v>1</v>
      </c>
      <c r="D51" s="20">
        <v>285</v>
      </c>
      <c r="E51" s="20">
        <f t="shared" si="2"/>
        <v>285</v>
      </c>
      <c r="F51" s="21">
        <f t="shared" si="3"/>
        <v>327.75</v>
      </c>
      <c r="G51" s="22">
        <f>F50+F51</f>
        <v>810.75</v>
      </c>
      <c r="H51" s="23">
        <v>850</v>
      </c>
      <c r="I51" s="23">
        <f>C51*15</f>
        <v>15</v>
      </c>
      <c r="J51" s="22">
        <f>H51-G51-I51-I50</f>
        <v>9.25</v>
      </c>
    </row>
    <row r="52" spans="1:10" ht="15">
      <c r="A52" s="46" t="s">
        <v>142</v>
      </c>
      <c r="B52" s="31" t="s">
        <v>88</v>
      </c>
      <c r="C52" s="31">
        <v>6</v>
      </c>
      <c r="D52" s="31">
        <v>12.35</v>
      </c>
      <c r="E52" s="31">
        <f t="shared" si="2"/>
        <v>74.1</v>
      </c>
      <c r="F52" s="32">
        <f t="shared" si="3"/>
        <v>85.21499999999999</v>
      </c>
      <c r="G52" s="33">
        <f>F52</f>
        <v>85.21499999999999</v>
      </c>
      <c r="H52" s="34">
        <v>85</v>
      </c>
      <c r="I52" s="34">
        <f>C52*0.5</f>
        <v>3</v>
      </c>
      <c r="J52" s="33">
        <f>H52-G52-I52</f>
        <v>-3.214999999999989</v>
      </c>
    </row>
    <row r="53" spans="1:10" ht="15">
      <c r="A53" s="46" t="s">
        <v>135</v>
      </c>
      <c r="B53" s="20" t="s">
        <v>87</v>
      </c>
      <c r="C53" s="20">
        <v>21</v>
      </c>
      <c r="D53" s="20">
        <v>3.8</v>
      </c>
      <c r="E53" s="20">
        <f t="shared" si="2"/>
        <v>79.8</v>
      </c>
      <c r="F53" s="21">
        <f t="shared" si="3"/>
        <v>91.77</v>
      </c>
      <c r="G53" s="22">
        <f>F53</f>
        <v>91.77</v>
      </c>
      <c r="H53" s="23">
        <v>100</v>
      </c>
      <c r="I53" s="23">
        <f>C53*0.5</f>
        <v>10.5</v>
      </c>
      <c r="J53" s="22">
        <f>H53-G53-I53</f>
        <v>-2.269999999999996</v>
      </c>
    </row>
    <row r="54" spans="1:11" ht="15">
      <c r="A54" s="46" t="s">
        <v>23</v>
      </c>
      <c r="B54" s="31" t="s">
        <v>22</v>
      </c>
      <c r="C54" s="31">
        <v>9</v>
      </c>
      <c r="D54" s="31">
        <v>145</v>
      </c>
      <c r="E54" s="31">
        <f t="shared" si="2"/>
        <v>1305</v>
      </c>
      <c r="F54" s="32">
        <f t="shared" si="3"/>
        <v>1500.7499999999998</v>
      </c>
      <c r="G54" s="33">
        <f>F54</f>
        <v>1500.7499999999998</v>
      </c>
      <c r="H54" s="34">
        <v>1516</v>
      </c>
      <c r="I54" s="34">
        <f>C54*2.64</f>
        <v>23.76</v>
      </c>
      <c r="J54" s="33">
        <f>H54-G54-I54</f>
        <v>-8.509999999999774</v>
      </c>
      <c r="K54" t="s">
        <v>173</v>
      </c>
    </row>
    <row r="55" spans="1:10" ht="15">
      <c r="A55" s="46" t="s">
        <v>145</v>
      </c>
      <c r="B55" s="20" t="s">
        <v>90</v>
      </c>
      <c r="C55" s="20">
        <v>21</v>
      </c>
      <c r="D55" s="20">
        <v>17.1</v>
      </c>
      <c r="E55" s="20">
        <f t="shared" si="2"/>
        <v>359.1</v>
      </c>
      <c r="F55" s="21">
        <f t="shared" si="3"/>
        <v>412.965</v>
      </c>
      <c r="G55" s="22">
        <f>F55</f>
        <v>412.965</v>
      </c>
      <c r="H55" s="23">
        <v>413</v>
      </c>
      <c r="I55" s="23">
        <f>C55*0.5</f>
        <v>10.5</v>
      </c>
      <c r="J55" s="22">
        <f>H55-G55-I55</f>
        <v>-10.464999999999975</v>
      </c>
    </row>
    <row r="56" spans="1:10" ht="15">
      <c r="A56" s="45" t="s">
        <v>44</v>
      </c>
      <c r="B56" s="31" t="s">
        <v>43</v>
      </c>
      <c r="C56" s="31">
        <v>17</v>
      </c>
      <c r="D56" s="31">
        <v>130</v>
      </c>
      <c r="E56" s="31">
        <f t="shared" si="2"/>
        <v>2210</v>
      </c>
      <c r="F56" s="32">
        <f t="shared" si="3"/>
        <v>2541.5</v>
      </c>
      <c r="G56" s="34"/>
      <c r="H56" s="34"/>
      <c r="I56" s="34">
        <f>C56*2.64</f>
        <v>44.88</v>
      </c>
      <c r="J56" s="34"/>
    </row>
    <row r="57" spans="1:10" ht="15">
      <c r="A57" s="45" t="s">
        <v>44</v>
      </c>
      <c r="B57" s="31" t="s">
        <v>85</v>
      </c>
      <c r="C57" s="31">
        <v>17</v>
      </c>
      <c r="D57" s="31">
        <v>11.4</v>
      </c>
      <c r="E57" s="31">
        <f t="shared" si="2"/>
        <v>193.8</v>
      </c>
      <c r="F57" s="32">
        <f t="shared" si="3"/>
        <v>222.87</v>
      </c>
      <c r="G57" s="33">
        <f>F56+F57</f>
        <v>2764.37</v>
      </c>
      <c r="H57" s="34">
        <v>2750</v>
      </c>
      <c r="I57" s="34">
        <f>C57*0.5</f>
        <v>8.5</v>
      </c>
      <c r="J57" s="33">
        <f>H57-G57-I57-I56</f>
        <v>-67.74999999999989</v>
      </c>
    </row>
    <row r="58" spans="1:10" ht="15">
      <c r="A58" s="45" t="s">
        <v>103</v>
      </c>
      <c r="B58" s="20" t="s">
        <v>107</v>
      </c>
      <c r="C58" s="20">
        <v>1</v>
      </c>
      <c r="D58" s="20">
        <v>400</v>
      </c>
      <c r="E58" s="20">
        <f t="shared" si="2"/>
        <v>400</v>
      </c>
      <c r="F58" s="21">
        <f t="shared" si="3"/>
        <v>459.99999999999994</v>
      </c>
      <c r="G58" s="22">
        <f>F58</f>
        <v>459.99999999999994</v>
      </c>
      <c r="H58" s="23">
        <v>460</v>
      </c>
      <c r="I58" s="23">
        <f>C58*15</f>
        <v>15</v>
      </c>
      <c r="J58" s="22">
        <f>H58-G58-I58</f>
        <v>-14.999999999999943</v>
      </c>
    </row>
    <row r="59" spans="1:10" ht="15">
      <c r="A59" s="45" t="s">
        <v>79</v>
      </c>
      <c r="B59" s="31" t="s">
        <v>74</v>
      </c>
      <c r="C59" s="31">
        <v>6</v>
      </c>
      <c r="D59" s="31">
        <v>90</v>
      </c>
      <c r="E59" s="31">
        <f t="shared" si="2"/>
        <v>540</v>
      </c>
      <c r="F59" s="32">
        <f t="shared" si="3"/>
        <v>621</v>
      </c>
      <c r="G59" s="34"/>
      <c r="H59" s="34"/>
      <c r="I59" s="34">
        <f>C59*2.64</f>
        <v>15.84</v>
      </c>
      <c r="J59" s="34"/>
    </row>
    <row r="60" spans="1:10" ht="15">
      <c r="A60" s="45" t="s">
        <v>79</v>
      </c>
      <c r="B60" s="31" t="s">
        <v>85</v>
      </c>
      <c r="C60" s="31">
        <v>6</v>
      </c>
      <c r="D60" s="31">
        <v>11.4</v>
      </c>
      <c r="E60" s="31">
        <f t="shared" si="2"/>
        <v>68.4</v>
      </c>
      <c r="F60" s="32">
        <f t="shared" si="3"/>
        <v>78.66</v>
      </c>
      <c r="G60" s="34"/>
      <c r="H60" s="34"/>
      <c r="I60" s="34">
        <f>C60*0.5</f>
        <v>3</v>
      </c>
      <c r="J60" s="34"/>
    </row>
    <row r="61" spans="1:10" ht="15">
      <c r="A61" s="45" t="s">
        <v>79</v>
      </c>
      <c r="B61" s="31" t="s">
        <v>89</v>
      </c>
      <c r="C61" s="31">
        <v>12</v>
      </c>
      <c r="D61" s="31">
        <v>16.15</v>
      </c>
      <c r="E61" s="31">
        <f t="shared" si="2"/>
        <v>193.79999999999998</v>
      </c>
      <c r="F61" s="32">
        <f t="shared" si="3"/>
        <v>222.86999999999998</v>
      </c>
      <c r="G61" s="33">
        <f>F59+F60+F61</f>
        <v>922.53</v>
      </c>
      <c r="H61" s="34">
        <v>923</v>
      </c>
      <c r="I61" s="34">
        <f>C61*0.5</f>
        <v>6</v>
      </c>
      <c r="J61" s="33">
        <f>H61-G61-I61-I60-I59</f>
        <v>-24.369999999999973</v>
      </c>
    </row>
    <row r="62" spans="1:10" ht="15">
      <c r="A62" s="45" t="s">
        <v>42</v>
      </c>
      <c r="B62" s="20" t="s">
        <v>35</v>
      </c>
      <c r="C62" s="20">
        <v>4.3</v>
      </c>
      <c r="D62" s="20">
        <v>200</v>
      </c>
      <c r="E62" s="20">
        <f t="shared" si="2"/>
        <v>860</v>
      </c>
      <c r="F62" s="21">
        <f t="shared" si="3"/>
        <v>988.9999999999999</v>
      </c>
      <c r="G62" s="23"/>
      <c r="H62" s="23"/>
      <c r="I62" s="23">
        <f>C62*2.64</f>
        <v>11.352</v>
      </c>
      <c r="J62" s="23"/>
    </row>
    <row r="63" spans="1:10" ht="15">
      <c r="A63" s="45" t="s">
        <v>42</v>
      </c>
      <c r="B63" s="20" t="s">
        <v>74</v>
      </c>
      <c r="C63" s="20">
        <v>3</v>
      </c>
      <c r="D63" s="20">
        <v>90</v>
      </c>
      <c r="E63" s="20">
        <f t="shared" si="2"/>
        <v>270</v>
      </c>
      <c r="F63" s="21">
        <f t="shared" si="3"/>
        <v>310.5</v>
      </c>
      <c r="G63" s="23"/>
      <c r="H63" s="23"/>
      <c r="I63" s="23">
        <f>C63*2.64</f>
        <v>7.92</v>
      </c>
      <c r="J63" s="23"/>
    </row>
    <row r="64" spans="1:10" ht="15">
      <c r="A64" s="45" t="s">
        <v>42</v>
      </c>
      <c r="B64" s="20" t="s">
        <v>85</v>
      </c>
      <c r="C64" s="20">
        <v>7</v>
      </c>
      <c r="D64" s="20">
        <v>11.4</v>
      </c>
      <c r="E64" s="20">
        <f t="shared" si="2"/>
        <v>79.8</v>
      </c>
      <c r="F64" s="21">
        <f t="shared" si="3"/>
        <v>91.77</v>
      </c>
      <c r="G64" s="23"/>
      <c r="H64" s="23"/>
      <c r="I64" s="23">
        <f>C64*0.5</f>
        <v>3.5</v>
      </c>
      <c r="J64" s="23"/>
    </row>
    <row r="65" spans="1:10" ht="15">
      <c r="A65" s="45" t="s">
        <v>42</v>
      </c>
      <c r="B65" s="20" t="s">
        <v>87</v>
      </c>
      <c r="C65" s="20">
        <v>30</v>
      </c>
      <c r="D65" s="20">
        <v>3.8</v>
      </c>
      <c r="E65" s="20">
        <f t="shared" si="2"/>
        <v>114</v>
      </c>
      <c r="F65" s="21">
        <f t="shared" si="3"/>
        <v>131.1</v>
      </c>
      <c r="G65" s="23"/>
      <c r="H65" s="23"/>
      <c r="I65" s="23">
        <f>C65*0.5</f>
        <v>15</v>
      </c>
      <c r="J65" s="23"/>
    </row>
    <row r="66" spans="1:11" ht="15">
      <c r="A66" s="45" t="s">
        <v>42</v>
      </c>
      <c r="B66" s="20" t="s">
        <v>90</v>
      </c>
      <c r="C66" s="20">
        <v>7</v>
      </c>
      <c r="D66" s="20">
        <v>17.1</v>
      </c>
      <c r="E66" s="20">
        <f t="shared" si="2"/>
        <v>119.70000000000002</v>
      </c>
      <c r="F66" s="21">
        <f t="shared" si="3"/>
        <v>137.655</v>
      </c>
      <c r="G66" s="22">
        <f>F62+F63+F64+F65+F66</f>
        <v>1660.0249999999999</v>
      </c>
      <c r="H66" s="23">
        <v>1660</v>
      </c>
      <c r="I66" s="23">
        <f>C66*0.5</f>
        <v>3.5</v>
      </c>
      <c r="J66" s="22">
        <f>H66-G66-I66-I65-I64-I63-I62</f>
        <v>-41.29699999999987</v>
      </c>
      <c r="K66" t="s">
        <v>162</v>
      </c>
    </row>
    <row r="67" spans="1:10" ht="15">
      <c r="A67" s="45" t="s">
        <v>58</v>
      </c>
      <c r="B67" s="31" t="s">
        <v>53</v>
      </c>
      <c r="C67" s="31">
        <v>6</v>
      </c>
      <c r="D67" s="31">
        <v>45</v>
      </c>
      <c r="E67" s="31">
        <f t="shared" si="2"/>
        <v>270</v>
      </c>
      <c r="F67" s="32">
        <f t="shared" si="3"/>
        <v>310.5</v>
      </c>
      <c r="G67" s="33"/>
      <c r="H67" s="34"/>
      <c r="I67" s="34">
        <f aca="true" t="shared" si="4" ref="I67:I130">C67*2.64</f>
        <v>15.84</v>
      </c>
      <c r="J67" s="34"/>
    </row>
    <row r="68" spans="1:10" ht="15">
      <c r="A68" s="45" t="s">
        <v>58</v>
      </c>
      <c r="B68" s="37" t="s">
        <v>22</v>
      </c>
      <c r="C68" s="31">
        <v>1</v>
      </c>
      <c r="D68" s="31">
        <v>145</v>
      </c>
      <c r="E68" s="31">
        <f t="shared" si="2"/>
        <v>145</v>
      </c>
      <c r="F68" s="32">
        <f t="shared" si="3"/>
        <v>166.75</v>
      </c>
      <c r="G68" s="33">
        <f>F67+F68</f>
        <v>477.25</v>
      </c>
      <c r="H68" s="34">
        <v>311</v>
      </c>
      <c r="I68" s="34">
        <f t="shared" si="4"/>
        <v>2.64</v>
      </c>
      <c r="J68" s="33">
        <f>H68-G68-I68-I67</f>
        <v>-184.73</v>
      </c>
    </row>
    <row r="69" spans="1:10" ht="15">
      <c r="A69" s="45" t="s">
        <v>47</v>
      </c>
      <c r="B69" s="20" t="s">
        <v>43</v>
      </c>
      <c r="C69" s="20">
        <v>4.4</v>
      </c>
      <c r="D69" s="20">
        <v>130</v>
      </c>
      <c r="E69" s="20">
        <f t="shared" si="2"/>
        <v>572</v>
      </c>
      <c r="F69" s="21">
        <f t="shared" si="3"/>
        <v>657.8</v>
      </c>
      <c r="G69" s="23"/>
      <c r="H69" s="23"/>
      <c r="I69" s="23">
        <f t="shared" si="4"/>
        <v>11.616000000000001</v>
      </c>
      <c r="J69" s="23"/>
    </row>
    <row r="70" spans="1:10" ht="15">
      <c r="A70" s="45" t="s">
        <v>47</v>
      </c>
      <c r="B70" s="20" t="s">
        <v>70</v>
      </c>
      <c r="C70" s="20">
        <v>7</v>
      </c>
      <c r="D70" s="20">
        <v>47.5</v>
      </c>
      <c r="E70" s="20">
        <f t="shared" si="2"/>
        <v>332.5</v>
      </c>
      <c r="F70" s="21">
        <f t="shared" si="3"/>
        <v>382.37499999999994</v>
      </c>
      <c r="G70" s="22">
        <f>F69+F70</f>
        <v>1040.175</v>
      </c>
      <c r="H70" s="23">
        <v>980</v>
      </c>
      <c r="I70" s="23">
        <f t="shared" si="4"/>
        <v>18.48</v>
      </c>
      <c r="J70" s="22">
        <f>H70-G70-I70-I69</f>
        <v>-90.27099999999996</v>
      </c>
    </row>
    <row r="71" spans="1:10" ht="15">
      <c r="A71" s="51" t="s">
        <v>68</v>
      </c>
      <c r="B71" s="31" t="s">
        <v>61</v>
      </c>
      <c r="C71" s="31">
        <v>5</v>
      </c>
      <c r="D71" s="31">
        <v>47.5</v>
      </c>
      <c r="E71" s="31">
        <f aca="true" t="shared" si="5" ref="E71:E102">D71*C71</f>
        <v>237.5</v>
      </c>
      <c r="F71" s="32">
        <f aca="true" t="shared" si="6" ref="F71:F102">E71*1.15</f>
        <v>273.125</v>
      </c>
      <c r="G71" s="34"/>
      <c r="H71" s="34"/>
      <c r="I71" s="34">
        <f t="shared" si="4"/>
        <v>13.200000000000001</v>
      </c>
      <c r="J71" s="34"/>
    </row>
    <row r="72" spans="1:10" ht="15">
      <c r="A72" s="51" t="s">
        <v>25</v>
      </c>
      <c r="B72" s="31" t="s">
        <v>22</v>
      </c>
      <c r="C72" s="31">
        <v>5</v>
      </c>
      <c r="D72" s="31">
        <v>145</v>
      </c>
      <c r="E72" s="31">
        <f t="shared" si="5"/>
        <v>725</v>
      </c>
      <c r="F72" s="32">
        <f t="shared" si="6"/>
        <v>833.7499999999999</v>
      </c>
      <c r="G72" s="33">
        <f>F71+F72</f>
        <v>1106.875</v>
      </c>
      <c r="H72" s="34">
        <v>1110</v>
      </c>
      <c r="I72" s="34">
        <f t="shared" si="4"/>
        <v>13.200000000000001</v>
      </c>
      <c r="J72" s="33">
        <f>H72-G72-I72-I71</f>
        <v>-23.275000000000002</v>
      </c>
    </row>
    <row r="73" spans="1:10" ht="15">
      <c r="A73" s="45" t="s">
        <v>149</v>
      </c>
      <c r="B73" s="20" t="s">
        <v>91</v>
      </c>
      <c r="C73" s="20">
        <v>10</v>
      </c>
      <c r="D73" s="20">
        <v>26.6</v>
      </c>
      <c r="E73" s="20">
        <f t="shared" si="5"/>
        <v>266</v>
      </c>
      <c r="F73" s="21">
        <f t="shared" si="6"/>
        <v>305.9</v>
      </c>
      <c r="G73" s="22">
        <f>F73</f>
        <v>305.9</v>
      </c>
      <c r="H73" s="23">
        <v>306</v>
      </c>
      <c r="I73" s="23">
        <f>C73*0.5</f>
        <v>5</v>
      </c>
      <c r="J73" s="22">
        <f>H73-G73-I73</f>
        <v>-4.899999999999977</v>
      </c>
    </row>
    <row r="74" spans="1:10" ht="15">
      <c r="A74" s="45" t="s">
        <v>54</v>
      </c>
      <c r="B74" s="31" t="s">
        <v>53</v>
      </c>
      <c r="C74" s="31">
        <v>9</v>
      </c>
      <c r="D74" s="31">
        <v>45</v>
      </c>
      <c r="E74" s="31">
        <f t="shared" si="5"/>
        <v>405</v>
      </c>
      <c r="F74" s="32">
        <f t="shared" si="6"/>
        <v>465.74999999999994</v>
      </c>
      <c r="G74" s="34"/>
      <c r="H74" s="34"/>
      <c r="I74" s="34">
        <f t="shared" si="4"/>
        <v>23.76</v>
      </c>
      <c r="J74" s="34"/>
    </row>
    <row r="75" spans="1:10" ht="15">
      <c r="A75" s="45" t="s">
        <v>84</v>
      </c>
      <c r="B75" s="31" t="s">
        <v>83</v>
      </c>
      <c r="C75" s="31">
        <v>20</v>
      </c>
      <c r="D75" s="31">
        <v>57.5</v>
      </c>
      <c r="E75" s="31">
        <f t="shared" si="5"/>
        <v>1150</v>
      </c>
      <c r="F75" s="32">
        <f t="shared" si="6"/>
        <v>1322.5</v>
      </c>
      <c r="G75" s="34"/>
      <c r="H75" s="34"/>
      <c r="I75" s="34">
        <f t="shared" si="4"/>
        <v>52.800000000000004</v>
      </c>
      <c r="J75" s="34"/>
    </row>
    <row r="76" spans="1:10" ht="15">
      <c r="A76" s="45" t="s">
        <v>84</v>
      </c>
      <c r="B76" s="31" t="s">
        <v>85</v>
      </c>
      <c r="C76" s="31">
        <v>10</v>
      </c>
      <c r="D76" s="31">
        <v>11.4</v>
      </c>
      <c r="E76" s="31">
        <f t="shared" si="5"/>
        <v>114</v>
      </c>
      <c r="F76" s="32">
        <f t="shared" si="6"/>
        <v>131.1</v>
      </c>
      <c r="G76" s="34"/>
      <c r="H76" s="34"/>
      <c r="I76" s="34">
        <f>C76*0.5</f>
        <v>5</v>
      </c>
      <c r="J76" s="34"/>
    </row>
    <row r="77" spans="1:10" ht="15">
      <c r="A77" s="45" t="s">
        <v>84</v>
      </c>
      <c r="B77" s="31" t="s">
        <v>87</v>
      </c>
      <c r="C77" s="31">
        <v>50</v>
      </c>
      <c r="D77" s="31">
        <v>3.8</v>
      </c>
      <c r="E77" s="31">
        <f t="shared" si="5"/>
        <v>190</v>
      </c>
      <c r="F77" s="32">
        <f t="shared" si="6"/>
        <v>218.49999999999997</v>
      </c>
      <c r="G77" s="34"/>
      <c r="H77" s="34"/>
      <c r="I77" s="34">
        <f>C77*0.5</f>
        <v>25</v>
      </c>
      <c r="J77" s="34"/>
    </row>
    <row r="78" spans="1:10" ht="15">
      <c r="A78" s="45" t="s">
        <v>75</v>
      </c>
      <c r="B78" s="31" t="s">
        <v>74</v>
      </c>
      <c r="C78" s="31">
        <v>5</v>
      </c>
      <c r="D78" s="31">
        <v>90</v>
      </c>
      <c r="E78" s="31">
        <f t="shared" si="5"/>
        <v>450</v>
      </c>
      <c r="F78" s="32">
        <f t="shared" si="6"/>
        <v>517.5</v>
      </c>
      <c r="G78" s="33">
        <f>F74+F75+F76+F77+F78</f>
        <v>2655.35</v>
      </c>
      <c r="H78" s="34">
        <v>2659</v>
      </c>
      <c r="I78" s="34">
        <f t="shared" si="4"/>
        <v>13.200000000000001</v>
      </c>
      <c r="J78" s="33">
        <f>H78-G78-I78-I77-I76-I75-I74</f>
        <v>-116.10999999999991</v>
      </c>
    </row>
    <row r="79" spans="1:10" ht="15">
      <c r="A79" s="45" t="s">
        <v>16</v>
      </c>
      <c r="B79" s="20" t="s">
        <v>10</v>
      </c>
      <c r="C79" s="20">
        <v>11</v>
      </c>
      <c r="D79" s="20">
        <v>48.5</v>
      </c>
      <c r="E79" s="20">
        <f t="shared" si="5"/>
        <v>533.5</v>
      </c>
      <c r="F79" s="21">
        <f t="shared" si="6"/>
        <v>613.525</v>
      </c>
      <c r="G79" s="23"/>
      <c r="H79" s="23"/>
      <c r="I79" s="23">
        <f t="shared" si="4"/>
        <v>29.040000000000003</v>
      </c>
      <c r="J79" s="23"/>
    </row>
    <row r="80" spans="1:10" ht="15">
      <c r="A80" s="45" t="s">
        <v>141</v>
      </c>
      <c r="B80" s="20" t="s">
        <v>88</v>
      </c>
      <c r="C80" s="20">
        <v>12</v>
      </c>
      <c r="D80" s="20">
        <v>12.35</v>
      </c>
      <c r="E80" s="20">
        <f t="shared" si="5"/>
        <v>148.2</v>
      </c>
      <c r="F80" s="21">
        <f t="shared" si="6"/>
        <v>170.42999999999998</v>
      </c>
      <c r="G80" s="22">
        <f>F79+F80</f>
        <v>783.9549999999999</v>
      </c>
      <c r="H80" s="23">
        <v>790</v>
      </c>
      <c r="I80" s="23">
        <f>C80*0.5</f>
        <v>6</v>
      </c>
      <c r="J80" s="22">
        <f>H80-G80-I79-I80</f>
        <v>-28.99499999999993</v>
      </c>
    </row>
    <row r="81" spans="1:10" ht="15">
      <c r="A81" s="45" t="s">
        <v>36</v>
      </c>
      <c r="B81" s="31" t="s">
        <v>35</v>
      </c>
      <c r="C81" s="31">
        <v>4</v>
      </c>
      <c r="D81" s="31">
        <v>200</v>
      </c>
      <c r="E81" s="31">
        <f t="shared" si="5"/>
        <v>800</v>
      </c>
      <c r="F81" s="32">
        <f t="shared" si="6"/>
        <v>919.9999999999999</v>
      </c>
      <c r="G81" s="34"/>
      <c r="H81" s="34"/>
      <c r="I81" s="34">
        <f t="shared" si="4"/>
        <v>10.56</v>
      </c>
      <c r="J81" s="34"/>
    </row>
    <row r="82" spans="1:10" ht="15">
      <c r="A82" s="45" t="s">
        <v>36</v>
      </c>
      <c r="B82" s="31" t="s">
        <v>83</v>
      </c>
      <c r="C82" s="31">
        <v>0.85</v>
      </c>
      <c r="D82" s="31">
        <v>57.5</v>
      </c>
      <c r="E82" s="31">
        <f t="shared" si="5"/>
        <v>48.875</v>
      </c>
      <c r="F82" s="32">
        <f t="shared" si="6"/>
        <v>56.20625</v>
      </c>
      <c r="G82" s="33">
        <f>F81+F82</f>
        <v>976.2062499999998</v>
      </c>
      <c r="H82" s="34">
        <v>986</v>
      </c>
      <c r="I82" s="34">
        <f t="shared" si="4"/>
        <v>2.244</v>
      </c>
      <c r="J82" s="33">
        <f>H82-G82-I82-I81</f>
        <v>-3.010249999999841</v>
      </c>
    </row>
    <row r="83" spans="1:10" ht="15">
      <c r="A83" s="45" t="s">
        <v>153</v>
      </c>
      <c r="B83" s="20" t="s">
        <v>152</v>
      </c>
      <c r="C83" s="20">
        <v>4</v>
      </c>
      <c r="D83" s="20">
        <v>420</v>
      </c>
      <c r="E83" s="20">
        <f t="shared" si="5"/>
        <v>1680</v>
      </c>
      <c r="F83" s="21">
        <f t="shared" si="6"/>
        <v>1931.9999999999998</v>
      </c>
      <c r="G83" s="23"/>
      <c r="H83" s="23"/>
      <c r="I83" s="23">
        <f>C83*15</f>
        <v>60</v>
      </c>
      <c r="J83" s="23"/>
    </row>
    <row r="84" spans="1:10" ht="15">
      <c r="A84" s="45" t="s">
        <v>148</v>
      </c>
      <c r="B84" s="20" t="s">
        <v>90</v>
      </c>
      <c r="C84" s="20">
        <v>9</v>
      </c>
      <c r="D84" s="20">
        <v>17.1</v>
      </c>
      <c r="E84" s="20">
        <f t="shared" si="5"/>
        <v>153.9</v>
      </c>
      <c r="F84" s="21">
        <f t="shared" si="6"/>
        <v>176.98499999999999</v>
      </c>
      <c r="G84" s="22">
        <f>F83+F84</f>
        <v>2108.9849999999997</v>
      </c>
      <c r="H84" s="23">
        <v>2109</v>
      </c>
      <c r="I84" s="23">
        <f>C84*0.5</f>
        <v>4.5</v>
      </c>
      <c r="J84" s="22">
        <f>H84-G84-I84-I83</f>
        <v>-64.48499999999967</v>
      </c>
    </row>
    <row r="85" spans="1:10" ht="15">
      <c r="A85" s="46" t="s">
        <v>56</v>
      </c>
      <c r="B85" s="31" t="s">
        <v>53</v>
      </c>
      <c r="C85" s="31">
        <v>4</v>
      </c>
      <c r="D85" s="31">
        <v>45</v>
      </c>
      <c r="E85" s="31">
        <f t="shared" si="5"/>
        <v>180</v>
      </c>
      <c r="F85" s="32">
        <f t="shared" si="6"/>
        <v>206.99999999999997</v>
      </c>
      <c r="G85" s="33">
        <f>F85</f>
        <v>206.99999999999997</v>
      </c>
      <c r="H85" s="34">
        <v>207</v>
      </c>
      <c r="I85" s="34">
        <f t="shared" si="4"/>
        <v>10.56</v>
      </c>
      <c r="J85" s="33">
        <f>H85-G85-I85</f>
        <v>-10.559999999999972</v>
      </c>
    </row>
    <row r="86" spans="1:10" ht="15">
      <c r="A86" s="51" t="s">
        <v>126</v>
      </c>
      <c r="B86" s="20" t="s">
        <v>85</v>
      </c>
      <c r="C86" s="20">
        <v>3</v>
      </c>
      <c r="D86" s="20">
        <v>11.4</v>
      </c>
      <c r="E86" s="20">
        <f t="shared" si="5"/>
        <v>34.2</v>
      </c>
      <c r="F86" s="21">
        <f t="shared" si="6"/>
        <v>39.33</v>
      </c>
      <c r="G86" s="23"/>
      <c r="H86" s="23"/>
      <c r="I86" s="23">
        <f>C86*0.5</f>
        <v>1.5</v>
      </c>
      <c r="J86" s="23"/>
    </row>
    <row r="87" spans="1:10" ht="15">
      <c r="A87" s="51" t="s">
        <v>119</v>
      </c>
      <c r="B87" s="20" t="s">
        <v>85</v>
      </c>
      <c r="C87" s="20">
        <v>5</v>
      </c>
      <c r="D87" s="20">
        <v>11.4</v>
      </c>
      <c r="E87" s="20">
        <f t="shared" si="5"/>
        <v>57</v>
      </c>
      <c r="F87" s="21">
        <f t="shared" si="6"/>
        <v>65.55</v>
      </c>
      <c r="G87" s="23"/>
      <c r="H87" s="23"/>
      <c r="I87" s="23">
        <f>C87*0.5</f>
        <v>2.5</v>
      </c>
      <c r="J87" s="23"/>
    </row>
    <row r="88" spans="1:10" ht="15">
      <c r="A88" s="51" t="s">
        <v>119</v>
      </c>
      <c r="B88" s="20" t="s">
        <v>89</v>
      </c>
      <c r="C88" s="20">
        <v>5</v>
      </c>
      <c r="D88" s="20">
        <v>16.15</v>
      </c>
      <c r="E88" s="20">
        <f t="shared" si="5"/>
        <v>80.75</v>
      </c>
      <c r="F88" s="21">
        <f t="shared" si="6"/>
        <v>92.8625</v>
      </c>
      <c r="G88" s="22">
        <f>F86+F87+F88</f>
        <v>197.7425</v>
      </c>
      <c r="H88" s="23">
        <v>200</v>
      </c>
      <c r="I88" s="23">
        <f>C88*0.5</f>
        <v>2.5</v>
      </c>
      <c r="J88" s="22">
        <f>H88-G88-I88-I87-I86</f>
        <v>-4.242500000000007</v>
      </c>
    </row>
    <row r="89" spans="1:10" ht="15">
      <c r="A89" s="45" t="s">
        <v>66</v>
      </c>
      <c r="B89" s="31" t="s">
        <v>61</v>
      </c>
      <c r="C89" s="31">
        <v>5</v>
      </c>
      <c r="D89" s="31">
        <v>47.5</v>
      </c>
      <c r="E89" s="31">
        <f t="shared" si="5"/>
        <v>237.5</v>
      </c>
      <c r="F89" s="32">
        <f t="shared" si="6"/>
        <v>273.125</v>
      </c>
      <c r="G89" s="34"/>
      <c r="H89" s="34"/>
      <c r="I89" s="34">
        <f t="shared" si="4"/>
        <v>13.200000000000001</v>
      </c>
      <c r="J89" s="34"/>
    </row>
    <row r="90" spans="1:10" ht="15">
      <c r="A90" s="45" t="s">
        <v>66</v>
      </c>
      <c r="B90" s="31" t="s">
        <v>85</v>
      </c>
      <c r="C90" s="31">
        <v>5</v>
      </c>
      <c r="D90" s="31">
        <v>11.4</v>
      </c>
      <c r="E90" s="31">
        <f t="shared" si="5"/>
        <v>57</v>
      </c>
      <c r="F90" s="32">
        <f t="shared" si="6"/>
        <v>65.55</v>
      </c>
      <c r="G90" s="33">
        <f>F89+F90</f>
        <v>338.675</v>
      </c>
      <c r="H90" s="34">
        <v>340</v>
      </c>
      <c r="I90" s="34">
        <f>C90*0.5</f>
        <v>2.5</v>
      </c>
      <c r="J90" s="33">
        <f>H90-G90-I90-I89</f>
        <v>-14.375000000000012</v>
      </c>
    </row>
    <row r="91" spans="1:10" ht="15">
      <c r="A91" s="45" t="s">
        <v>21</v>
      </c>
      <c r="B91" s="20" t="s">
        <v>19</v>
      </c>
      <c r="C91" s="20">
        <v>6</v>
      </c>
      <c r="D91" s="20">
        <v>90</v>
      </c>
      <c r="E91" s="20">
        <f t="shared" si="5"/>
        <v>540</v>
      </c>
      <c r="F91" s="21">
        <f t="shared" si="6"/>
        <v>621</v>
      </c>
      <c r="G91" s="22">
        <f aca="true" t="shared" si="7" ref="G91:G96">F91</f>
        <v>621</v>
      </c>
      <c r="H91" s="23">
        <v>625</v>
      </c>
      <c r="I91" s="23">
        <f t="shared" si="4"/>
        <v>15.84</v>
      </c>
      <c r="J91" s="22">
        <f aca="true" t="shared" si="8" ref="J91:J96">H91-G91-I91</f>
        <v>-11.84</v>
      </c>
    </row>
    <row r="92" spans="1:10" ht="15">
      <c r="A92" s="46" t="s">
        <v>97</v>
      </c>
      <c r="B92" s="31" t="s">
        <v>111</v>
      </c>
      <c r="C92" s="31">
        <v>1</v>
      </c>
      <c r="D92" s="31">
        <v>420</v>
      </c>
      <c r="E92" s="31">
        <f t="shared" si="5"/>
        <v>420</v>
      </c>
      <c r="F92" s="32">
        <f t="shared" si="6"/>
        <v>482.99999999999994</v>
      </c>
      <c r="G92" s="33">
        <f t="shared" si="7"/>
        <v>482.99999999999994</v>
      </c>
      <c r="H92" s="34">
        <v>483</v>
      </c>
      <c r="I92" s="34">
        <f>C92*15</f>
        <v>15</v>
      </c>
      <c r="J92" s="33">
        <f t="shared" si="8"/>
        <v>-14.999999999999943</v>
      </c>
    </row>
    <row r="93" spans="1:10" ht="15">
      <c r="A93" s="52" t="s">
        <v>146</v>
      </c>
      <c r="B93" s="20" t="s">
        <v>90</v>
      </c>
      <c r="C93" s="20">
        <v>10</v>
      </c>
      <c r="D93" s="20">
        <v>17.1</v>
      </c>
      <c r="E93" s="20">
        <f t="shared" si="5"/>
        <v>171</v>
      </c>
      <c r="F93" s="21">
        <f t="shared" si="6"/>
        <v>196.64999999999998</v>
      </c>
      <c r="G93" s="22">
        <f t="shared" si="7"/>
        <v>196.64999999999998</v>
      </c>
      <c r="H93" s="23">
        <v>200</v>
      </c>
      <c r="I93" s="23">
        <f>C93*0.5</f>
        <v>5</v>
      </c>
      <c r="J93" s="22">
        <f t="shared" si="8"/>
        <v>-1.6499999999999773</v>
      </c>
    </row>
    <row r="94" spans="1:10" ht="15">
      <c r="A94" s="46" t="s">
        <v>120</v>
      </c>
      <c r="B94" s="31" t="s">
        <v>85</v>
      </c>
      <c r="C94" s="31">
        <v>4</v>
      </c>
      <c r="D94" s="31">
        <v>11.4</v>
      </c>
      <c r="E94" s="31">
        <f t="shared" si="5"/>
        <v>45.6</v>
      </c>
      <c r="F94" s="32">
        <f t="shared" si="6"/>
        <v>52.44</v>
      </c>
      <c r="G94" s="33">
        <f t="shared" si="7"/>
        <v>52.44</v>
      </c>
      <c r="H94" s="34">
        <v>52</v>
      </c>
      <c r="I94" s="34">
        <f>C94*0.5</f>
        <v>2</v>
      </c>
      <c r="J94" s="33">
        <f t="shared" si="8"/>
        <v>-2.4399999999999977</v>
      </c>
    </row>
    <row r="95" spans="1:10" ht="15">
      <c r="A95" s="23" t="s">
        <v>132</v>
      </c>
      <c r="B95" s="20" t="s">
        <v>86</v>
      </c>
      <c r="C95" s="20">
        <v>0</v>
      </c>
      <c r="D95" s="20">
        <v>19</v>
      </c>
      <c r="E95" s="20">
        <f t="shared" si="5"/>
        <v>0</v>
      </c>
      <c r="F95" s="21">
        <f t="shared" si="6"/>
        <v>0</v>
      </c>
      <c r="G95" s="22">
        <f t="shared" si="7"/>
        <v>0</v>
      </c>
      <c r="H95" s="23">
        <v>153</v>
      </c>
      <c r="I95" s="23">
        <f>C95*0.5</f>
        <v>0</v>
      </c>
      <c r="J95" s="22">
        <f t="shared" si="8"/>
        <v>153</v>
      </c>
    </row>
    <row r="96" spans="1:10" ht="15">
      <c r="A96" s="45" t="s">
        <v>62</v>
      </c>
      <c r="B96" s="31" t="s">
        <v>61</v>
      </c>
      <c r="C96" s="31">
        <v>5</v>
      </c>
      <c r="D96" s="31">
        <v>47.5</v>
      </c>
      <c r="E96" s="31">
        <f t="shared" si="5"/>
        <v>237.5</v>
      </c>
      <c r="F96" s="32">
        <f t="shared" si="6"/>
        <v>273.125</v>
      </c>
      <c r="G96" s="33">
        <f t="shared" si="7"/>
        <v>273.125</v>
      </c>
      <c r="H96" s="34">
        <v>273</v>
      </c>
      <c r="I96" s="34">
        <f t="shared" si="4"/>
        <v>13.200000000000001</v>
      </c>
      <c r="J96" s="33">
        <f t="shared" si="8"/>
        <v>-13.325000000000001</v>
      </c>
    </row>
    <row r="97" spans="1:10" ht="15">
      <c r="A97" s="45" t="s">
        <v>34</v>
      </c>
      <c r="B97" s="20" t="s">
        <v>31</v>
      </c>
      <c r="C97" s="20">
        <v>8</v>
      </c>
      <c r="D97" s="20">
        <v>200</v>
      </c>
      <c r="E97" s="20">
        <f t="shared" si="5"/>
        <v>1600</v>
      </c>
      <c r="F97" s="21">
        <f t="shared" si="6"/>
        <v>1839.9999999999998</v>
      </c>
      <c r="G97" s="23"/>
      <c r="H97" s="23"/>
      <c r="I97" s="23">
        <f t="shared" si="4"/>
        <v>21.12</v>
      </c>
      <c r="J97" s="23"/>
    </row>
    <row r="98" spans="1:10" ht="15">
      <c r="A98" s="45" t="s">
        <v>72</v>
      </c>
      <c r="B98" s="20" t="s">
        <v>70</v>
      </c>
      <c r="C98" s="20">
        <v>8</v>
      </c>
      <c r="D98" s="20">
        <v>47.5</v>
      </c>
      <c r="E98" s="20">
        <f t="shared" si="5"/>
        <v>380</v>
      </c>
      <c r="F98" s="21">
        <f t="shared" si="6"/>
        <v>436.99999999999994</v>
      </c>
      <c r="G98" s="22">
        <f>F97+F98</f>
        <v>2276.9999999999995</v>
      </c>
      <c r="H98" s="23">
        <v>2277</v>
      </c>
      <c r="I98" s="23">
        <f t="shared" si="4"/>
        <v>21.12</v>
      </c>
      <c r="J98" s="22">
        <f>H98-G98-I98-I97</f>
        <v>-42.23999999999955</v>
      </c>
    </row>
    <row r="99" spans="1:10" ht="15">
      <c r="A99" s="45" t="s">
        <v>50</v>
      </c>
      <c r="B99" s="31" t="s">
        <v>49</v>
      </c>
      <c r="C99" s="31">
        <v>7</v>
      </c>
      <c r="D99" s="31">
        <v>115</v>
      </c>
      <c r="E99" s="31">
        <f t="shared" si="5"/>
        <v>805</v>
      </c>
      <c r="F99" s="32">
        <f t="shared" si="6"/>
        <v>925.7499999999999</v>
      </c>
      <c r="G99" s="34"/>
      <c r="H99" s="34"/>
      <c r="I99" s="34">
        <f t="shared" si="4"/>
        <v>18.48</v>
      </c>
      <c r="J99" s="34"/>
    </row>
    <row r="100" spans="1:10" ht="15">
      <c r="A100" s="45" t="s">
        <v>129</v>
      </c>
      <c r="B100" s="31" t="s">
        <v>86</v>
      </c>
      <c r="C100" s="31">
        <v>0</v>
      </c>
      <c r="D100" s="31">
        <v>19</v>
      </c>
      <c r="E100" s="31">
        <f t="shared" si="5"/>
        <v>0</v>
      </c>
      <c r="F100" s="32">
        <f t="shared" si="6"/>
        <v>0</v>
      </c>
      <c r="G100" s="33">
        <f>F99+F100</f>
        <v>925.7499999999999</v>
      </c>
      <c r="H100" s="34">
        <v>1060</v>
      </c>
      <c r="I100" s="34">
        <f>C100*0.5</f>
        <v>0</v>
      </c>
      <c r="J100" s="33">
        <f>H100-G100-I99</f>
        <v>115.77000000000011</v>
      </c>
    </row>
    <row r="101" spans="1:10" ht="15">
      <c r="A101" s="45" t="s">
        <v>77</v>
      </c>
      <c r="B101" s="20" t="s">
        <v>74</v>
      </c>
      <c r="C101" s="20">
        <v>5</v>
      </c>
      <c r="D101" s="20">
        <v>90</v>
      </c>
      <c r="E101" s="20">
        <f t="shared" si="5"/>
        <v>450</v>
      </c>
      <c r="F101" s="21">
        <f t="shared" si="6"/>
        <v>517.5</v>
      </c>
      <c r="G101" s="22">
        <f>F101</f>
        <v>517.5</v>
      </c>
      <c r="H101" s="23">
        <v>520</v>
      </c>
      <c r="I101" s="23">
        <f t="shared" si="4"/>
        <v>13.200000000000001</v>
      </c>
      <c r="J101" s="22">
        <f>H101-G101-I101</f>
        <v>-10.700000000000001</v>
      </c>
    </row>
    <row r="102" spans="1:10" ht="15">
      <c r="A102" s="47" t="s">
        <v>93</v>
      </c>
      <c r="B102" s="31" t="s">
        <v>61</v>
      </c>
      <c r="C102" s="31">
        <v>5.3</v>
      </c>
      <c r="D102" s="31">
        <v>47.5</v>
      </c>
      <c r="E102" s="31">
        <f t="shared" si="5"/>
        <v>251.75</v>
      </c>
      <c r="F102" s="32">
        <f t="shared" si="6"/>
        <v>289.5125</v>
      </c>
      <c r="G102" s="34"/>
      <c r="H102" s="34"/>
      <c r="I102" s="34">
        <f t="shared" si="4"/>
        <v>13.992</v>
      </c>
      <c r="J102" s="34"/>
    </row>
    <row r="103" spans="1:10" ht="15">
      <c r="A103" s="45" t="s">
        <v>17</v>
      </c>
      <c r="B103" s="31" t="s">
        <v>10</v>
      </c>
      <c r="C103" s="31">
        <v>2</v>
      </c>
      <c r="D103" s="31">
        <v>48.5</v>
      </c>
      <c r="E103" s="31">
        <f aca="true" t="shared" si="9" ref="E103:E134">D103*C103</f>
        <v>97</v>
      </c>
      <c r="F103" s="32">
        <f aca="true" t="shared" si="10" ref="F103:F134">E103*1.15</f>
        <v>111.55</v>
      </c>
      <c r="G103" s="34"/>
      <c r="H103" s="34"/>
      <c r="I103" s="34">
        <f t="shared" si="4"/>
        <v>5.28</v>
      </c>
      <c r="J103" s="34"/>
    </row>
    <row r="104" spans="1:10" ht="15">
      <c r="A104" s="45" t="s">
        <v>17</v>
      </c>
      <c r="B104" s="31" t="s">
        <v>22</v>
      </c>
      <c r="C104" s="31">
        <v>4</v>
      </c>
      <c r="D104" s="31">
        <v>145</v>
      </c>
      <c r="E104" s="31">
        <f t="shared" si="9"/>
        <v>580</v>
      </c>
      <c r="F104" s="32">
        <f t="shared" si="10"/>
        <v>667</v>
      </c>
      <c r="G104" s="34"/>
      <c r="H104" s="34"/>
      <c r="I104" s="34">
        <f t="shared" si="4"/>
        <v>10.56</v>
      </c>
      <c r="J104" s="34"/>
    </row>
    <row r="105" spans="1:10" ht="15">
      <c r="A105" s="45" t="s">
        <v>17</v>
      </c>
      <c r="B105" s="31" t="s">
        <v>85</v>
      </c>
      <c r="C105" s="31">
        <v>7</v>
      </c>
      <c r="D105" s="31">
        <v>11.4</v>
      </c>
      <c r="E105" s="31">
        <f t="shared" si="9"/>
        <v>79.8</v>
      </c>
      <c r="F105" s="32">
        <f t="shared" si="10"/>
        <v>91.77</v>
      </c>
      <c r="G105" s="34"/>
      <c r="H105" s="34"/>
      <c r="I105" s="34">
        <f>C105*0.5</f>
        <v>3.5</v>
      </c>
      <c r="J105" s="34"/>
    </row>
    <row r="106" spans="1:12" ht="15">
      <c r="A106" s="45" t="s">
        <v>17</v>
      </c>
      <c r="B106" s="31" t="s">
        <v>85</v>
      </c>
      <c r="C106" s="31">
        <v>23</v>
      </c>
      <c r="D106" s="31">
        <v>11.4</v>
      </c>
      <c r="E106" s="31">
        <f t="shared" si="9"/>
        <v>262.2</v>
      </c>
      <c r="F106" s="32">
        <f t="shared" si="10"/>
        <v>301.53</v>
      </c>
      <c r="G106" s="33">
        <f>F102+F103+F104+F105+F106</f>
        <v>1461.3625</v>
      </c>
      <c r="H106" s="34">
        <v>1467</v>
      </c>
      <c r="I106" s="34">
        <f>C106*0.5</f>
        <v>11.5</v>
      </c>
      <c r="J106" s="33">
        <f>H106-G106-I102-I103-I104-I105-I106-1127</f>
        <v>-1166.1945</v>
      </c>
      <c r="K106" t="s">
        <v>171</v>
      </c>
      <c r="L106">
        <v>1127</v>
      </c>
    </row>
    <row r="107" spans="1:10" ht="15">
      <c r="A107" s="45" t="s">
        <v>13</v>
      </c>
      <c r="B107" s="20" t="s">
        <v>10</v>
      </c>
      <c r="C107" s="20">
        <v>10</v>
      </c>
      <c r="D107" s="20">
        <v>48.5</v>
      </c>
      <c r="E107" s="20">
        <f t="shared" si="9"/>
        <v>485</v>
      </c>
      <c r="F107" s="21">
        <f t="shared" si="10"/>
        <v>557.75</v>
      </c>
      <c r="G107" s="23"/>
      <c r="H107" s="23"/>
      <c r="I107" s="23">
        <f t="shared" si="4"/>
        <v>26.400000000000002</v>
      </c>
      <c r="J107" s="23"/>
    </row>
    <row r="108" spans="1:10" ht="15">
      <c r="A108" s="46" t="s">
        <v>155</v>
      </c>
      <c r="B108" s="20" t="s">
        <v>19</v>
      </c>
      <c r="C108" s="28">
        <v>6.95</v>
      </c>
      <c r="D108" s="20">
        <v>90</v>
      </c>
      <c r="E108" s="20">
        <f>D108*C108</f>
        <v>625.5</v>
      </c>
      <c r="F108" s="21">
        <f>E108*1.15</f>
        <v>719.3249999999999</v>
      </c>
      <c r="G108" s="22">
        <f>F107+F108</f>
        <v>1277.0749999999998</v>
      </c>
      <c r="H108" s="23">
        <v>1355</v>
      </c>
      <c r="I108" s="23">
        <f t="shared" si="4"/>
        <v>18.348000000000003</v>
      </c>
      <c r="J108" s="22">
        <f>H108-G108-I108-I107</f>
        <v>33.17700000000018</v>
      </c>
    </row>
    <row r="109" spans="1:11" ht="15">
      <c r="A109" s="34" t="s">
        <v>92</v>
      </c>
      <c r="B109" s="31" t="s">
        <v>70</v>
      </c>
      <c r="C109" s="31">
        <v>5</v>
      </c>
      <c r="D109" s="31">
        <v>47.5</v>
      </c>
      <c r="E109" s="31">
        <f t="shared" si="9"/>
        <v>237.5</v>
      </c>
      <c r="F109" s="32">
        <f t="shared" si="10"/>
        <v>273.125</v>
      </c>
      <c r="G109" s="33">
        <f>F109</f>
        <v>273.125</v>
      </c>
      <c r="H109" s="34">
        <v>245</v>
      </c>
      <c r="I109" s="34">
        <f t="shared" si="4"/>
        <v>13.200000000000001</v>
      </c>
      <c r="J109" s="33">
        <f>H109-G109-I109</f>
        <v>-41.325</v>
      </c>
      <c r="K109" t="s">
        <v>159</v>
      </c>
    </row>
    <row r="110" spans="1:10" ht="15">
      <c r="A110" s="45" t="s">
        <v>33</v>
      </c>
      <c r="B110" s="20" t="s">
        <v>31</v>
      </c>
      <c r="C110" s="20">
        <v>11</v>
      </c>
      <c r="D110" s="20">
        <v>200</v>
      </c>
      <c r="E110" s="20">
        <f t="shared" si="9"/>
        <v>2200</v>
      </c>
      <c r="F110" s="21">
        <f t="shared" si="10"/>
        <v>2530</v>
      </c>
      <c r="G110" s="22">
        <f>F110</f>
        <v>2530</v>
      </c>
      <c r="H110" s="23">
        <v>2530</v>
      </c>
      <c r="I110" s="23">
        <f t="shared" si="4"/>
        <v>29.040000000000003</v>
      </c>
      <c r="J110" s="22">
        <f>H110-G110-I110</f>
        <v>-29.040000000000003</v>
      </c>
    </row>
    <row r="111" spans="1:10" ht="15">
      <c r="A111" s="45" t="s">
        <v>71</v>
      </c>
      <c r="B111" s="31" t="s">
        <v>70</v>
      </c>
      <c r="C111" s="31">
        <v>4</v>
      </c>
      <c r="D111" s="31">
        <v>47.5</v>
      </c>
      <c r="E111" s="31">
        <f t="shared" si="9"/>
        <v>190</v>
      </c>
      <c r="F111" s="32">
        <f t="shared" si="10"/>
        <v>218.49999999999997</v>
      </c>
      <c r="G111" s="33">
        <f>F111</f>
        <v>218.49999999999997</v>
      </c>
      <c r="H111" s="34">
        <v>219</v>
      </c>
      <c r="I111" s="34">
        <f t="shared" si="4"/>
        <v>10.56</v>
      </c>
      <c r="J111" s="33">
        <f>H111-G111-I111</f>
        <v>-10.059999999999972</v>
      </c>
    </row>
    <row r="112" spans="1:10" ht="15">
      <c r="A112" s="23" t="s">
        <v>26</v>
      </c>
      <c r="B112" s="20" t="s">
        <v>22</v>
      </c>
      <c r="C112" s="20">
        <v>5.4</v>
      </c>
      <c r="D112" s="20">
        <v>145</v>
      </c>
      <c r="E112" s="20">
        <f t="shared" si="9"/>
        <v>783</v>
      </c>
      <c r="F112" s="21">
        <f t="shared" si="10"/>
        <v>900.4499999999999</v>
      </c>
      <c r="G112" s="23"/>
      <c r="H112" s="23"/>
      <c r="I112" s="23">
        <f t="shared" si="4"/>
        <v>14.256000000000002</v>
      </c>
      <c r="J112" s="23"/>
    </row>
    <row r="113" spans="1:10" ht="15">
      <c r="A113" s="23" t="s">
        <v>26</v>
      </c>
      <c r="B113" s="20" t="s">
        <v>43</v>
      </c>
      <c r="C113" s="20">
        <v>8.4</v>
      </c>
      <c r="D113" s="20">
        <v>130</v>
      </c>
      <c r="E113" s="20">
        <f t="shared" si="9"/>
        <v>1092</v>
      </c>
      <c r="F113" s="21">
        <f t="shared" si="10"/>
        <v>1255.8</v>
      </c>
      <c r="G113" s="23"/>
      <c r="H113" s="23"/>
      <c r="I113" s="23">
        <f t="shared" si="4"/>
        <v>22.176000000000002</v>
      </c>
      <c r="J113" s="23"/>
    </row>
    <row r="114" spans="1:10" ht="15">
      <c r="A114" s="23" t="s">
        <v>143</v>
      </c>
      <c r="B114" s="20" t="s">
        <v>88</v>
      </c>
      <c r="C114" s="20">
        <v>6</v>
      </c>
      <c r="D114" s="20">
        <v>12.35</v>
      </c>
      <c r="E114" s="20">
        <f t="shared" si="9"/>
        <v>74.1</v>
      </c>
      <c r="F114" s="21">
        <f t="shared" si="10"/>
        <v>85.21499999999999</v>
      </c>
      <c r="G114" s="23"/>
      <c r="H114" s="23"/>
      <c r="I114" s="23">
        <f>C114*0.5</f>
        <v>3</v>
      </c>
      <c r="J114" s="23"/>
    </row>
    <row r="115" spans="1:10" ht="15">
      <c r="A115" s="23" t="s">
        <v>143</v>
      </c>
      <c r="B115" s="20" t="s">
        <v>89</v>
      </c>
      <c r="C115" s="20">
        <v>6</v>
      </c>
      <c r="D115" s="20">
        <v>16.15</v>
      </c>
      <c r="E115" s="20">
        <f t="shared" si="9"/>
        <v>96.89999999999999</v>
      </c>
      <c r="F115" s="21">
        <f t="shared" si="10"/>
        <v>111.43499999999999</v>
      </c>
      <c r="G115" s="22">
        <f>F112+F113+F114+F115</f>
        <v>2352.9</v>
      </c>
      <c r="H115" s="23">
        <v>2226</v>
      </c>
      <c r="I115" s="23">
        <f>C115*0.5</f>
        <v>3</v>
      </c>
      <c r="J115" s="22">
        <f>H115-G115-I115-I114-I113-I112</f>
        <v>-169.33200000000008</v>
      </c>
    </row>
    <row r="116" spans="1:10" ht="15">
      <c r="A116" s="45" t="s">
        <v>94</v>
      </c>
      <c r="B116" s="31" t="s">
        <v>104</v>
      </c>
      <c r="C116" s="31">
        <v>1</v>
      </c>
      <c r="D116" s="31">
        <v>230</v>
      </c>
      <c r="E116" s="31">
        <f t="shared" si="9"/>
        <v>230</v>
      </c>
      <c r="F116" s="32">
        <f t="shared" si="10"/>
        <v>264.5</v>
      </c>
      <c r="G116" s="34"/>
      <c r="H116" s="34"/>
      <c r="I116" s="34">
        <f>C116*10</f>
        <v>10</v>
      </c>
      <c r="J116" s="34"/>
    </row>
    <row r="117" spans="1:10" ht="15">
      <c r="A117" s="45" t="s">
        <v>94</v>
      </c>
      <c r="B117" s="31" t="s">
        <v>105</v>
      </c>
      <c r="C117" s="31">
        <v>1</v>
      </c>
      <c r="D117" s="31">
        <v>230</v>
      </c>
      <c r="E117" s="31">
        <f t="shared" si="9"/>
        <v>230</v>
      </c>
      <c r="F117" s="32">
        <f t="shared" si="10"/>
        <v>264.5</v>
      </c>
      <c r="G117" s="34"/>
      <c r="H117" s="34"/>
      <c r="I117" s="34">
        <f>C117*10</f>
        <v>10</v>
      </c>
      <c r="J117" s="34"/>
    </row>
    <row r="118" spans="1:10" ht="15">
      <c r="A118" s="45" t="s">
        <v>94</v>
      </c>
      <c r="B118" s="31" t="s">
        <v>106</v>
      </c>
      <c r="C118" s="31">
        <v>1</v>
      </c>
      <c r="D118" s="31">
        <v>610</v>
      </c>
      <c r="E118" s="31">
        <f t="shared" si="9"/>
        <v>610</v>
      </c>
      <c r="F118" s="32">
        <f t="shared" si="10"/>
        <v>701.5</v>
      </c>
      <c r="G118" s="33">
        <f>F116+F117+F118</f>
        <v>1230.5</v>
      </c>
      <c r="H118" s="34">
        <v>1261</v>
      </c>
      <c r="I118" s="34">
        <f>C118*15</f>
        <v>15</v>
      </c>
      <c r="J118" s="33">
        <f>H118-G118-I118-I117-I116</f>
        <v>-4.5</v>
      </c>
    </row>
    <row r="119" spans="1:10" ht="15">
      <c r="A119" s="48" t="s">
        <v>140</v>
      </c>
      <c r="B119" s="20" t="s">
        <v>88</v>
      </c>
      <c r="C119" s="20">
        <v>5</v>
      </c>
      <c r="D119" s="20">
        <v>12.35</v>
      </c>
      <c r="E119" s="20">
        <f t="shared" si="9"/>
        <v>61.75</v>
      </c>
      <c r="F119" s="21">
        <f t="shared" si="10"/>
        <v>71.01249999999999</v>
      </c>
      <c r="G119" s="23"/>
      <c r="H119" s="23"/>
      <c r="I119" s="23">
        <f>C119*0.5</f>
        <v>2.5</v>
      </c>
      <c r="J119" s="23"/>
    </row>
    <row r="120" spans="1:10" ht="15">
      <c r="A120" s="48" t="s">
        <v>140</v>
      </c>
      <c r="B120" s="20" t="s">
        <v>91</v>
      </c>
      <c r="C120" s="20">
        <v>9</v>
      </c>
      <c r="D120" s="20">
        <v>26.6</v>
      </c>
      <c r="E120" s="20">
        <f t="shared" si="9"/>
        <v>239.4</v>
      </c>
      <c r="F120" s="21">
        <f t="shared" si="10"/>
        <v>275.31</v>
      </c>
      <c r="G120" s="22">
        <f>F119+F120</f>
        <v>346.3225</v>
      </c>
      <c r="H120" s="23">
        <v>346</v>
      </c>
      <c r="I120" s="23">
        <f>C120*0.5</f>
        <v>4.5</v>
      </c>
      <c r="J120" s="22">
        <f>H120-G120-I120-I119</f>
        <v>-7.322499999999991</v>
      </c>
    </row>
    <row r="121" spans="1:10" ht="15">
      <c r="A121" s="45" t="s">
        <v>67</v>
      </c>
      <c r="B121" s="31" t="s">
        <v>61</v>
      </c>
      <c r="C121" s="31">
        <v>6</v>
      </c>
      <c r="D121" s="31">
        <v>47.5</v>
      </c>
      <c r="E121" s="31">
        <f t="shared" si="9"/>
        <v>285</v>
      </c>
      <c r="F121" s="32">
        <f t="shared" si="10"/>
        <v>327.75</v>
      </c>
      <c r="G121" s="34"/>
      <c r="H121" s="34"/>
      <c r="I121" s="34">
        <f t="shared" si="4"/>
        <v>15.84</v>
      </c>
      <c r="J121" s="34"/>
    </row>
    <row r="122" spans="1:10" ht="15">
      <c r="A122" s="45" t="s">
        <v>67</v>
      </c>
      <c r="B122" s="31" t="s">
        <v>87</v>
      </c>
      <c r="C122" s="31">
        <v>12</v>
      </c>
      <c r="D122" s="31">
        <v>3.8</v>
      </c>
      <c r="E122" s="31">
        <f t="shared" si="9"/>
        <v>45.599999999999994</v>
      </c>
      <c r="F122" s="32">
        <f t="shared" si="10"/>
        <v>52.43999999999999</v>
      </c>
      <c r="G122" s="34"/>
      <c r="H122" s="34"/>
      <c r="I122" s="34">
        <f>C122*0.5</f>
        <v>6</v>
      </c>
      <c r="J122" s="34"/>
    </row>
    <row r="123" spans="1:10" ht="15">
      <c r="A123" s="45" t="s">
        <v>67</v>
      </c>
      <c r="B123" s="31" t="s">
        <v>88</v>
      </c>
      <c r="C123" s="31">
        <v>6</v>
      </c>
      <c r="D123" s="31">
        <v>12.35</v>
      </c>
      <c r="E123" s="31">
        <f t="shared" si="9"/>
        <v>74.1</v>
      </c>
      <c r="F123" s="32">
        <f t="shared" si="10"/>
        <v>85.21499999999999</v>
      </c>
      <c r="G123" s="34"/>
      <c r="H123" s="34"/>
      <c r="I123" s="34">
        <f>C123*0.5</f>
        <v>3</v>
      </c>
      <c r="J123" s="34"/>
    </row>
    <row r="124" spans="1:10" ht="15">
      <c r="A124" s="45" t="s">
        <v>67</v>
      </c>
      <c r="B124" s="31" t="s">
        <v>91</v>
      </c>
      <c r="C124" s="31">
        <v>7</v>
      </c>
      <c r="D124" s="31">
        <v>26.6</v>
      </c>
      <c r="E124" s="31">
        <f t="shared" si="9"/>
        <v>186.20000000000002</v>
      </c>
      <c r="F124" s="32">
        <f t="shared" si="10"/>
        <v>214.13</v>
      </c>
      <c r="G124" s="33">
        <f>F121+F122+F123+F124</f>
        <v>679.535</v>
      </c>
      <c r="H124" s="34">
        <v>680</v>
      </c>
      <c r="I124" s="34">
        <f>C124*0.5</f>
        <v>3.5</v>
      </c>
      <c r="J124" s="33">
        <f>H124-G124-I124-I123-I122-I121</f>
        <v>-27.874999999999968</v>
      </c>
    </row>
    <row r="125" spans="1:10" ht="15">
      <c r="A125" s="29" t="s">
        <v>138</v>
      </c>
      <c r="B125" s="20" t="s">
        <v>87</v>
      </c>
      <c r="C125" s="20">
        <v>10</v>
      </c>
      <c r="D125" s="20">
        <v>3.8</v>
      </c>
      <c r="E125" s="20">
        <f t="shared" si="9"/>
        <v>38</v>
      </c>
      <c r="F125" s="21">
        <f t="shared" si="10"/>
        <v>43.699999999999996</v>
      </c>
      <c r="G125" s="22">
        <f>F125</f>
        <v>43.699999999999996</v>
      </c>
      <c r="H125" s="23"/>
      <c r="I125" s="23">
        <f>C125*0.5</f>
        <v>5</v>
      </c>
      <c r="J125" s="22">
        <f>H125-G125-I125</f>
        <v>-48.699999999999996</v>
      </c>
    </row>
    <row r="126" spans="1:10" ht="15">
      <c r="A126" s="45" t="s">
        <v>48</v>
      </c>
      <c r="B126" s="31" t="s">
        <v>43</v>
      </c>
      <c r="C126" s="31">
        <v>3.4</v>
      </c>
      <c r="D126" s="31">
        <v>130</v>
      </c>
      <c r="E126" s="31">
        <f t="shared" si="9"/>
        <v>442</v>
      </c>
      <c r="F126" s="32">
        <f t="shared" si="10"/>
        <v>508.29999999999995</v>
      </c>
      <c r="G126" s="33">
        <f>F126</f>
        <v>508.29999999999995</v>
      </c>
      <c r="H126" s="34">
        <v>450</v>
      </c>
      <c r="I126" s="34">
        <f t="shared" si="4"/>
        <v>8.976</v>
      </c>
      <c r="J126" s="33">
        <f>H126-G126-I126</f>
        <v>-67.27599999999995</v>
      </c>
    </row>
    <row r="127" spans="1:10" ht="15">
      <c r="A127" s="45" t="s">
        <v>128</v>
      </c>
      <c r="B127" s="20" t="s">
        <v>85</v>
      </c>
      <c r="C127" s="20">
        <v>5</v>
      </c>
      <c r="D127" s="20">
        <v>11.4</v>
      </c>
      <c r="E127" s="20">
        <f t="shared" si="9"/>
        <v>57</v>
      </c>
      <c r="F127" s="21">
        <f t="shared" si="10"/>
        <v>65.55</v>
      </c>
      <c r="G127" s="23"/>
      <c r="H127" s="23"/>
      <c r="I127" s="23">
        <f>C127*0.5</f>
        <v>2.5</v>
      </c>
      <c r="J127" s="23"/>
    </row>
    <row r="128" spans="1:10" ht="15">
      <c r="A128" s="45" t="s">
        <v>128</v>
      </c>
      <c r="B128" s="20" t="s">
        <v>88</v>
      </c>
      <c r="C128" s="20">
        <v>5</v>
      </c>
      <c r="D128" s="20">
        <v>12.35</v>
      </c>
      <c r="E128" s="20">
        <f t="shared" si="9"/>
        <v>61.75</v>
      </c>
      <c r="F128" s="21">
        <f t="shared" si="10"/>
        <v>71.01249999999999</v>
      </c>
      <c r="G128" s="22">
        <f>F127+F128</f>
        <v>136.5625</v>
      </c>
      <c r="H128" s="23">
        <v>137</v>
      </c>
      <c r="I128" s="23">
        <f>C128*0.5</f>
        <v>2.5</v>
      </c>
      <c r="J128" s="22">
        <f>H128-G128-I127-I128</f>
        <v>-4.5625</v>
      </c>
    </row>
    <row r="129" spans="1:10" ht="15">
      <c r="A129" s="34" t="s">
        <v>130</v>
      </c>
      <c r="B129" s="31" t="s">
        <v>86</v>
      </c>
      <c r="C129" s="31">
        <v>0</v>
      </c>
      <c r="D129" s="31">
        <v>19</v>
      </c>
      <c r="E129" s="31">
        <f t="shared" si="9"/>
        <v>0</v>
      </c>
      <c r="F129" s="32">
        <f t="shared" si="10"/>
        <v>0</v>
      </c>
      <c r="G129" s="33">
        <f>F129</f>
        <v>0</v>
      </c>
      <c r="H129" s="34">
        <v>153</v>
      </c>
      <c r="I129" s="34">
        <f>C129*0.5</f>
        <v>0</v>
      </c>
      <c r="J129" s="33">
        <f>H129-G129-I129</f>
        <v>153</v>
      </c>
    </row>
    <row r="130" spans="1:10" ht="15">
      <c r="A130" s="45" t="s">
        <v>14</v>
      </c>
      <c r="B130" s="20" t="s">
        <v>10</v>
      </c>
      <c r="C130" s="20">
        <v>6</v>
      </c>
      <c r="D130" s="20">
        <v>48.5</v>
      </c>
      <c r="E130" s="20">
        <f t="shared" si="9"/>
        <v>291</v>
      </c>
      <c r="F130" s="21">
        <f t="shared" si="10"/>
        <v>334.65</v>
      </c>
      <c r="G130" s="22">
        <f>F130</f>
        <v>334.65</v>
      </c>
      <c r="H130" s="23">
        <v>335</v>
      </c>
      <c r="I130" s="23">
        <f t="shared" si="4"/>
        <v>15.84</v>
      </c>
      <c r="J130" s="22">
        <f>H130-G130-I130</f>
        <v>-15.489999999999977</v>
      </c>
    </row>
    <row r="131" spans="1:10" ht="15">
      <c r="A131" s="45" t="s">
        <v>95</v>
      </c>
      <c r="B131" s="31" t="s">
        <v>89</v>
      </c>
      <c r="C131" s="31">
        <v>10</v>
      </c>
      <c r="D131" s="31">
        <v>16.15</v>
      </c>
      <c r="E131" s="31">
        <f t="shared" si="9"/>
        <v>161.5</v>
      </c>
      <c r="F131" s="32">
        <f t="shared" si="10"/>
        <v>185.725</v>
      </c>
      <c r="G131" s="34"/>
      <c r="H131" s="34"/>
      <c r="I131" s="34">
        <f>C131*0.5</f>
        <v>5</v>
      </c>
      <c r="J131" s="34"/>
    </row>
    <row r="132" spans="1:10" ht="15">
      <c r="A132" s="45" t="s">
        <v>95</v>
      </c>
      <c r="B132" s="31" t="s">
        <v>107</v>
      </c>
      <c r="C132" s="31">
        <v>1</v>
      </c>
      <c r="D132" s="31">
        <v>400</v>
      </c>
      <c r="E132" s="31">
        <f t="shared" si="9"/>
        <v>400</v>
      </c>
      <c r="F132" s="32">
        <f t="shared" si="10"/>
        <v>459.99999999999994</v>
      </c>
      <c r="G132" s="34"/>
      <c r="H132" s="34"/>
      <c r="I132" s="34">
        <f>C132*15</f>
        <v>15</v>
      </c>
      <c r="J132" s="34"/>
    </row>
    <row r="133" spans="1:10" ht="15">
      <c r="A133" s="45" t="s">
        <v>95</v>
      </c>
      <c r="B133" s="31" t="s">
        <v>108</v>
      </c>
      <c r="C133" s="31">
        <v>2</v>
      </c>
      <c r="D133" s="31">
        <v>400</v>
      </c>
      <c r="E133" s="31">
        <f t="shared" si="9"/>
        <v>800</v>
      </c>
      <c r="F133" s="32">
        <f t="shared" si="10"/>
        <v>919.9999999999999</v>
      </c>
      <c r="G133" s="33">
        <f>F131+F132+F133</f>
        <v>1565.725</v>
      </c>
      <c r="H133" s="34">
        <v>1566</v>
      </c>
      <c r="I133" s="34">
        <f>C133*15</f>
        <v>30</v>
      </c>
      <c r="J133" s="33">
        <f>H133-G133-I133-I132-I131</f>
        <v>-49.72499999999991</v>
      </c>
    </row>
    <row r="134" spans="1:10" ht="15">
      <c r="A134" s="46" t="s">
        <v>131</v>
      </c>
      <c r="B134" s="20" t="s">
        <v>85</v>
      </c>
      <c r="C134" s="20">
        <v>11</v>
      </c>
      <c r="D134" s="20">
        <v>11.4</v>
      </c>
      <c r="E134" s="20">
        <f t="shared" si="9"/>
        <v>125.4</v>
      </c>
      <c r="F134" s="21">
        <f t="shared" si="10"/>
        <v>144.21</v>
      </c>
      <c r="G134" s="22">
        <f>F134</f>
        <v>144.21</v>
      </c>
      <c r="H134" s="23">
        <v>240</v>
      </c>
      <c r="I134" s="23">
        <f>C134*0.5</f>
        <v>5.5</v>
      </c>
      <c r="J134" s="22">
        <f>H134-G134-I134</f>
        <v>90.28999999999999</v>
      </c>
    </row>
    <row r="135" spans="1:10" ht="15">
      <c r="A135" s="45" t="s">
        <v>102</v>
      </c>
      <c r="B135" s="31" t="s">
        <v>115</v>
      </c>
      <c r="C135" s="31">
        <v>1</v>
      </c>
      <c r="D135" s="31">
        <v>285</v>
      </c>
      <c r="E135" s="31">
        <f aca="true" t="shared" si="11" ref="E135:E167">D135*C135</f>
        <v>285</v>
      </c>
      <c r="F135" s="32">
        <f aca="true" t="shared" si="12" ref="F135:F167">E135*1.15</f>
        <v>327.75</v>
      </c>
      <c r="G135" s="33">
        <f>F135</f>
        <v>327.75</v>
      </c>
      <c r="H135" s="34">
        <v>335</v>
      </c>
      <c r="I135" s="34">
        <f>C135*15</f>
        <v>15</v>
      </c>
      <c r="J135" s="33">
        <f>H135-G135-I135</f>
        <v>-7.75</v>
      </c>
    </row>
    <row r="136" spans="1:10" ht="15">
      <c r="A136" s="45" t="s">
        <v>80</v>
      </c>
      <c r="B136" s="20" t="s">
        <v>74</v>
      </c>
      <c r="C136" s="20">
        <v>6</v>
      </c>
      <c r="D136" s="20">
        <v>90</v>
      </c>
      <c r="E136" s="20">
        <f t="shared" si="11"/>
        <v>540</v>
      </c>
      <c r="F136" s="21">
        <f t="shared" si="12"/>
        <v>621</v>
      </c>
      <c r="G136" s="23"/>
      <c r="H136" s="23"/>
      <c r="I136" s="23">
        <f aca="true" t="shared" si="13" ref="I136:I172">C136*2.64</f>
        <v>15.84</v>
      </c>
      <c r="J136" s="23"/>
    </row>
    <row r="137" spans="1:10" ht="15">
      <c r="A137" s="45" t="s">
        <v>80</v>
      </c>
      <c r="B137" s="20" t="s">
        <v>85</v>
      </c>
      <c r="C137" s="20">
        <v>18</v>
      </c>
      <c r="D137" s="20">
        <v>11.4</v>
      </c>
      <c r="E137" s="20">
        <f t="shared" si="11"/>
        <v>205.20000000000002</v>
      </c>
      <c r="F137" s="21">
        <f t="shared" si="12"/>
        <v>235.98</v>
      </c>
      <c r="G137" s="22">
        <f>F136+F137</f>
        <v>856.98</v>
      </c>
      <c r="H137" s="23">
        <v>857</v>
      </c>
      <c r="I137" s="23">
        <f>C137*0.5</f>
        <v>9</v>
      </c>
      <c r="J137" s="22">
        <f>H137-G137-I136-I137</f>
        <v>-24.820000000000018</v>
      </c>
    </row>
    <row r="138" spans="1:10" ht="15">
      <c r="A138" s="45" t="s">
        <v>37</v>
      </c>
      <c r="B138" s="31" t="s">
        <v>35</v>
      </c>
      <c r="C138" s="31">
        <v>3</v>
      </c>
      <c r="D138" s="31">
        <v>200</v>
      </c>
      <c r="E138" s="31">
        <f t="shared" si="11"/>
        <v>600</v>
      </c>
      <c r="F138" s="32">
        <f t="shared" si="12"/>
        <v>690</v>
      </c>
      <c r="G138" s="34"/>
      <c r="H138" s="34"/>
      <c r="I138" s="34">
        <f t="shared" si="13"/>
        <v>7.92</v>
      </c>
      <c r="J138" s="34"/>
    </row>
    <row r="139" spans="1:10" ht="15">
      <c r="A139" s="45" t="s">
        <v>37</v>
      </c>
      <c r="B139" s="31" t="s">
        <v>43</v>
      </c>
      <c r="C139" s="31">
        <v>7</v>
      </c>
      <c r="D139" s="31">
        <v>130</v>
      </c>
      <c r="E139" s="31">
        <f t="shared" si="11"/>
        <v>910</v>
      </c>
      <c r="F139" s="32">
        <f t="shared" si="12"/>
        <v>1046.5</v>
      </c>
      <c r="G139" s="34"/>
      <c r="H139" s="34"/>
      <c r="I139" s="34">
        <f t="shared" si="13"/>
        <v>18.48</v>
      </c>
      <c r="J139" s="34"/>
    </row>
    <row r="140" spans="1:10" ht="15">
      <c r="A140" s="45" t="s">
        <v>37</v>
      </c>
      <c r="B140" s="31" t="s">
        <v>116</v>
      </c>
      <c r="C140" s="31">
        <v>1</v>
      </c>
      <c r="D140" s="31">
        <v>400</v>
      </c>
      <c r="E140" s="31">
        <f t="shared" si="11"/>
        <v>400</v>
      </c>
      <c r="F140" s="32">
        <f t="shared" si="12"/>
        <v>459.99999999999994</v>
      </c>
      <c r="G140" s="33">
        <f>F138+F139+F140</f>
        <v>2196.5</v>
      </c>
      <c r="H140" s="34">
        <v>2228</v>
      </c>
      <c r="I140" s="34">
        <f>C140*15</f>
        <v>15</v>
      </c>
      <c r="J140" s="33">
        <f>H140-G140-I140-I139-I138</f>
        <v>-9.9</v>
      </c>
    </row>
    <row r="141" spans="1:10" ht="15">
      <c r="A141" s="46" t="s">
        <v>32</v>
      </c>
      <c r="B141" s="20" t="s">
        <v>31</v>
      </c>
      <c r="C141" s="20">
        <v>6</v>
      </c>
      <c r="D141" s="20">
        <v>200</v>
      </c>
      <c r="E141" s="20">
        <f t="shared" si="11"/>
        <v>1200</v>
      </c>
      <c r="F141" s="21">
        <f t="shared" si="12"/>
        <v>1380</v>
      </c>
      <c r="G141" s="22">
        <f>F141</f>
        <v>1380</v>
      </c>
      <c r="H141" s="23">
        <v>1400</v>
      </c>
      <c r="I141" s="23">
        <f t="shared" si="13"/>
        <v>15.84</v>
      </c>
      <c r="J141" s="22">
        <f>H141-G141-I141</f>
        <v>4.16</v>
      </c>
    </row>
    <row r="142" spans="1:10" ht="15">
      <c r="A142" s="45" t="s">
        <v>133</v>
      </c>
      <c r="B142" s="31" t="s">
        <v>86</v>
      </c>
      <c r="C142" s="31">
        <v>0</v>
      </c>
      <c r="D142" s="31">
        <v>19</v>
      </c>
      <c r="E142" s="31">
        <f t="shared" si="11"/>
        <v>0</v>
      </c>
      <c r="F142" s="32">
        <f t="shared" si="12"/>
        <v>0</v>
      </c>
      <c r="G142" s="34"/>
      <c r="H142" s="34"/>
      <c r="I142" s="34">
        <f t="shared" si="13"/>
        <v>0</v>
      </c>
      <c r="J142" s="34"/>
    </row>
    <row r="143" spans="1:10" ht="15">
      <c r="A143" s="45" t="s">
        <v>78</v>
      </c>
      <c r="B143" s="31" t="s">
        <v>74</v>
      </c>
      <c r="C143" s="31">
        <v>6</v>
      </c>
      <c r="D143" s="31">
        <v>90</v>
      </c>
      <c r="E143" s="31">
        <f t="shared" si="11"/>
        <v>540</v>
      </c>
      <c r="F143" s="32">
        <f t="shared" si="12"/>
        <v>621</v>
      </c>
      <c r="G143" s="33">
        <f>F142+F143</f>
        <v>621</v>
      </c>
      <c r="H143" s="34">
        <v>752</v>
      </c>
      <c r="I143" s="34">
        <f t="shared" si="13"/>
        <v>15.84</v>
      </c>
      <c r="J143" s="33">
        <f>H143-G143-I143</f>
        <v>115.16</v>
      </c>
    </row>
    <row r="144" spans="1:10" ht="15">
      <c r="A144" s="45" t="s">
        <v>121</v>
      </c>
      <c r="B144" s="20" t="s">
        <v>85</v>
      </c>
      <c r="C144" s="20">
        <v>6</v>
      </c>
      <c r="D144" s="20">
        <v>11.4</v>
      </c>
      <c r="E144" s="20">
        <f t="shared" si="11"/>
        <v>68.4</v>
      </c>
      <c r="F144" s="21">
        <f t="shared" si="12"/>
        <v>78.66</v>
      </c>
      <c r="G144" s="22">
        <f>F144</f>
        <v>78.66</v>
      </c>
      <c r="H144" s="23">
        <v>79</v>
      </c>
      <c r="I144" s="23">
        <f>C144*0.5</f>
        <v>3</v>
      </c>
      <c r="J144" s="22">
        <f>H144-G144-I144</f>
        <v>-2.6599999999999966</v>
      </c>
    </row>
    <row r="145" spans="1:10" ht="15">
      <c r="A145" s="45" t="s">
        <v>98</v>
      </c>
      <c r="B145" s="31" t="s">
        <v>112</v>
      </c>
      <c r="C145" s="31">
        <v>1</v>
      </c>
      <c r="D145" s="31">
        <v>285</v>
      </c>
      <c r="E145" s="31">
        <f t="shared" si="11"/>
        <v>285</v>
      </c>
      <c r="F145" s="32">
        <f t="shared" si="12"/>
        <v>327.75</v>
      </c>
      <c r="G145" s="33">
        <f>F145</f>
        <v>327.75</v>
      </c>
      <c r="H145" s="34">
        <v>350</v>
      </c>
      <c r="I145" s="34">
        <f>C145*15</f>
        <v>15</v>
      </c>
      <c r="J145" s="33">
        <f>H145-G145-I145</f>
        <v>7.25</v>
      </c>
    </row>
    <row r="146" spans="1:10" ht="15">
      <c r="A146" s="45" t="s">
        <v>64</v>
      </c>
      <c r="B146" s="20" t="s">
        <v>61</v>
      </c>
      <c r="C146" s="20">
        <v>5</v>
      </c>
      <c r="D146" s="20">
        <v>47.5</v>
      </c>
      <c r="E146" s="20">
        <f t="shared" si="11"/>
        <v>237.5</v>
      </c>
      <c r="F146" s="21">
        <f t="shared" si="12"/>
        <v>273.125</v>
      </c>
      <c r="G146" s="22">
        <f>F146</f>
        <v>273.125</v>
      </c>
      <c r="H146" s="23">
        <v>273</v>
      </c>
      <c r="I146" s="23">
        <f t="shared" si="13"/>
        <v>13.200000000000001</v>
      </c>
      <c r="J146" s="22">
        <f>H146-G146-I146</f>
        <v>-13.325000000000001</v>
      </c>
    </row>
    <row r="147" spans="1:10" ht="15">
      <c r="A147" s="45" t="s">
        <v>60</v>
      </c>
      <c r="B147" s="31" t="s">
        <v>59</v>
      </c>
      <c r="C147" s="31">
        <v>20</v>
      </c>
      <c r="D147" s="31">
        <v>42.5</v>
      </c>
      <c r="E147" s="31">
        <f t="shared" si="11"/>
        <v>850</v>
      </c>
      <c r="F147" s="32">
        <f t="shared" si="12"/>
        <v>977.4999999999999</v>
      </c>
      <c r="G147" s="34"/>
      <c r="H147" s="34"/>
      <c r="I147" s="34">
        <f t="shared" si="13"/>
        <v>52.800000000000004</v>
      </c>
      <c r="J147" s="34"/>
    </row>
    <row r="148" spans="1:11" ht="15">
      <c r="A148" s="45" t="s">
        <v>127</v>
      </c>
      <c r="B148" s="31" t="s">
        <v>85</v>
      </c>
      <c r="C148" s="31">
        <v>28</v>
      </c>
      <c r="D148" s="31">
        <v>11.4</v>
      </c>
      <c r="E148" s="31">
        <f t="shared" si="11"/>
        <v>319.2</v>
      </c>
      <c r="F148" s="32">
        <f t="shared" si="12"/>
        <v>367.08</v>
      </c>
      <c r="G148" s="33">
        <f>F147+F148</f>
        <v>1344.58</v>
      </c>
      <c r="H148" s="34">
        <v>1345</v>
      </c>
      <c r="I148" s="34">
        <f>C148*0.5</f>
        <v>14</v>
      </c>
      <c r="J148" s="33">
        <f>H148-G148-I148-I147</f>
        <v>-66.37999999999994</v>
      </c>
      <c r="K148" t="s">
        <v>158</v>
      </c>
    </row>
    <row r="149" spans="1:10" ht="15">
      <c r="A149" s="24" t="s">
        <v>134</v>
      </c>
      <c r="B149" s="20" t="s">
        <v>86</v>
      </c>
      <c r="C149" s="20">
        <v>6</v>
      </c>
      <c r="D149" s="20">
        <v>19</v>
      </c>
      <c r="E149" s="20">
        <f t="shared" si="11"/>
        <v>114</v>
      </c>
      <c r="F149" s="21">
        <f t="shared" si="12"/>
        <v>131.1</v>
      </c>
      <c r="G149" s="23"/>
      <c r="H149" s="23"/>
      <c r="I149" s="23">
        <f>C149*0.5</f>
        <v>3</v>
      </c>
      <c r="J149" s="23"/>
    </row>
    <row r="150" spans="1:10" ht="15">
      <c r="A150" s="24" t="s">
        <v>134</v>
      </c>
      <c r="B150" s="20" t="s">
        <v>89</v>
      </c>
      <c r="C150" s="20">
        <v>15</v>
      </c>
      <c r="D150" s="20">
        <v>16.15</v>
      </c>
      <c r="E150" s="20">
        <f t="shared" si="11"/>
        <v>242.24999999999997</v>
      </c>
      <c r="F150" s="21">
        <f t="shared" si="12"/>
        <v>278.5874999999999</v>
      </c>
      <c r="G150" s="22">
        <f>F149+F150</f>
        <v>409.6874999999999</v>
      </c>
      <c r="H150" s="23">
        <v>410</v>
      </c>
      <c r="I150" s="23">
        <f>C150*0.5</f>
        <v>7.5</v>
      </c>
      <c r="J150" s="22">
        <f>H150-G150-I150-I149</f>
        <v>-10.187499999999886</v>
      </c>
    </row>
    <row r="151" spans="1:10" ht="15">
      <c r="A151" s="46" t="s">
        <v>40</v>
      </c>
      <c r="B151" s="31" t="s">
        <v>35</v>
      </c>
      <c r="C151" s="31">
        <v>5</v>
      </c>
      <c r="D151" s="31">
        <v>200</v>
      </c>
      <c r="E151" s="31">
        <f t="shared" si="11"/>
        <v>1000</v>
      </c>
      <c r="F151" s="32">
        <f t="shared" si="12"/>
        <v>1150</v>
      </c>
      <c r="G151" s="34"/>
      <c r="H151" s="34"/>
      <c r="I151" s="34">
        <f t="shared" si="13"/>
        <v>13.200000000000001</v>
      </c>
      <c r="J151" s="34"/>
    </row>
    <row r="152" spans="1:10" ht="15">
      <c r="A152" s="46" t="s">
        <v>40</v>
      </c>
      <c r="B152" s="31" t="s">
        <v>49</v>
      </c>
      <c r="C152" s="31">
        <v>7</v>
      </c>
      <c r="D152" s="31">
        <v>115</v>
      </c>
      <c r="E152" s="31">
        <f t="shared" si="11"/>
        <v>805</v>
      </c>
      <c r="F152" s="32">
        <f t="shared" si="12"/>
        <v>925.7499999999999</v>
      </c>
      <c r="G152" s="34"/>
      <c r="H152" s="34"/>
      <c r="I152" s="34">
        <f t="shared" si="13"/>
        <v>18.48</v>
      </c>
      <c r="J152" s="34"/>
    </row>
    <row r="153" spans="1:10" ht="15">
      <c r="A153" s="46" t="s">
        <v>40</v>
      </c>
      <c r="B153" s="31" t="s">
        <v>70</v>
      </c>
      <c r="C153" s="31">
        <v>4</v>
      </c>
      <c r="D153" s="31">
        <v>47.5</v>
      </c>
      <c r="E153" s="31">
        <f t="shared" si="11"/>
        <v>190</v>
      </c>
      <c r="F153" s="32">
        <f t="shared" si="12"/>
        <v>218.49999999999997</v>
      </c>
      <c r="G153" s="33">
        <f>F151+F152+F153</f>
        <v>2294.25</v>
      </c>
      <c r="H153" s="34">
        <v>2300</v>
      </c>
      <c r="I153" s="34">
        <f t="shared" si="13"/>
        <v>10.56</v>
      </c>
      <c r="J153" s="33">
        <f>H153-G153-I153-I152-I151</f>
        <v>-36.49</v>
      </c>
    </row>
    <row r="154" spans="1:10" ht="15">
      <c r="A154" s="45" t="s">
        <v>150</v>
      </c>
      <c r="B154" s="20" t="s">
        <v>91</v>
      </c>
      <c r="C154" s="20">
        <v>7</v>
      </c>
      <c r="D154" s="20">
        <v>26.6</v>
      </c>
      <c r="E154" s="20">
        <f t="shared" si="11"/>
        <v>186.20000000000002</v>
      </c>
      <c r="F154" s="21">
        <f t="shared" si="12"/>
        <v>214.13</v>
      </c>
      <c r="G154" s="23"/>
      <c r="H154" s="23"/>
      <c r="I154" s="23">
        <f>C154*0.5</f>
        <v>3.5</v>
      </c>
      <c r="J154" s="23"/>
    </row>
    <row r="155" spans="1:10" ht="15">
      <c r="A155" s="45" t="s">
        <v>151</v>
      </c>
      <c r="B155" s="20" t="s">
        <v>91</v>
      </c>
      <c r="C155" s="20">
        <v>16</v>
      </c>
      <c r="D155" s="20">
        <v>26.6</v>
      </c>
      <c r="E155" s="20">
        <f t="shared" si="11"/>
        <v>425.6</v>
      </c>
      <c r="F155" s="21">
        <f t="shared" si="12"/>
        <v>489.44</v>
      </c>
      <c r="G155" s="22">
        <f>F154+F155</f>
        <v>703.5699999999999</v>
      </c>
      <c r="H155" s="23">
        <v>704</v>
      </c>
      <c r="I155" s="23">
        <f>C155*0.5</f>
        <v>8</v>
      </c>
      <c r="J155" s="22">
        <f>H155-G155-I155-I154</f>
        <v>-11.069999999999936</v>
      </c>
    </row>
    <row r="156" spans="1:10" ht="15">
      <c r="A156" s="45" t="s">
        <v>12</v>
      </c>
      <c r="B156" s="31" t="s">
        <v>10</v>
      </c>
      <c r="C156" s="31">
        <v>10</v>
      </c>
      <c r="D156" s="31">
        <v>48.5</v>
      </c>
      <c r="E156" s="31">
        <f t="shared" si="11"/>
        <v>485</v>
      </c>
      <c r="F156" s="32">
        <f t="shared" si="12"/>
        <v>557.75</v>
      </c>
      <c r="G156" s="34"/>
      <c r="H156" s="34"/>
      <c r="I156" s="34">
        <f t="shared" si="13"/>
        <v>26.400000000000002</v>
      </c>
      <c r="J156" s="34"/>
    </row>
    <row r="157" spans="1:10" ht="15">
      <c r="A157" s="45" t="s">
        <v>12</v>
      </c>
      <c r="B157" s="31" t="s">
        <v>74</v>
      </c>
      <c r="C157" s="31">
        <v>7</v>
      </c>
      <c r="D157" s="31">
        <v>90</v>
      </c>
      <c r="E157" s="31">
        <f t="shared" si="11"/>
        <v>630</v>
      </c>
      <c r="F157" s="32">
        <f t="shared" si="12"/>
        <v>724.5</v>
      </c>
      <c r="G157" s="34"/>
      <c r="H157" s="34"/>
      <c r="I157" s="34">
        <f t="shared" si="13"/>
        <v>18.48</v>
      </c>
      <c r="J157" s="34"/>
    </row>
    <row r="158" spans="1:10" ht="15">
      <c r="A158" s="45" t="s">
        <v>55</v>
      </c>
      <c r="B158" s="31" t="s">
        <v>53</v>
      </c>
      <c r="C158" s="31">
        <v>7</v>
      </c>
      <c r="D158" s="31">
        <v>45</v>
      </c>
      <c r="E158" s="31">
        <f t="shared" si="11"/>
        <v>315</v>
      </c>
      <c r="F158" s="32">
        <f t="shared" si="12"/>
        <v>362.25</v>
      </c>
      <c r="G158" s="34"/>
      <c r="H158" s="34"/>
      <c r="I158" s="34">
        <f t="shared" si="13"/>
        <v>18.48</v>
      </c>
      <c r="J158" s="34"/>
    </row>
    <row r="159" spans="1:10" ht="15">
      <c r="A159" s="45" t="s">
        <v>55</v>
      </c>
      <c r="B159" s="31" t="s">
        <v>70</v>
      </c>
      <c r="C159" s="31">
        <v>10</v>
      </c>
      <c r="D159" s="31">
        <v>47.5</v>
      </c>
      <c r="E159" s="31">
        <f t="shared" si="11"/>
        <v>475</v>
      </c>
      <c r="F159" s="32">
        <f t="shared" si="12"/>
        <v>546.25</v>
      </c>
      <c r="G159" s="34"/>
      <c r="H159" s="34"/>
      <c r="I159" s="34">
        <f t="shared" si="13"/>
        <v>26.400000000000002</v>
      </c>
      <c r="J159" s="34"/>
    </row>
    <row r="160" spans="1:10" ht="15">
      <c r="A160" s="45" t="s">
        <v>55</v>
      </c>
      <c r="B160" s="31" t="s">
        <v>87</v>
      </c>
      <c r="C160" s="31">
        <v>20</v>
      </c>
      <c r="D160" s="31">
        <v>3.8</v>
      </c>
      <c r="E160" s="31">
        <f t="shared" si="11"/>
        <v>76</v>
      </c>
      <c r="F160" s="32">
        <f t="shared" si="12"/>
        <v>87.39999999999999</v>
      </c>
      <c r="G160" s="33">
        <f>F156+F157+F158+F159+F160</f>
        <v>2278.15</v>
      </c>
      <c r="H160" s="34">
        <v>2278</v>
      </c>
      <c r="I160" s="34">
        <f>C160*0.5</f>
        <v>10</v>
      </c>
      <c r="J160" s="33">
        <f>H160-G160-I160-I159-I158-I157-I156</f>
        <v>-99.91000000000011</v>
      </c>
    </row>
    <row r="161" spans="1:10" ht="15">
      <c r="A161" s="45" t="s">
        <v>69</v>
      </c>
      <c r="B161" s="20" t="s">
        <v>61</v>
      </c>
      <c r="C161" s="20">
        <v>6</v>
      </c>
      <c r="D161" s="20">
        <v>47.5</v>
      </c>
      <c r="E161" s="20">
        <f t="shared" si="11"/>
        <v>285</v>
      </c>
      <c r="F161" s="21">
        <f t="shared" si="12"/>
        <v>327.75</v>
      </c>
      <c r="G161" s="22">
        <f>F161</f>
        <v>327.75</v>
      </c>
      <c r="H161" s="23">
        <v>330</v>
      </c>
      <c r="I161" s="23">
        <f t="shared" si="13"/>
        <v>15.84</v>
      </c>
      <c r="J161" s="22">
        <f aca="true" t="shared" si="14" ref="J161:J167">H161-G161-I161</f>
        <v>-13.59</v>
      </c>
    </row>
    <row r="162" spans="1:10" ht="15">
      <c r="A162" s="49" t="s">
        <v>154</v>
      </c>
      <c r="B162" s="31" t="s">
        <v>70</v>
      </c>
      <c r="C162" s="31">
        <v>4</v>
      </c>
      <c r="D162" s="31">
        <v>47.5</v>
      </c>
      <c r="E162" s="31">
        <f t="shared" si="11"/>
        <v>190</v>
      </c>
      <c r="F162" s="32">
        <f t="shared" si="12"/>
        <v>218.49999999999997</v>
      </c>
      <c r="G162" s="33">
        <f>F162</f>
        <v>218.49999999999997</v>
      </c>
      <c r="H162" s="34">
        <v>220</v>
      </c>
      <c r="I162" s="34">
        <f t="shared" si="13"/>
        <v>10.56</v>
      </c>
      <c r="J162" s="33">
        <f t="shared" si="14"/>
        <v>-9.059999999999972</v>
      </c>
    </row>
    <row r="163" spans="1:10" ht="15">
      <c r="A163" s="45" t="s">
        <v>157</v>
      </c>
      <c r="B163" s="20" t="s">
        <v>10</v>
      </c>
      <c r="C163" s="20">
        <v>3</v>
      </c>
      <c r="D163" s="20">
        <v>48.5</v>
      </c>
      <c r="E163" s="20">
        <f>D163*C163</f>
        <v>145.5</v>
      </c>
      <c r="F163" s="21">
        <f>E163*1.15</f>
        <v>167.325</v>
      </c>
      <c r="G163" s="22">
        <f>F163</f>
        <v>167.325</v>
      </c>
      <c r="H163" s="23">
        <v>167</v>
      </c>
      <c r="I163" s="23">
        <f t="shared" si="13"/>
        <v>7.92</v>
      </c>
      <c r="J163" s="22">
        <f t="shared" si="14"/>
        <v>-8.244999999999989</v>
      </c>
    </row>
    <row r="164" spans="1:10" ht="15">
      <c r="A164" s="47" t="s">
        <v>172</v>
      </c>
      <c r="B164" s="31" t="s">
        <v>70</v>
      </c>
      <c r="C164" s="31">
        <v>5.3</v>
      </c>
      <c r="D164" s="31">
        <v>47.5</v>
      </c>
      <c r="E164" s="31">
        <f>D164*C164</f>
        <v>251.75</v>
      </c>
      <c r="F164" s="32">
        <f>E164*1.15</f>
        <v>289.5125</v>
      </c>
      <c r="G164" s="33">
        <f>F164</f>
        <v>289.5125</v>
      </c>
      <c r="H164" s="34"/>
      <c r="I164" s="34">
        <f t="shared" si="13"/>
        <v>13.992</v>
      </c>
      <c r="J164" s="33">
        <f t="shared" si="14"/>
        <v>-303.5045</v>
      </c>
    </row>
    <row r="165" spans="1:10" ht="15">
      <c r="A165" s="46" t="s">
        <v>160</v>
      </c>
      <c r="B165" s="20" t="s">
        <v>31</v>
      </c>
      <c r="C165" s="20">
        <v>6.6</v>
      </c>
      <c r="D165" s="20">
        <v>200</v>
      </c>
      <c r="E165" s="20">
        <f>D165*C165</f>
        <v>1320</v>
      </c>
      <c r="F165" s="21">
        <f>E165*1.15</f>
        <v>1517.9999999999998</v>
      </c>
      <c r="G165" s="22">
        <f>F165</f>
        <v>1517.9999999999998</v>
      </c>
      <c r="H165" s="23">
        <v>1518</v>
      </c>
      <c r="I165" s="23">
        <f t="shared" si="13"/>
        <v>17.424</v>
      </c>
      <c r="J165" s="22">
        <f t="shared" si="14"/>
        <v>-17.423999999999772</v>
      </c>
    </row>
    <row r="166" spans="1:10" ht="15">
      <c r="A166" s="46" t="s">
        <v>161</v>
      </c>
      <c r="B166" s="31" t="s">
        <v>10</v>
      </c>
      <c r="C166" s="31">
        <v>6.9</v>
      </c>
      <c r="D166" s="31">
        <v>48.5</v>
      </c>
      <c r="E166" s="31">
        <f t="shared" si="11"/>
        <v>334.65000000000003</v>
      </c>
      <c r="F166" s="32">
        <f t="shared" si="12"/>
        <v>384.8475</v>
      </c>
      <c r="G166" s="33">
        <f aca="true" t="shared" si="15" ref="G166:G174">F166</f>
        <v>384.8475</v>
      </c>
      <c r="H166" s="34">
        <v>390</v>
      </c>
      <c r="I166" s="34">
        <f t="shared" si="13"/>
        <v>18.216</v>
      </c>
      <c r="J166" s="33">
        <f t="shared" si="14"/>
        <v>-13.063500000000026</v>
      </c>
    </row>
    <row r="167" spans="1:10" ht="15">
      <c r="A167" s="42" t="s">
        <v>15</v>
      </c>
      <c r="B167" s="26" t="s">
        <v>22</v>
      </c>
      <c r="C167" s="39">
        <v>1</v>
      </c>
      <c r="D167" s="39">
        <v>145</v>
      </c>
      <c r="E167" s="39">
        <f t="shared" si="11"/>
        <v>145</v>
      </c>
      <c r="F167" s="40">
        <f t="shared" si="12"/>
        <v>166.75</v>
      </c>
      <c r="G167" s="41">
        <f t="shared" si="15"/>
        <v>166.75</v>
      </c>
      <c r="H167" s="27"/>
      <c r="I167" s="27">
        <f t="shared" si="13"/>
        <v>2.64</v>
      </c>
      <c r="J167" s="41">
        <f t="shared" si="14"/>
        <v>-169.39</v>
      </c>
    </row>
    <row r="168" spans="1:10" ht="15">
      <c r="A168" s="42" t="s">
        <v>15</v>
      </c>
      <c r="B168" s="39" t="s">
        <v>43</v>
      </c>
      <c r="C168" s="39">
        <v>1.85</v>
      </c>
      <c r="D168" s="39">
        <v>130</v>
      </c>
      <c r="E168" s="39">
        <f aca="true" t="shared" si="16" ref="E168:E174">D168*C168</f>
        <v>240.5</v>
      </c>
      <c r="F168" s="40">
        <f aca="true" t="shared" si="17" ref="F168:F175">E168*1.15</f>
        <v>276.575</v>
      </c>
      <c r="G168" s="41">
        <f t="shared" si="15"/>
        <v>276.575</v>
      </c>
      <c r="H168" s="27"/>
      <c r="I168" s="27">
        <f t="shared" si="13"/>
        <v>4.884</v>
      </c>
      <c r="J168" s="41">
        <f aca="true" t="shared" si="18" ref="J168:J174">H168-G168-I168</f>
        <v>-281.459</v>
      </c>
    </row>
    <row r="169" spans="1:10" ht="15">
      <c r="A169" s="42" t="s">
        <v>15</v>
      </c>
      <c r="B169" s="39" t="s">
        <v>49</v>
      </c>
      <c r="C169" s="39">
        <v>5.5</v>
      </c>
      <c r="D169" s="39">
        <v>115</v>
      </c>
      <c r="E169" s="39">
        <f t="shared" si="16"/>
        <v>632.5</v>
      </c>
      <c r="F169" s="40">
        <f t="shared" si="17"/>
        <v>727.375</v>
      </c>
      <c r="G169" s="41">
        <f t="shared" si="15"/>
        <v>727.375</v>
      </c>
      <c r="H169" s="27"/>
      <c r="I169" s="27">
        <f t="shared" si="13"/>
        <v>14.520000000000001</v>
      </c>
      <c r="J169" s="41">
        <f t="shared" si="18"/>
        <v>-741.895</v>
      </c>
    </row>
    <row r="170" spans="1:10" ht="15">
      <c r="A170" s="42" t="s">
        <v>15</v>
      </c>
      <c r="B170" s="39" t="s">
        <v>59</v>
      </c>
      <c r="C170" s="39">
        <v>6.4</v>
      </c>
      <c r="D170" s="39">
        <v>42.5</v>
      </c>
      <c r="E170" s="39">
        <f t="shared" si="16"/>
        <v>272</v>
      </c>
      <c r="F170" s="40">
        <f t="shared" si="17"/>
        <v>312.79999999999995</v>
      </c>
      <c r="G170" s="41">
        <f t="shared" si="15"/>
        <v>312.79999999999995</v>
      </c>
      <c r="H170" s="27"/>
      <c r="I170" s="27">
        <f t="shared" si="13"/>
        <v>16.896</v>
      </c>
      <c r="J170" s="41">
        <f t="shared" si="18"/>
        <v>-329.69599999999997</v>
      </c>
    </row>
    <row r="171" spans="1:10" ht="15">
      <c r="A171" s="42" t="s">
        <v>15</v>
      </c>
      <c r="B171" s="39" t="s">
        <v>74</v>
      </c>
      <c r="C171" s="39">
        <v>0.5</v>
      </c>
      <c r="D171" s="39">
        <v>90</v>
      </c>
      <c r="E171" s="39">
        <f t="shared" si="16"/>
        <v>45</v>
      </c>
      <c r="F171" s="40">
        <f t="shared" si="17"/>
        <v>51.74999999999999</v>
      </c>
      <c r="G171" s="41">
        <f t="shared" si="15"/>
        <v>51.74999999999999</v>
      </c>
      <c r="H171" s="27"/>
      <c r="I171" s="27">
        <f t="shared" si="13"/>
        <v>1.32</v>
      </c>
      <c r="J171" s="41">
        <f t="shared" si="18"/>
        <v>-53.06999999999999</v>
      </c>
    </row>
    <row r="172" spans="1:10" ht="15">
      <c r="A172" s="42" t="s">
        <v>15</v>
      </c>
      <c r="B172" s="39" t="s">
        <v>83</v>
      </c>
      <c r="C172" s="39">
        <v>10.7</v>
      </c>
      <c r="D172" s="39">
        <v>57.5</v>
      </c>
      <c r="E172" s="39">
        <f t="shared" si="16"/>
        <v>615.25</v>
      </c>
      <c r="F172" s="40">
        <f t="shared" si="17"/>
        <v>707.5374999999999</v>
      </c>
      <c r="G172" s="41">
        <f t="shared" si="15"/>
        <v>707.5374999999999</v>
      </c>
      <c r="H172" s="27"/>
      <c r="I172" s="27">
        <f t="shared" si="13"/>
        <v>28.248</v>
      </c>
      <c r="J172" s="41">
        <f t="shared" si="18"/>
        <v>-735.7855</v>
      </c>
    </row>
    <row r="173" spans="1:10" ht="15">
      <c r="A173" s="42" t="s">
        <v>15</v>
      </c>
      <c r="B173" s="39" t="s">
        <v>85</v>
      </c>
      <c r="C173" s="39">
        <v>3</v>
      </c>
      <c r="D173" s="39">
        <v>11.4</v>
      </c>
      <c r="E173" s="39">
        <f t="shared" si="16"/>
        <v>34.2</v>
      </c>
      <c r="F173" s="40">
        <f t="shared" si="17"/>
        <v>39.33</v>
      </c>
      <c r="G173" s="41">
        <f t="shared" si="15"/>
        <v>39.33</v>
      </c>
      <c r="H173" s="27"/>
      <c r="I173" s="27">
        <f>C173*0.5</f>
        <v>1.5</v>
      </c>
      <c r="J173" s="41">
        <f t="shared" si="18"/>
        <v>-40.83</v>
      </c>
    </row>
    <row r="174" spans="1:10" ht="15">
      <c r="A174" s="42" t="s">
        <v>15</v>
      </c>
      <c r="B174" s="39" t="s">
        <v>86</v>
      </c>
      <c r="C174" s="39">
        <v>3</v>
      </c>
      <c r="D174" s="39">
        <v>19</v>
      </c>
      <c r="E174" s="39">
        <f t="shared" si="16"/>
        <v>57</v>
      </c>
      <c r="F174" s="40">
        <f t="shared" si="17"/>
        <v>65.55</v>
      </c>
      <c r="G174" s="41">
        <f t="shared" si="15"/>
        <v>65.55</v>
      </c>
      <c r="H174" s="27"/>
      <c r="I174" s="27">
        <f>C174*0.5</f>
        <v>1.5</v>
      </c>
      <c r="J174" s="41">
        <f t="shared" si="18"/>
        <v>-67.05</v>
      </c>
    </row>
    <row r="175" spans="5:10" ht="15" hidden="1">
      <c r="E175" s="17">
        <f>SUM(E2:E174)</f>
        <v>69299.27499999998</v>
      </c>
      <c r="F175" s="18">
        <f t="shared" si="17"/>
        <v>79694.16624999997</v>
      </c>
      <c r="G175" s="9">
        <f>SUM(G2:G174)</f>
        <v>79694.16625000004</v>
      </c>
      <c r="H175">
        <f>SUM(H2:H174)</f>
        <v>79237</v>
      </c>
      <c r="I175">
        <f>SUM(I2:I174)</f>
        <v>2171.2039999999997</v>
      </c>
      <c r="J175" s="43">
        <f>SUM(J2:J174)</f>
        <v>-3755.370249999996</v>
      </c>
    </row>
    <row r="176" spans="1:8" ht="15" hidden="1">
      <c r="A176" t="s">
        <v>163</v>
      </c>
      <c r="B176" s="10" t="s">
        <v>164</v>
      </c>
      <c r="H176">
        <v>2207</v>
      </c>
    </row>
    <row r="177" spans="1:8" ht="15" hidden="1">
      <c r="A177" s="44" t="s">
        <v>175</v>
      </c>
      <c r="F177" t="s">
        <v>165</v>
      </c>
      <c r="G177">
        <v>1546.5</v>
      </c>
      <c r="H177">
        <v>2.64</v>
      </c>
    </row>
    <row r="178" spans="1:7" ht="15" hidden="1">
      <c r="A178" t="s">
        <v>176</v>
      </c>
      <c r="F178" t="s">
        <v>166</v>
      </c>
      <c r="G178">
        <v>325</v>
      </c>
    </row>
    <row r="179" spans="6:7" ht="15" hidden="1">
      <c r="F179" t="s">
        <v>167</v>
      </c>
      <c r="G179">
        <v>20</v>
      </c>
    </row>
    <row r="180" spans="6:7" ht="15" hidden="1">
      <c r="F180" t="s">
        <v>168</v>
      </c>
      <c r="G180">
        <v>315</v>
      </c>
    </row>
    <row r="181" spans="1:7" ht="15" hidden="1">
      <c r="A181" t="s">
        <v>176</v>
      </c>
      <c r="B181" t="s">
        <v>177</v>
      </c>
      <c r="G181">
        <f>SUM(G177:G180)</f>
        <v>2206.5</v>
      </c>
    </row>
    <row r="182" ht="15" hidden="1">
      <c r="A182" t="s">
        <v>178</v>
      </c>
    </row>
    <row r="183" ht="15" hidden="1">
      <c r="J183" s="9">
        <f>H175-G175-I175</f>
        <v>-2628.370250000038</v>
      </c>
    </row>
    <row r="184" ht="15" hidden="1"/>
    <row r="185" spans="3:7" ht="15" hidden="1">
      <c r="C185">
        <v>6.7</v>
      </c>
      <c r="D185">
        <v>146</v>
      </c>
      <c r="E185">
        <v>978</v>
      </c>
      <c r="F185">
        <v>549</v>
      </c>
      <c r="G185" s="53">
        <f>E185-F185</f>
        <v>429</v>
      </c>
    </row>
    <row r="186" ht="15" hidden="1"/>
    <row r="187" ht="15" hidden="1"/>
    <row r="188" ht="15" hidden="1"/>
  </sheetData>
  <sheetProtection/>
  <hyperlinks>
    <hyperlink ref="A13" r:id="rId1" display="C@шкина мама"/>
    <hyperlink ref="A35" r:id="rId2" display="luda123@ngs.ru"/>
    <hyperlink ref="A149" r:id="rId3" display="Юлианк@ "/>
    <hyperlink ref="A36" r:id="rId4" display="luda123@ngs.ru "/>
    <hyperlink ref="A119" r:id="rId5" display="Марина@Мария "/>
    <hyperlink ref="A150" r:id="rId6" display="Юлианк@ "/>
    <hyperlink ref="A120" r:id="rId7" display="Марина@Мария 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18">
      <selection activeCell="B27" sqref="B27"/>
    </sheetView>
  </sheetViews>
  <sheetFormatPr defaultColWidth="9.140625" defaultRowHeight="15"/>
  <cols>
    <col min="1" max="1" width="22.8515625" style="0" customWidth="1"/>
    <col min="2" max="2" width="60.00390625" style="0" customWidth="1"/>
    <col min="3" max="3" width="9.00390625" style="0" customWidth="1"/>
    <col min="4" max="4" width="10.421875" style="0" customWidth="1"/>
    <col min="6" max="6" width="12.57421875" style="0" customWidth="1"/>
    <col min="9" max="9" width="6.28125" style="0" customWidth="1"/>
    <col min="10" max="10" width="21.4218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73</v>
      </c>
      <c r="B2" s="3" t="s">
        <v>70</v>
      </c>
      <c r="C2" s="3">
        <v>4</v>
      </c>
      <c r="D2" s="3">
        <v>47.5</v>
      </c>
      <c r="E2" s="3">
        <f aca="true" t="shared" si="0" ref="E2:E32">D2*C2</f>
        <v>190</v>
      </c>
      <c r="F2" s="4">
        <f aca="true" t="shared" si="1" ref="F2:F32">E2*1.15</f>
        <v>218.49999999999997</v>
      </c>
      <c r="G2" s="3"/>
      <c r="H2" s="3"/>
      <c r="I2" s="3"/>
      <c r="J2" s="3"/>
    </row>
    <row r="3" spans="1:10" ht="15">
      <c r="A3" s="3" t="s">
        <v>39</v>
      </c>
      <c r="B3" s="3" t="s">
        <v>70</v>
      </c>
      <c r="C3" s="3">
        <v>4</v>
      </c>
      <c r="D3" s="3">
        <v>47.5</v>
      </c>
      <c r="E3" s="3">
        <f t="shared" si="0"/>
        <v>190</v>
      </c>
      <c r="F3" s="4">
        <f t="shared" si="1"/>
        <v>218.49999999999997</v>
      </c>
      <c r="G3" s="3"/>
      <c r="H3" s="3"/>
      <c r="I3" s="3"/>
      <c r="J3" s="3"/>
    </row>
    <row r="4" spans="1:10" ht="15">
      <c r="A4" s="3" t="s">
        <v>47</v>
      </c>
      <c r="B4" s="3" t="s">
        <v>70</v>
      </c>
      <c r="C4" s="3">
        <v>7</v>
      </c>
      <c r="D4" s="3">
        <v>47.5</v>
      </c>
      <c r="E4" s="3">
        <f t="shared" si="0"/>
        <v>332.5</v>
      </c>
      <c r="F4" s="4">
        <f t="shared" si="1"/>
        <v>382.37499999999994</v>
      </c>
      <c r="G4" s="3"/>
      <c r="H4" s="3"/>
      <c r="I4" s="3"/>
      <c r="J4" s="3"/>
    </row>
    <row r="5" spans="1:10" ht="15">
      <c r="A5" s="3" t="s">
        <v>72</v>
      </c>
      <c r="B5" s="3" t="s">
        <v>70</v>
      </c>
      <c r="C5" s="3">
        <v>8</v>
      </c>
      <c r="D5" s="3">
        <v>47.5</v>
      </c>
      <c r="E5" s="3">
        <f t="shared" si="0"/>
        <v>380</v>
      </c>
      <c r="F5" s="4">
        <f t="shared" si="1"/>
        <v>436.99999999999994</v>
      </c>
      <c r="G5" s="3"/>
      <c r="H5" s="3"/>
      <c r="I5" s="3"/>
      <c r="J5" s="3"/>
    </row>
    <row r="6" spans="1:10" ht="15">
      <c r="A6" s="3" t="s">
        <v>92</v>
      </c>
      <c r="B6" s="3" t="s">
        <v>70</v>
      </c>
      <c r="C6" s="3">
        <v>5</v>
      </c>
      <c r="D6" s="3">
        <v>47.5</v>
      </c>
      <c r="E6" s="3">
        <f t="shared" si="0"/>
        <v>237.5</v>
      </c>
      <c r="F6" s="4">
        <f t="shared" si="1"/>
        <v>273.125</v>
      </c>
      <c r="G6" s="3"/>
      <c r="H6" s="3"/>
      <c r="I6" s="3"/>
      <c r="J6" s="3"/>
    </row>
    <row r="7" spans="1:10" ht="15">
      <c r="A7" s="3" t="s">
        <v>71</v>
      </c>
      <c r="B7" s="3" t="s">
        <v>70</v>
      </c>
      <c r="C7" s="3">
        <v>4</v>
      </c>
      <c r="D7" s="3">
        <v>47.5</v>
      </c>
      <c r="E7" s="3">
        <f t="shared" si="0"/>
        <v>190</v>
      </c>
      <c r="F7" s="4">
        <f t="shared" si="1"/>
        <v>218.49999999999997</v>
      </c>
      <c r="G7" s="3"/>
      <c r="H7" s="3"/>
      <c r="I7" s="3"/>
      <c r="J7" s="3"/>
    </row>
    <row r="8" spans="1:10" ht="15">
      <c r="A8" s="3" t="s">
        <v>40</v>
      </c>
      <c r="B8" s="3" t="s">
        <v>70</v>
      </c>
      <c r="C8" s="3">
        <v>4</v>
      </c>
      <c r="D8" s="3">
        <v>47.5</v>
      </c>
      <c r="E8" s="3">
        <f t="shared" si="0"/>
        <v>190</v>
      </c>
      <c r="F8" s="4">
        <f t="shared" si="1"/>
        <v>218.49999999999997</v>
      </c>
      <c r="G8" s="3"/>
      <c r="H8" s="3"/>
      <c r="I8" s="3"/>
      <c r="J8" s="3"/>
    </row>
    <row r="9" spans="1:10" ht="15">
      <c r="A9" s="3" t="s">
        <v>55</v>
      </c>
      <c r="B9" s="3" t="s">
        <v>70</v>
      </c>
      <c r="C9" s="3">
        <v>10</v>
      </c>
      <c r="D9" s="3">
        <v>47.5</v>
      </c>
      <c r="E9" s="3">
        <f t="shared" si="0"/>
        <v>475</v>
      </c>
      <c r="F9" s="4">
        <f t="shared" si="1"/>
        <v>546.25</v>
      </c>
      <c r="G9" s="3"/>
      <c r="H9" s="3"/>
      <c r="I9" s="3"/>
      <c r="J9" s="3"/>
    </row>
    <row r="10" spans="1:10" ht="15">
      <c r="A10" s="3" t="s">
        <v>154</v>
      </c>
      <c r="B10" s="3" t="s">
        <v>70</v>
      </c>
      <c r="C10" s="3">
        <v>4</v>
      </c>
      <c r="D10" s="3">
        <v>47.5</v>
      </c>
      <c r="E10" s="3">
        <f t="shared" si="0"/>
        <v>190</v>
      </c>
      <c r="F10" s="4">
        <f t="shared" si="1"/>
        <v>218.49999999999997</v>
      </c>
      <c r="G10" s="3"/>
      <c r="H10" s="3"/>
      <c r="I10" s="3"/>
      <c r="J10" s="3"/>
    </row>
    <row r="11" spans="1:10" ht="15">
      <c r="A11" s="7" t="s">
        <v>15</v>
      </c>
      <c r="B11" s="3" t="s">
        <v>70</v>
      </c>
      <c r="C11" s="3">
        <v>5</v>
      </c>
      <c r="D11" s="3">
        <v>47.5</v>
      </c>
      <c r="E11" s="3">
        <f t="shared" si="0"/>
        <v>237.5</v>
      </c>
      <c r="F11" s="4">
        <f t="shared" si="1"/>
        <v>273.125</v>
      </c>
      <c r="G11" s="3"/>
      <c r="H11" s="3"/>
      <c r="I11" s="3"/>
      <c r="J11" s="3"/>
    </row>
    <row r="12" spans="1:10" ht="15">
      <c r="A12" s="3" t="s">
        <v>63</v>
      </c>
      <c r="B12" s="3" t="s">
        <v>61</v>
      </c>
      <c r="C12" s="3">
        <v>12</v>
      </c>
      <c r="D12" s="3">
        <v>47.5</v>
      </c>
      <c r="E12" s="3">
        <f t="shared" si="0"/>
        <v>570</v>
      </c>
      <c r="F12" s="4">
        <f t="shared" si="1"/>
        <v>655.5</v>
      </c>
      <c r="G12" s="3"/>
      <c r="H12" s="3"/>
      <c r="I12" s="3"/>
      <c r="J12" s="3"/>
    </row>
    <row r="13" spans="1:10" ht="15">
      <c r="A13" s="5" t="s">
        <v>65</v>
      </c>
      <c r="B13" s="3" t="s">
        <v>61</v>
      </c>
      <c r="C13" s="3">
        <v>12</v>
      </c>
      <c r="D13" s="3">
        <v>47.5</v>
      </c>
      <c r="E13" s="3">
        <f t="shared" si="0"/>
        <v>570</v>
      </c>
      <c r="F13" s="4">
        <f t="shared" si="1"/>
        <v>655.5</v>
      </c>
      <c r="G13" s="3"/>
      <c r="H13" s="3"/>
      <c r="I13" s="3"/>
      <c r="J13" s="3"/>
    </row>
    <row r="14" spans="1:10" ht="15">
      <c r="A14" s="3" t="s">
        <v>11</v>
      </c>
      <c r="B14" s="3" t="s">
        <v>61</v>
      </c>
      <c r="C14" s="3">
        <v>7</v>
      </c>
      <c r="D14" s="3">
        <v>47.5</v>
      </c>
      <c r="E14" s="3">
        <f t="shared" si="0"/>
        <v>332.5</v>
      </c>
      <c r="F14" s="4">
        <f t="shared" si="1"/>
        <v>382.37499999999994</v>
      </c>
      <c r="G14" s="3"/>
      <c r="H14" s="3"/>
      <c r="I14" s="3"/>
      <c r="J14" s="3"/>
    </row>
    <row r="15" spans="1:10" ht="15">
      <c r="A15" s="3" t="s">
        <v>68</v>
      </c>
      <c r="B15" s="3" t="s">
        <v>61</v>
      </c>
      <c r="C15" s="3">
        <v>5</v>
      </c>
      <c r="D15" s="3">
        <v>47.5</v>
      </c>
      <c r="E15" s="3">
        <f t="shared" si="0"/>
        <v>237.5</v>
      </c>
      <c r="F15" s="4">
        <f t="shared" si="1"/>
        <v>273.125</v>
      </c>
      <c r="G15" s="3"/>
      <c r="H15" s="3"/>
      <c r="I15" s="3"/>
      <c r="J15" s="3"/>
    </row>
    <row r="16" spans="1:10" ht="15">
      <c r="A16" s="3" t="s">
        <v>66</v>
      </c>
      <c r="B16" s="3" t="s">
        <v>61</v>
      </c>
      <c r="C16" s="3">
        <v>5</v>
      </c>
      <c r="D16" s="3">
        <v>47.5</v>
      </c>
      <c r="E16" s="3">
        <f t="shared" si="0"/>
        <v>237.5</v>
      </c>
      <c r="F16" s="4">
        <f t="shared" si="1"/>
        <v>273.125</v>
      </c>
      <c r="G16" s="3"/>
      <c r="H16" s="3"/>
      <c r="I16" s="3"/>
      <c r="J16" s="3"/>
    </row>
    <row r="17" spans="1:10" ht="15">
      <c r="A17" s="3" t="s">
        <v>62</v>
      </c>
      <c r="B17" s="3" t="s">
        <v>61</v>
      </c>
      <c r="C17" s="3">
        <v>5</v>
      </c>
      <c r="D17" s="3">
        <v>47.5</v>
      </c>
      <c r="E17" s="3">
        <f t="shared" si="0"/>
        <v>237.5</v>
      </c>
      <c r="F17" s="4">
        <f t="shared" si="1"/>
        <v>273.125</v>
      </c>
      <c r="G17" s="3"/>
      <c r="H17" s="3"/>
      <c r="I17" s="3"/>
      <c r="J17" s="3"/>
    </row>
    <row r="18" spans="1:10" ht="15">
      <c r="A18" s="6" t="s">
        <v>93</v>
      </c>
      <c r="B18" s="3" t="s">
        <v>61</v>
      </c>
      <c r="C18" s="3">
        <v>5.4</v>
      </c>
      <c r="D18" s="3">
        <v>47.5</v>
      </c>
      <c r="E18" s="3">
        <f t="shared" si="0"/>
        <v>256.5</v>
      </c>
      <c r="F18" s="4">
        <f t="shared" si="1"/>
        <v>294.97499999999997</v>
      </c>
      <c r="G18" s="3"/>
      <c r="H18" s="3"/>
      <c r="I18" s="3"/>
      <c r="J18" s="3"/>
    </row>
    <row r="19" spans="1:10" ht="15">
      <c r="A19" s="3" t="s">
        <v>67</v>
      </c>
      <c r="B19" s="3" t="s">
        <v>61</v>
      </c>
      <c r="C19" s="3">
        <v>6</v>
      </c>
      <c r="D19" s="3">
        <v>47.5</v>
      </c>
      <c r="E19" s="3">
        <f t="shared" si="0"/>
        <v>285</v>
      </c>
      <c r="F19" s="4">
        <f t="shared" si="1"/>
        <v>327.75</v>
      </c>
      <c r="G19" s="3"/>
      <c r="H19" s="3"/>
      <c r="I19" s="3"/>
      <c r="J19" s="3"/>
    </row>
    <row r="20" spans="1:10" ht="15">
      <c r="A20" s="3" t="s">
        <v>64</v>
      </c>
      <c r="B20" s="3" t="s">
        <v>61</v>
      </c>
      <c r="C20" s="3">
        <v>5</v>
      </c>
      <c r="D20" s="3">
        <v>47.5</v>
      </c>
      <c r="E20" s="3">
        <f t="shared" si="0"/>
        <v>237.5</v>
      </c>
      <c r="F20" s="4">
        <f t="shared" si="1"/>
        <v>273.125</v>
      </c>
      <c r="G20" s="3"/>
      <c r="H20" s="3"/>
      <c r="I20" s="3"/>
      <c r="J20" s="3"/>
    </row>
    <row r="21" spans="1:10" ht="15">
      <c r="A21" s="3" t="s">
        <v>69</v>
      </c>
      <c r="B21" s="3" t="s">
        <v>61</v>
      </c>
      <c r="C21" s="3">
        <v>6</v>
      </c>
      <c r="D21" s="3">
        <v>47.5</v>
      </c>
      <c r="E21" s="3">
        <f t="shared" si="0"/>
        <v>285</v>
      </c>
      <c r="F21" s="4">
        <f t="shared" si="1"/>
        <v>327.75</v>
      </c>
      <c r="G21" s="3"/>
      <c r="H21" s="3"/>
      <c r="I21" s="3"/>
      <c r="J21" s="3"/>
    </row>
    <row r="22" spans="1:10" ht="15">
      <c r="A22" s="7" t="s">
        <v>76</v>
      </c>
      <c r="B22" s="7" t="s">
        <v>74</v>
      </c>
      <c r="C22" s="7">
        <v>4</v>
      </c>
      <c r="D22" s="3">
        <v>90</v>
      </c>
      <c r="E22" s="3">
        <f t="shared" si="0"/>
        <v>360</v>
      </c>
      <c r="F22" s="4">
        <f t="shared" si="1"/>
        <v>413.99999999999994</v>
      </c>
      <c r="G22" s="3"/>
      <c r="H22" s="3"/>
      <c r="I22" s="3"/>
      <c r="J22" s="3"/>
    </row>
    <row r="23" spans="1:10" ht="15">
      <c r="A23" s="7" t="s">
        <v>81</v>
      </c>
      <c r="B23" s="7" t="s">
        <v>74</v>
      </c>
      <c r="C23" s="7">
        <v>6</v>
      </c>
      <c r="D23" s="3">
        <v>90</v>
      </c>
      <c r="E23" s="3">
        <f t="shared" si="0"/>
        <v>540</v>
      </c>
      <c r="F23" s="4">
        <f t="shared" si="1"/>
        <v>621</v>
      </c>
      <c r="G23" s="3"/>
      <c r="H23" s="3"/>
      <c r="I23" s="3"/>
      <c r="J23" s="3"/>
    </row>
    <row r="24" spans="1:10" ht="15">
      <c r="A24" s="6" t="s">
        <v>82</v>
      </c>
      <c r="B24" s="3" t="s">
        <v>74</v>
      </c>
      <c r="C24" s="3">
        <v>5.3</v>
      </c>
      <c r="D24" s="3">
        <v>90</v>
      </c>
      <c r="E24" s="3">
        <f t="shared" si="0"/>
        <v>477</v>
      </c>
      <c r="F24" s="4">
        <f t="shared" si="1"/>
        <v>548.55</v>
      </c>
      <c r="G24" s="3"/>
      <c r="H24" s="3"/>
      <c r="I24" s="3"/>
      <c r="J24" s="3"/>
    </row>
    <row r="25" spans="1:10" ht="15">
      <c r="A25" s="8" t="s">
        <v>79</v>
      </c>
      <c r="B25" s="8" t="s">
        <v>74</v>
      </c>
      <c r="C25" s="8">
        <v>6</v>
      </c>
      <c r="D25" s="3">
        <v>90</v>
      </c>
      <c r="E25" s="3">
        <f t="shared" si="0"/>
        <v>540</v>
      </c>
      <c r="F25" s="4">
        <f t="shared" si="1"/>
        <v>621</v>
      </c>
      <c r="G25" s="3"/>
      <c r="H25" s="3"/>
      <c r="I25" s="3"/>
      <c r="J25" s="3"/>
    </row>
    <row r="26" spans="1:10" ht="15">
      <c r="A26" s="7" t="s">
        <v>42</v>
      </c>
      <c r="B26" s="7" t="s">
        <v>74</v>
      </c>
      <c r="C26" s="7">
        <v>3</v>
      </c>
      <c r="D26" s="3">
        <v>90</v>
      </c>
      <c r="E26" s="3">
        <f t="shared" si="0"/>
        <v>270</v>
      </c>
      <c r="F26" s="4">
        <f t="shared" si="1"/>
        <v>310.5</v>
      </c>
      <c r="G26" s="3"/>
      <c r="H26" s="3"/>
      <c r="I26" s="3"/>
      <c r="J26" s="3"/>
    </row>
    <row r="27" spans="1:10" ht="15">
      <c r="A27" s="3" t="s">
        <v>75</v>
      </c>
      <c r="B27" s="3" t="s">
        <v>74</v>
      </c>
      <c r="C27" s="3">
        <v>3</v>
      </c>
      <c r="D27" s="3">
        <v>90</v>
      </c>
      <c r="E27" s="3">
        <f t="shared" si="0"/>
        <v>270</v>
      </c>
      <c r="F27" s="4">
        <f t="shared" si="1"/>
        <v>310.5</v>
      </c>
      <c r="G27" s="3"/>
      <c r="H27" s="3"/>
      <c r="I27" s="3"/>
      <c r="J27" s="3"/>
    </row>
    <row r="28" spans="1:10" ht="15">
      <c r="A28" s="7" t="s">
        <v>77</v>
      </c>
      <c r="B28" s="7" t="s">
        <v>74</v>
      </c>
      <c r="C28" s="7">
        <v>5</v>
      </c>
      <c r="D28" s="3">
        <v>90</v>
      </c>
      <c r="E28" s="3">
        <f t="shared" si="0"/>
        <v>450</v>
      </c>
      <c r="F28" s="4">
        <f t="shared" si="1"/>
        <v>517.5</v>
      </c>
      <c r="G28" s="3"/>
      <c r="H28" s="3"/>
      <c r="I28" s="3"/>
      <c r="J28" s="3"/>
    </row>
    <row r="29" spans="1:10" ht="15">
      <c r="A29" s="7" t="s">
        <v>80</v>
      </c>
      <c r="B29" s="7" t="s">
        <v>74</v>
      </c>
      <c r="C29" s="7">
        <v>6</v>
      </c>
      <c r="D29" s="3">
        <v>90</v>
      </c>
      <c r="E29" s="3">
        <f t="shared" si="0"/>
        <v>540</v>
      </c>
      <c r="F29" s="4">
        <f t="shared" si="1"/>
        <v>621</v>
      </c>
      <c r="G29" s="3"/>
      <c r="H29" s="3"/>
      <c r="I29" s="3"/>
      <c r="J29" s="3"/>
    </row>
    <row r="30" spans="1:10" ht="15">
      <c r="A30" s="7" t="s">
        <v>78</v>
      </c>
      <c r="B30" s="7" t="s">
        <v>74</v>
      </c>
      <c r="C30" s="7">
        <v>6</v>
      </c>
      <c r="D30" s="3">
        <v>90</v>
      </c>
      <c r="E30" s="3">
        <f t="shared" si="0"/>
        <v>540</v>
      </c>
      <c r="F30" s="4">
        <f t="shared" si="1"/>
        <v>621</v>
      </c>
      <c r="G30" s="3"/>
      <c r="H30" s="3"/>
      <c r="I30" s="3"/>
      <c r="J30" s="3"/>
    </row>
    <row r="31" spans="1:10" ht="15">
      <c r="A31" s="7" t="s">
        <v>12</v>
      </c>
      <c r="B31" s="7" t="s">
        <v>74</v>
      </c>
      <c r="C31" s="7">
        <v>7</v>
      </c>
      <c r="D31" s="3">
        <v>90</v>
      </c>
      <c r="E31" s="3">
        <f t="shared" si="0"/>
        <v>630</v>
      </c>
      <c r="F31" s="4">
        <f t="shared" si="1"/>
        <v>724.5</v>
      </c>
      <c r="G31" s="3"/>
      <c r="H31" s="3"/>
      <c r="I31" s="3"/>
      <c r="J31" s="3"/>
    </row>
    <row r="32" spans="1:10" ht="15">
      <c r="A32" s="7" t="s">
        <v>15</v>
      </c>
      <c r="B32" s="7" t="s">
        <v>74</v>
      </c>
      <c r="C32" s="7">
        <v>0.5</v>
      </c>
      <c r="D32" s="3">
        <v>90</v>
      </c>
      <c r="E32" s="3">
        <f t="shared" si="0"/>
        <v>45</v>
      </c>
      <c r="F32" s="4">
        <f t="shared" si="1"/>
        <v>51.74999999999999</v>
      </c>
      <c r="G32" s="3"/>
      <c r="H32" s="3"/>
      <c r="I32" s="3"/>
      <c r="J32" s="3"/>
    </row>
    <row r="33" spans="1:10" ht="15">
      <c r="A33" s="7"/>
      <c r="B33" s="3"/>
      <c r="C33" s="3">
        <f>SUM(C22:C32)</f>
        <v>51.8</v>
      </c>
      <c r="D33" s="3"/>
      <c r="E33" s="3"/>
      <c r="F33" s="4"/>
      <c r="G33" s="3"/>
      <c r="H33" s="3"/>
      <c r="I33" s="3"/>
      <c r="J33" s="3"/>
    </row>
    <row r="34" spans="1:10" ht="15">
      <c r="A34" s="3" t="s">
        <v>18</v>
      </c>
      <c r="B34" s="3" t="s">
        <v>59</v>
      </c>
      <c r="C34" s="3">
        <v>5</v>
      </c>
      <c r="D34" s="3">
        <v>42.5</v>
      </c>
      <c r="E34" s="3">
        <f aca="true" t="shared" si="2" ref="E34:E65">D34*C34</f>
        <v>212.5</v>
      </c>
      <c r="F34" s="4">
        <f aca="true" t="shared" si="3" ref="F34:F65">E34*1.15</f>
        <v>244.37499999999997</v>
      </c>
      <c r="G34" s="3"/>
      <c r="H34" s="3"/>
      <c r="I34" s="3"/>
      <c r="J34" s="3"/>
    </row>
    <row r="35" spans="1:10" ht="15">
      <c r="A35" s="3" t="s">
        <v>60</v>
      </c>
      <c r="B35" s="3" t="s">
        <v>59</v>
      </c>
      <c r="C35" s="3">
        <v>20</v>
      </c>
      <c r="D35" s="3">
        <v>42.5</v>
      </c>
      <c r="E35" s="3">
        <f t="shared" si="2"/>
        <v>850</v>
      </c>
      <c r="F35" s="4">
        <f t="shared" si="3"/>
        <v>977.4999999999999</v>
      </c>
      <c r="G35" s="3"/>
      <c r="H35" s="3"/>
      <c r="I35" s="3"/>
      <c r="J35" s="3"/>
    </row>
    <row r="36" spans="1:10" ht="15">
      <c r="A36" s="7" t="s">
        <v>15</v>
      </c>
      <c r="B36" s="3" t="s">
        <v>59</v>
      </c>
      <c r="C36" s="3">
        <v>6.5</v>
      </c>
      <c r="D36" s="3">
        <v>42.5</v>
      </c>
      <c r="E36" s="3">
        <f t="shared" si="2"/>
        <v>276.25</v>
      </c>
      <c r="F36" s="4">
        <f t="shared" si="3"/>
        <v>317.6875</v>
      </c>
      <c r="G36" s="3"/>
      <c r="H36" s="3"/>
      <c r="I36" s="3"/>
      <c r="J36" s="3"/>
    </row>
    <row r="37" spans="1:10" ht="15">
      <c r="A37" s="3" t="s">
        <v>52</v>
      </c>
      <c r="B37" s="3" t="s">
        <v>49</v>
      </c>
      <c r="C37" s="3">
        <v>8</v>
      </c>
      <c r="D37" s="3">
        <v>115</v>
      </c>
      <c r="E37" s="3">
        <f t="shared" si="2"/>
        <v>920</v>
      </c>
      <c r="F37" s="4">
        <f t="shared" si="3"/>
        <v>1058</v>
      </c>
      <c r="G37" s="3"/>
      <c r="H37" s="3"/>
      <c r="I37" s="3"/>
      <c r="J37" s="3"/>
    </row>
    <row r="38" spans="1:10" ht="15">
      <c r="A38" s="3" t="s">
        <v>51</v>
      </c>
      <c r="B38" s="3" t="s">
        <v>49</v>
      </c>
      <c r="C38" s="3">
        <v>5</v>
      </c>
      <c r="D38" s="3">
        <v>115</v>
      </c>
      <c r="E38" s="3">
        <f t="shared" si="2"/>
        <v>575</v>
      </c>
      <c r="F38" s="4">
        <f t="shared" si="3"/>
        <v>661.25</v>
      </c>
      <c r="G38" s="3"/>
      <c r="H38" s="3"/>
      <c r="I38" s="3"/>
      <c r="J38" s="3"/>
    </row>
    <row r="39" spans="1:10" ht="15">
      <c r="A39" s="3" t="s">
        <v>50</v>
      </c>
      <c r="B39" s="3" t="s">
        <v>49</v>
      </c>
      <c r="C39" s="3">
        <v>7</v>
      </c>
      <c r="D39" s="3">
        <v>115</v>
      </c>
      <c r="E39" s="3">
        <f t="shared" si="2"/>
        <v>805</v>
      </c>
      <c r="F39" s="4">
        <f t="shared" si="3"/>
        <v>925.7499999999999</v>
      </c>
      <c r="G39" s="3"/>
      <c r="H39" s="3"/>
      <c r="I39" s="3"/>
      <c r="J39" s="3"/>
    </row>
    <row r="40" spans="1:10" ht="15">
      <c r="A40" s="3" t="s">
        <v>40</v>
      </c>
      <c r="B40" s="3" t="s">
        <v>49</v>
      </c>
      <c r="C40" s="3">
        <v>7</v>
      </c>
      <c r="D40" s="3">
        <v>115</v>
      </c>
      <c r="E40" s="3">
        <f t="shared" si="2"/>
        <v>805</v>
      </c>
      <c r="F40" s="4">
        <f t="shared" si="3"/>
        <v>925.7499999999999</v>
      </c>
      <c r="G40" s="3"/>
      <c r="H40" s="3"/>
      <c r="I40" s="3"/>
      <c r="J40" s="3"/>
    </row>
    <row r="41" spans="1:10" ht="15">
      <c r="A41" s="7" t="s">
        <v>15</v>
      </c>
      <c r="B41" s="3" t="s">
        <v>49</v>
      </c>
      <c r="C41" s="3">
        <v>6</v>
      </c>
      <c r="D41" s="3">
        <v>115</v>
      </c>
      <c r="E41" s="3">
        <f t="shared" si="2"/>
        <v>690</v>
      </c>
      <c r="F41" s="4">
        <f t="shared" si="3"/>
        <v>793.4999999999999</v>
      </c>
      <c r="G41" s="3"/>
      <c r="H41" s="3"/>
      <c r="I41" s="3"/>
      <c r="J41" s="3"/>
    </row>
    <row r="42" spans="1:10" ht="15">
      <c r="A42" s="3" t="s">
        <v>147</v>
      </c>
      <c r="B42" s="3" t="s">
        <v>90</v>
      </c>
      <c r="C42" s="3">
        <v>3</v>
      </c>
      <c r="D42" s="3">
        <v>17.1</v>
      </c>
      <c r="E42" s="3">
        <f t="shared" si="2"/>
        <v>51.300000000000004</v>
      </c>
      <c r="F42" s="4">
        <f t="shared" si="3"/>
        <v>58.995</v>
      </c>
      <c r="G42" s="3"/>
      <c r="H42" s="3"/>
      <c r="I42" s="3"/>
      <c r="J42" s="3"/>
    </row>
    <row r="43" spans="1:10" ht="15">
      <c r="A43" s="3" t="s">
        <v>145</v>
      </c>
      <c r="B43" s="3" t="s">
        <v>90</v>
      </c>
      <c r="C43" s="3">
        <v>21</v>
      </c>
      <c r="D43" s="3">
        <v>17.1</v>
      </c>
      <c r="E43" s="3">
        <f t="shared" si="2"/>
        <v>359.1</v>
      </c>
      <c r="F43" s="4">
        <f t="shared" si="3"/>
        <v>412.965</v>
      </c>
      <c r="G43" s="3"/>
      <c r="H43" s="3"/>
      <c r="I43" s="3"/>
      <c r="J43" s="3"/>
    </row>
    <row r="44" spans="1:10" ht="15">
      <c r="A44" s="3" t="s">
        <v>42</v>
      </c>
      <c r="B44" s="3" t="s">
        <v>90</v>
      </c>
      <c r="C44" s="3">
        <v>7</v>
      </c>
      <c r="D44" s="3">
        <v>17.1</v>
      </c>
      <c r="E44" s="3">
        <f t="shared" si="2"/>
        <v>119.70000000000002</v>
      </c>
      <c r="F44" s="4">
        <f t="shared" si="3"/>
        <v>137.655</v>
      </c>
      <c r="G44" s="3"/>
      <c r="H44" s="3"/>
      <c r="I44" s="3"/>
      <c r="J44" s="3"/>
    </row>
    <row r="45" spans="1:10" ht="15">
      <c r="A45" s="3" t="s">
        <v>148</v>
      </c>
      <c r="B45" s="3" t="s">
        <v>90</v>
      </c>
      <c r="C45" s="3">
        <v>9</v>
      </c>
      <c r="D45" s="3">
        <v>17.1</v>
      </c>
      <c r="E45" s="3">
        <f t="shared" si="2"/>
        <v>153.9</v>
      </c>
      <c r="F45" s="4">
        <f t="shared" si="3"/>
        <v>176.98499999999999</v>
      </c>
      <c r="G45" s="3"/>
      <c r="H45" s="3"/>
      <c r="I45" s="3"/>
      <c r="J45" s="3"/>
    </row>
    <row r="46" spans="1:10" ht="15">
      <c r="A46" s="3" t="s">
        <v>146</v>
      </c>
      <c r="B46" s="3" t="s">
        <v>90</v>
      </c>
      <c r="C46" s="3">
        <v>10</v>
      </c>
      <c r="D46" s="3">
        <v>17.1</v>
      </c>
      <c r="E46" s="3">
        <f t="shared" si="2"/>
        <v>171</v>
      </c>
      <c r="F46" s="4">
        <f t="shared" si="3"/>
        <v>196.64999999999998</v>
      </c>
      <c r="G46" s="3"/>
      <c r="H46" s="3"/>
      <c r="I46" s="3"/>
      <c r="J46" s="3"/>
    </row>
    <row r="47" spans="1:10" ht="15">
      <c r="A47" s="3" t="s">
        <v>41</v>
      </c>
      <c r="B47" s="3" t="s">
        <v>87</v>
      </c>
      <c r="C47" s="3">
        <v>6</v>
      </c>
      <c r="D47" s="3">
        <v>3.8</v>
      </c>
      <c r="E47" s="3">
        <f t="shared" si="2"/>
        <v>22.799999999999997</v>
      </c>
      <c r="F47" s="4">
        <f t="shared" si="3"/>
        <v>26.219999999999995</v>
      </c>
      <c r="G47" s="3"/>
      <c r="H47" s="3"/>
      <c r="I47" s="3"/>
      <c r="J47" s="3"/>
    </row>
    <row r="48" spans="1:10" ht="15">
      <c r="A48" s="3" t="s">
        <v>137</v>
      </c>
      <c r="B48" s="3" t="s">
        <v>87</v>
      </c>
      <c r="C48" s="3">
        <v>20</v>
      </c>
      <c r="D48" s="3">
        <v>3.8</v>
      </c>
      <c r="E48" s="3">
        <f t="shared" si="2"/>
        <v>76</v>
      </c>
      <c r="F48" s="4">
        <f t="shared" si="3"/>
        <v>87.39999999999999</v>
      </c>
      <c r="G48" s="3"/>
      <c r="H48" s="3"/>
      <c r="I48" s="3"/>
      <c r="J48" s="3"/>
    </row>
    <row r="49" spans="1:10" ht="15">
      <c r="A49" s="5" t="s">
        <v>139</v>
      </c>
      <c r="B49" s="3" t="s">
        <v>87</v>
      </c>
      <c r="C49" s="3">
        <v>13</v>
      </c>
      <c r="D49" s="3">
        <v>3.8</v>
      </c>
      <c r="E49" s="3">
        <f t="shared" si="2"/>
        <v>49.4</v>
      </c>
      <c r="F49" s="4">
        <f t="shared" si="3"/>
        <v>56.809999999999995</v>
      </c>
      <c r="G49" s="3"/>
      <c r="H49" s="3"/>
      <c r="I49" s="3"/>
      <c r="J49" s="3"/>
    </row>
    <row r="50" spans="1:10" ht="15">
      <c r="A50" s="3" t="s">
        <v>136</v>
      </c>
      <c r="B50" s="3" t="s">
        <v>87</v>
      </c>
      <c r="C50" s="3">
        <v>18</v>
      </c>
      <c r="D50" s="3">
        <v>3.8</v>
      </c>
      <c r="E50" s="3">
        <f t="shared" si="2"/>
        <v>68.39999999999999</v>
      </c>
      <c r="F50" s="4">
        <f t="shared" si="3"/>
        <v>78.65999999999998</v>
      </c>
      <c r="G50" s="3"/>
      <c r="H50" s="3"/>
      <c r="I50" s="3"/>
      <c r="J50" s="3"/>
    </row>
    <row r="51" spans="1:10" ht="15">
      <c r="A51" s="3" t="s">
        <v>135</v>
      </c>
      <c r="B51" s="3" t="s">
        <v>87</v>
      </c>
      <c r="C51" s="3">
        <v>21</v>
      </c>
      <c r="D51" s="3">
        <v>3.8</v>
      </c>
      <c r="E51" s="3">
        <f t="shared" si="2"/>
        <v>79.8</v>
      </c>
      <c r="F51" s="4">
        <f t="shared" si="3"/>
        <v>91.77</v>
      </c>
      <c r="G51" s="3"/>
      <c r="H51" s="3"/>
      <c r="I51" s="3"/>
      <c r="J51" s="3"/>
    </row>
    <row r="52" spans="1:10" ht="15">
      <c r="A52" s="3" t="s">
        <v>42</v>
      </c>
      <c r="B52" s="3" t="s">
        <v>87</v>
      </c>
      <c r="C52" s="3">
        <v>30</v>
      </c>
      <c r="D52" s="3">
        <v>3.8</v>
      </c>
      <c r="E52" s="3">
        <f t="shared" si="2"/>
        <v>114</v>
      </c>
      <c r="F52" s="4">
        <f t="shared" si="3"/>
        <v>131.1</v>
      </c>
      <c r="G52" s="3"/>
      <c r="H52" s="3"/>
      <c r="I52" s="3"/>
      <c r="J52" s="3"/>
    </row>
    <row r="53" spans="1:10" ht="15">
      <c r="A53" s="3" t="s">
        <v>84</v>
      </c>
      <c r="B53" s="3" t="s">
        <v>87</v>
      </c>
      <c r="C53" s="3">
        <v>50</v>
      </c>
      <c r="D53" s="3">
        <v>3.8</v>
      </c>
      <c r="E53" s="3">
        <f t="shared" si="2"/>
        <v>190</v>
      </c>
      <c r="F53" s="4">
        <f t="shared" si="3"/>
        <v>218.49999999999997</v>
      </c>
      <c r="G53" s="3"/>
      <c r="H53" s="3"/>
      <c r="I53" s="3"/>
      <c r="J53" s="3"/>
    </row>
    <row r="54" spans="1:10" ht="15">
      <c r="A54" s="3" t="s">
        <v>67</v>
      </c>
      <c r="B54" s="3" t="s">
        <v>87</v>
      </c>
      <c r="C54" s="3">
        <v>12</v>
      </c>
      <c r="D54" s="3">
        <v>3.8</v>
      </c>
      <c r="E54" s="3">
        <f t="shared" si="2"/>
        <v>45.599999999999994</v>
      </c>
      <c r="F54" s="4">
        <f t="shared" si="3"/>
        <v>52.43999999999999</v>
      </c>
      <c r="G54" s="3"/>
      <c r="H54" s="3"/>
      <c r="I54" s="3"/>
      <c r="J54" s="3"/>
    </row>
    <row r="55" spans="1:10" ht="15">
      <c r="A55" s="3" t="s">
        <v>138</v>
      </c>
      <c r="B55" s="3" t="s">
        <v>87</v>
      </c>
      <c r="C55" s="3">
        <v>10</v>
      </c>
      <c r="D55" s="3">
        <v>3.8</v>
      </c>
      <c r="E55" s="3">
        <f t="shared" si="2"/>
        <v>38</v>
      </c>
      <c r="F55" s="4">
        <f t="shared" si="3"/>
        <v>43.699999999999996</v>
      </c>
      <c r="G55" s="3"/>
      <c r="H55" s="3"/>
      <c r="I55" s="3"/>
      <c r="J55" s="3"/>
    </row>
    <row r="56" spans="1:10" ht="15">
      <c r="A56" s="3" t="s">
        <v>55</v>
      </c>
      <c r="B56" s="3" t="s">
        <v>87</v>
      </c>
      <c r="C56" s="3">
        <v>20</v>
      </c>
      <c r="D56" s="3">
        <v>3.8</v>
      </c>
      <c r="E56" s="3">
        <f t="shared" si="2"/>
        <v>76</v>
      </c>
      <c r="F56" s="4">
        <f t="shared" si="3"/>
        <v>87.39999999999999</v>
      </c>
      <c r="G56" s="3"/>
      <c r="H56" s="3"/>
      <c r="I56" s="3"/>
      <c r="J56" s="3"/>
    </row>
    <row r="57" spans="1:10" ht="15">
      <c r="A57" s="2">
        <v>9316762</v>
      </c>
      <c r="B57" s="3" t="s">
        <v>85</v>
      </c>
      <c r="C57" s="3">
        <v>7</v>
      </c>
      <c r="D57" s="3">
        <v>11.4</v>
      </c>
      <c r="E57" s="3">
        <f t="shared" si="2"/>
        <v>79.8</v>
      </c>
      <c r="F57" s="4">
        <f t="shared" si="3"/>
        <v>91.77</v>
      </c>
      <c r="G57" s="3"/>
      <c r="H57" s="3"/>
      <c r="I57" s="3"/>
      <c r="J57" s="3"/>
    </row>
    <row r="58" spans="1:10" ht="15">
      <c r="A58" s="3" t="s">
        <v>124</v>
      </c>
      <c r="B58" s="3" t="s">
        <v>85</v>
      </c>
      <c r="C58" s="3">
        <v>12</v>
      </c>
      <c r="D58" s="3">
        <v>11.4</v>
      </c>
      <c r="E58" s="3">
        <f t="shared" si="2"/>
        <v>136.8</v>
      </c>
      <c r="F58" s="4">
        <f t="shared" si="3"/>
        <v>157.32</v>
      </c>
      <c r="G58" s="3"/>
      <c r="H58" s="3"/>
      <c r="I58" s="3"/>
      <c r="J58" s="3"/>
    </row>
    <row r="59" spans="1:10" ht="15">
      <c r="A59" s="3" t="s">
        <v>122</v>
      </c>
      <c r="B59" s="3" t="s">
        <v>85</v>
      </c>
      <c r="C59" s="3">
        <v>3</v>
      </c>
      <c r="D59" s="3">
        <v>11.4</v>
      </c>
      <c r="E59" s="3">
        <f t="shared" si="2"/>
        <v>34.2</v>
      </c>
      <c r="F59" s="4">
        <f t="shared" si="3"/>
        <v>39.33</v>
      </c>
      <c r="G59" s="3"/>
      <c r="H59" s="3"/>
      <c r="I59" s="3"/>
      <c r="J59" s="3"/>
    </row>
    <row r="60" spans="1:10" ht="15">
      <c r="A60" s="3" t="s">
        <v>123</v>
      </c>
      <c r="B60" s="3" t="s">
        <v>85</v>
      </c>
      <c r="C60" s="3">
        <v>13</v>
      </c>
      <c r="D60" s="3">
        <v>11.4</v>
      </c>
      <c r="E60" s="3">
        <f t="shared" si="2"/>
        <v>148.20000000000002</v>
      </c>
      <c r="F60" s="4">
        <f t="shared" si="3"/>
        <v>170.43</v>
      </c>
      <c r="G60" s="3"/>
      <c r="H60" s="3"/>
      <c r="I60" s="3"/>
      <c r="J60" s="3"/>
    </row>
    <row r="61" spans="1:10" ht="15">
      <c r="A61" s="3" t="s">
        <v>125</v>
      </c>
      <c r="B61" s="3" t="s">
        <v>85</v>
      </c>
      <c r="C61" s="3">
        <v>6</v>
      </c>
      <c r="D61" s="3">
        <v>11.4</v>
      </c>
      <c r="E61" s="3">
        <f t="shared" si="2"/>
        <v>68.4</v>
      </c>
      <c r="F61" s="4">
        <f t="shared" si="3"/>
        <v>78.66</v>
      </c>
      <c r="G61" s="3"/>
      <c r="H61" s="3"/>
      <c r="I61" s="3"/>
      <c r="J61" s="3"/>
    </row>
    <row r="62" spans="1:10" ht="15">
      <c r="A62" s="5" t="s">
        <v>118</v>
      </c>
      <c r="B62" s="3" t="s">
        <v>85</v>
      </c>
      <c r="C62" s="3">
        <v>5</v>
      </c>
      <c r="D62" s="3">
        <v>11.4</v>
      </c>
      <c r="E62" s="3">
        <f t="shared" si="2"/>
        <v>57</v>
      </c>
      <c r="F62" s="4">
        <f t="shared" si="3"/>
        <v>65.55</v>
      </c>
      <c r="G62" s="3"/>
      <c r="H62" s="3"/>
      <c r="I62" s="3"/>
      <c r="J62" s="3"/>
    </row>
    <row r="63" spans="1:10" ht="15">
      <c r="A63" s="3" t="s">
        <v>117</v>
      </c>
      <c r="B63" s="3" t="s">
        <v>85</v>
      </c>
      <c r="C63" s="3">
        <v>7</v>
      </c>
      <c r="D63" s="3">
        <v>11.4</v>
      </c>
      <c r="E63" s="3">
        <f t="shared" si="2"/>
        <v>79.8</v>
      </c>
      <c r="F63" s="4">
        <f t="shared" si="3"/>
        <v>91.77</v>
      </c>
      <c r="G63" s="3"/>
      <c r="H63" s="3"/>
      <c r="I63" s="3"/>
      <c r="J63" s="3"/>
    </row>
    <row r="64" spans="1:10" ht="15">
      <c r="A64" s="3" t="s">
        <v>44</v>
      </c>
      <c r="B64" s="3" t="s">
        <v>85</v>
      </c>
      <c r="C64" s="3">
        <v>17</v>
      </c>
      <c r="D64" s="3">
        <v>11.4</v>
      </c>
      <c r="E64" s="3">
        <f t="shared" si="2"/>
        <v>193.8</v>
      </c>
      <c r="F64" s="4">
        <f t="shared" si="3"/>
        <v>222.87</v>
      </c>
      <c r="G64" s="3"/>
      <c r="H64" s="3"/>
      <c r="I64" s="3"/>
      <c r="J64" s="3"/>
    </row>
    <row r="65" spans="1:10" ht="15">
      <c r="A65" s="3" t="s">
        <v>79</v>
      </c>
      <c r="B65" s="3" t="s">
        <v>85</v>
      </c>
      <c r="C65" s="3">
        <v>6</v>
      </c>
      <c r="D65" s="3">
        <v>11.4</v>
      </c>
      <c r="E65" s="3">
        <f t="shared" si="2"/>
        <v>68.4</v>
      </c>
      <c r="F65" s="4">
        <f t="shared" si="3"/>
        <v>78.66</v>
      </c>
      <c r="G65" s="3"/>
      <c r="H65" s="3"/>
      <c r="I65" s="3"/>
      <c r="J65" s="3"/>
    </row>
    <row r="66" spans="1:10" ht="15">
      <c r="A66" s="3" t="s">
        <v>42</v>
      </c>
      <c r="B66" s="3" t="s">
        <v>85</v>
      </c>
      <c r="C66" s="3">
        <v>7</v>
      </c>
      <c r="D66" s="3">
        <v>11.4</v>
      </c>
      <c r="E66" s="3">
        <f aca="true" t="shared" si="4" ref="E66:E97">D66*C66</f>
        <v>79.8</v>
      </c>
      <c r="F66" s="4">
        <f aca="true" t="shared" si="5" ref="F66:F97">E66*1.15</f>
        <v>91.77</v>
      </c>
      <c r="G66" s="3"/>
      <c r="H66" s="3"/>
      <c r="I66" s="3"/>
      <c r="J66" s="3"/>
    </row>
    <row r="67" spans="1:10" ht="15">
      <c r="A67" s="3" t="s">
        <v>84</v>
      </c>
      <c r="B67" s="3" t="s">
        <v>85</v>
      </c>
      <c r="C67" s="3">
        <v>10</v>
      </c>
      <c r="D67" s="3">
        <v>11.4</v>
      </c>
      <c r="E67" s="3">
        <f t="shared" si="4"/>
        <v>114</v>
      </c>
      <c r="F67" s="4">
        <f t="shared" si="5"/>
        <v>131.1</v>
      </c>
      <c r="G67" s="3"/>
      <c r="H67" s="3"/>
      <c r="I67" s="3"/>
      <c r="J67" s="3"/>
    </row>
    <row r="68" spans="1:10" ht="15">
      <c r="A68" s="3" t="s">
        <v>126</v>
      </c>
      <c r="B68" s="3" t="s">
        <v>85</v>
      </c>
      <c r="C68" s="3">
        <v>3</v>
      </c>
      <c r="D68" s="3">
        <v>11.4</v>
      </c>
      <c r="E68" s="3">
        <f t="shared" si="4"/>
        <v>34.2</v>
      </c>
      <c r="F68" s="4">
        <f t="shared" si="5"/>
        <v>39.33</v>
      </c>
      <c r="G68" s="3"/>
      <c r="H68" s="3"/>
      <c r="I68" s="3"/>
      <c r="J68" s="3"/>
    </row>
    <row r="69" spans="1:10" ht="15">
      <c r="A69" s="3" t="s">
        <v>119</v>
      </c>
      <c r="B69" s="3" t="s">
        <v>85</v>
      </c>
      <c r="C69" s="3">
        <v>5</v>
      </c>
      <c r="D69" s="3">
        <v>11.4</v>
      </c>
      <c r="E69" s="3">
        <f t="shared" si="4"/>
        <v>57</v>
      </c>
      <c r="F69" s="4">
        <f t="shared" si="5"/>
        <v>65.55</v>
      </c>
      <c r="G69" s="3"/>
      <c r="H69" s="3"/>
      <c r="I69" s="3"/>
      <c r="J69" s="3"/>
    </row>
    <row r="70" spans="1:10" ht="15">
      <c r="A70" s="3" t="s">
        <v>66</v>
      </c>
      <c r="B70" s="3" t="s">
        <v>85</v>
      </c>
      <c r="C70" s="3">
        <v>5</v>
      </c>
      <c r="D70" s="3">
        <v>11.4</v>
      </c>
      <c r="E70" s="3">
        <f t="shared" si="4"/>
        <v>57</v>
      </c>
      <c r="F70" s="4">
        <f t="shared" si="5"/>
        <v>65.55</v>
      </c>
      <c r="G70" s="3"/>
      <c r="H70" s="3"/>
      <c r="I70" s="3"/>
      <c r="J70" s="3"/>
    </row>
    <row r="71" spans="1:10" ht="15">
      <c r="A71" s="3" t="s">
        <v>120</v>
      </c>
      <c r="B71" s="3" t="s">
        <v>85</v>
      </c>
      <c r="C71" s="3">
        <v>4</v>
      </c>
      <c r="D71" s="3">
        <v>11.4</v>
      </c>
      <c r="E71" s="3">
        <f t="shared" si="4"/>
        <v>45.6</v>
      </c>
      <c r="F71" s="4">
        <f t="shared" si="5"/>
        <v>52.44</v>
      </c>
      <c r="G71" s="3"/>
      <c r="H71" s="3"/>
      <c r="I71" s="3"/>
      <c r="J71" s="3"/>
    </row>
    <row r="72" spans="1:10" ht="15">
      <c r="A72" s="3" t="s">
        <v>17</v>
      </c>
      <c r="B72" s="3" t="s">
        <v>85</v>
      </c>
      <c r="C72" s="3">
        <v>7</v>
      </c>
      <c r="D72" s="3">
        <v>11.4</v>
      </c>
      <c r="E72" s="3">
        <f t="shared" si="4"/>
        <v>79.8</v>
      </c>
      <c r="F72" s="4">
        <f t="shared" si="5"/>
        <v>91.77</v>
      </c>
      <c r="G72" s="3"/>
      <c r="H72" s="3"/>
      <c r="I72" s="3"/>
      <c r="J72" s="3"/>
    </row>
    <row r="73" spans="1:10" ht="15">
      <c r="A73" s="3" t="s">
        <v>17</v>
      </c>
      <c r="B73" s="3" t="s">
        <v>85</v>
      </c>
      <c r="C73" s="3">
        <v>23</v>
      </c>
      <c r="D73" s="3">
        <v>11.4</v>
      </c>
      <c r="E73" s="3">
        <f t="shared" si="4"/>
        <v>262.2</v>
      </c>
      <c r="F73" s="4">
        <f t="shared" si="5"/>
        <v>301.53</v>
      </c>
      <c r="G73" s="3"/>
      <c r="H73" s="3"/>
      <c r="I73" s="3"/>
      <c r="J73" s="3"/>
    </row>
    <row r="74" spans="1:10" ht="15">
      <c r="A74" s="3" t="s">
        <v>128</v>
      </c>
      <c r="B74" s="3" t="s">
        <v>85</v>
      </c>
      <c r="C74" s="3">
        <v>5</v>
      </c>
      <c r="D74" s="3">
        <v>11.4</v>
      </c>
      <c r="E74" s="3">
        <f t="shared" si="4"/>
        <v>57</v>
      </c>
      <c r="F74" s="4">
        <f t="shared" si="5"/>
        <v>65.55</v>
      </c>
      <c r="G74" s="3"/>
      <c r="H74" s="3"/>
      <c r="I74" s="3"/>
      <c r="J74" s="3"/>
    </row>
    <row r="75" spans="1:10" ht="15">
      <c r="A75" s="3" t="s">
        <v>80</v>
      </c>
      <c r="B75" s="3" t="s">
        <v>85</v>
      </c>
      <c r="C75" s="3">
        <v>18</v>
      </c>
      <c r="D75" s="3">
        <v>11.4</v>
      </c>
      <c r="E75" s="3">
        <f t="shared" si="4"/>
        <v>205.20000000000002</v>
      </c>
      <c r="F75" s="4">
        <f t="shared" si="5"/>
        <v>235.98</v>
      </c>
      <c r="G75" s="3"/>
      <c r="H75" s="3"/>
      <c r="I75" s="3"/>
      <c r="J75" s="3"/>
    </row>
    <row r="76" spans="1:10" ht="15">
      <c r="A76" s="3" t="s">
        <v>121</v>
      </c>
      <c r="B76" s="3" t="s">
        <v>85</v>
      </c>
      <c r="C76" s="3">
        <v>6</v>
      </c>
      <c r="D76" s="3">
        <v>11.4</v>
      </c>
      <c r="E76" s="3">
        <f t="shared" si="4"/>
        <v>68.4</v>
      </c>
      <c r="F76" s="4">
        <f t="shared" si="5"/>
        <v>78.66</v>
      </c>
      <c r="G76" s="3"/>
      <c r="H76" s="3"/>
      <c r="I76" s="3"/>
      <c r="J76" s="3"/>
    </row>
    <row r="77" spans="1:10" ht="15">
      <c r="A77" s="3" t="s">
        <v>127</v>
      </c>
      <c r="B77" s="3" t="s">
        <v>85</v>
      </c>
      <c r="C77" s="3">
        <v>28</v>
      </c>
      <c r="D77" s="3">
        <v>11.4</v>
      </c>
      <c r="E77" s="3">
        <f t="shared" si="4"/>
        <v>319.2</v>
      </c>
      <c r="F77" s="4">
        <f t="shared" si="5"/>
        <v>367.08</v>
      </c>
      <c r="G77" s="3"/>
      <c r="H77" s="3"/>
      <c r="I77" s="3"/>
      <c r="J77" s="3"/>
    </row>
    <row r="78" spans="1:10" ht="15">
      <c r="A78" s="7" t="s">
        <v>15</v>
      </c>
      <c r="B78" s="3" t="s">
        <v>85</v>
      </c>
      <c r="C78" s="3">
        <v>3</v>
      </c>
      <c r="D78" s="3">
        <v>11.4</v>
      </c>
      <c r="E78" s="3">
        <f t="shared" si="4"/>
        <v>34.2</v>
      </c>
      <c r="F78" s="4">
        <f t="shared" si="5"/>
        <v>39.33</v>
      </c>
      <c r="G78" s="3"/>
      <c r="H78" s="3"/>
      <c r="I78" s="3"/>
      <c r="J78" s="3"/>
    </row>
    <row r="79" spans="1:10" ht="15">
      <c r="A79" s="3" t="s">
        <v>132</v>
      </c>
      <c r="B79" s="3" t="s">
        <v>86</v>
      </c>
      <c r="C79" s="3">
        <v>7</v>
      </c>
      <c r="D79" s="3">
        <v>19</v>
      </c>
      <c r="E79" s="3">
        <f t="shared" si="4"/>
        <v>133</v>
      </c>
      <c r="F79" s="4">
        <f t="shared" si="5"/>
        <v>152.95</v>
      </c>
      <c r="G79" s="3"/>
      <c r="H79" s="3"/>
      <c r="I79" s="3"/>
      <c r="J79" s="3"/>
    </row>
    <row r="80" spans="1:10" ht="15">
      <c r="A80" s="3" t="s">
        <v>129</v>
      </c>
      <c r="B80" s="3" t="s">
        <v>86</v>
      </c>
      <c r="C80" s="3">
        <v>6</v>
      </c>
      <c r="D80" s="3">
        <v>19</v>
      </c>
      <c r="E80" s="3">
        <f t="shared" si="4"/>
        <v>114</v>
      </c>
      <c r="F80" s="4">
        <f t="shared" si="5"/>
        <v>131.1</v>
      </c>
      <c r="G80" s="3"/>
      <c r="H80" s="3"/>
      <c r="I80" s="3"/>
      <c r="J80" s="3"/>
    </row>
    <row r="81" spans="1:10" ht="15">
      <c r="A81" s="3" t="s">
        <v>130</v>
      </c>
      <c r="B81" s="3" t="s">
        <v>86</v>
      </c>
      <c r="C81" s="3">
        <v>7</v>
      </c>
      <c r="D81" s="3">
        <v>19</v>
      </c>
      <c r="E81" s="3">
        <f t="shared" si="4"/>
        <v>133</v>
      </c>
      <c r="F81" s="4">
        <f t="shared" si="5"/>
        <v>152.95</v>
      </c>
      <c r="G81" s="3"/>
      <c r="H81" s="3"/>
      <c r="I81" s="3"/>
      <c r="J81" s="3"/>
    </row>
    <row r="82" spans="1:10" ht="15">
      <c r="A82" s="3" t="s">
        <v>131</v>
      </c>
      <c r="B82" s="3" t="s">
        <v>86</v>
      </c>
      <c r="C82" s="3">
        <v>6</v>
      </c>
      <c r="D82" s="3">
        <v>19</v>
      </c>
      <c r="E82" s="3">
        <f t="shared" si="4"/>
        <v>114</v>
      </c>
      <c r="F82" s="4">
        <f t="shared" si="5"/>
        <v>131.1</v>
      </c>
      <c r="G82" s="3"/>
      <c r="H82" s="3"/>
      <c r="I82" s="3"/>
      <c r="J82" s="3"/>
    </row>
    <row r="83" spans="1:10" ht="15">
      <c r="A83" s="3" t="s">
        <v>131</v>
      </c>
      <c r="B83" s="3" t="s">
        <v>86</v>
      </c>
      <c r="C83" s="3">
        <v>5</v>
      </c>
      <c r="D83" s="3">
        <v>19</v>
      </c>
      <c r="E83" s="3">
        <f t="shared" si="4"/>
        <v>95</v>
      </c>
      <c r="F83" s="4">
        <f t="shared" si="5"/>
        <v>109.24999999999999</v>
      </c>
      <c r="G83" s="3"/>
      <c r="H83" s="3"/>
      <c r="I83" s="3"/>
      <c r="J83" s="3"/>
    </row>
    <row r="84" spans="1:10" ht="15">
      <c r="A84" s="3" t="s">
        <v>133</v>
      </c>
      <c r="B84" s="3" t="s">
        <v>86</v>
      </c>
      <c r="C84" s="3">
        <v>6</v>
      </c>
      <c r="D84" s="3">
        <v>19</v>
      </c>
      <c r="E84" s="3">
        <f t="shared" si="4"/>
        <v>114</v>
      </c>
      <c r="F84" s="4">
        <f t="shared" si="5"/>
        <v>131.1</v>
      </c>
      <c r="G84" s="3"/>
      <c r="H84" s="3"/>
      <c r="I84" s="3"/>
      <c r="J84" s="3"/>
    </row>
    <row r="85" spans="1:10" ht="15">
      <c r="A85" s="5" t="s">
        <v>134</v>
      </c>
      <c r="B85" s="3" t="s">
        <v>86</v>
      </c>
      <c r="C85" s="3">
        <v>6</v>
      </c>
      <c r="D85" s="3">
        <v>19</v>
      </c>
      <c r="E85" s="3">
        <f t="shared" si="4"/>
        <v>114</v>
      </c>
      <c r="F85" s="4">
        <f t="shared" si="5"/>
        <v>131.1</v>
      </c>
      <c r="G85" s="3"/>
      <c r="H85" s="3"/>
      <c r="I85" s="3"/>
      <c r="J85" s="3"/>
    </row>
    <row r="86" spans="1:10" ht="15">
      <c r="A86" s="7" t="s">
        <v>15</v>
      </c>
      <c r="B86" s="3" t="s">
        <v>86</v>
      </c>
      <c r="C86" s="3">
        <v>7</v>
      </c>
      <c r="D86" s="3">
        <v>19</v>
      </c>
      <c r="E86" s="3">
        <f t="shared" si="4"/>
        <v>133</v>
      </c>
      <c r="F86" s="4">
        <f t="shared" si="5"/>
        <v>152.95</v>
      </c>
      <c r="G86" s="3"/>
      <c r="H86" s="3"/>
      <c r="I86" s="3"/>
      <c r="J86" s="3"/>
    </row>
    <row r="87" spans="1:10" ht="15">
      <c r="A87" s="3" t="s">
        <v>79</v>
      </c>
      <c r="B87" s="3" t="s">
        <v>89</v>
      </c>
      <c r="C87" s="3">
        <v>12</v>
      </c>
      <c r="D87" s="3">
        <v>16.15</v>
      </c>
      <c r="E87" s="3">
        <f t="shared" si="4"/>
        <v>193.79999999999998</v>
      </c>
      <c r="F87" s="4">
        <f t="shared" si="5"/>
        <v>222.86999999999998</v>
      </c>
      <c r="G87" s="3"/>
      <c r="H87" s="3"/>
      <c r="I87" s="3"/>
      <c r="J87" s="3"/>
    </row>
    <row r="88" spans="1:10" ht="15">
      <c r="A88" s="3" t="s">
        <v>119</v>
      </c>
      <c r="B88" s="3" t="s">
        <v>89</v>
      </c>
      <c r="C88" s="3">
        <v>5</v>
      </c>
      <c r="D88" s="3">
        <v>16.15</v>
      </c>
      <c r="E88" s="3">
        <f t="shared" si="4"/>
        <v>80.75</v>
      </c>
      <c r="F88" s="4">
        <f t="shared" si="5"/>
        <v>92.8625</v>
      </c>
      <c r="G88" s="3"/>
      <c r="H88" s="3"/>
      <c r="I88" s="3"/>
      <c r="J88" s="3"/>
    </row>
    <row r="89" spans="1:10" ht="15">
      <c r="A89" s="3" t="s">
        <v>143</v>
      </c>
      <c r="B89" s="3" t="s">
        <v>89</v>
      </c>
      <c r="C89" s="3">
        <v>6</v>
      </c>
      <c r="D89" s="3">
        <v>16.15</v>
      </c>
      <c r="E89" s="3">
        <f t="shared" si="4"/>
        <v>96.89999999999999</v>
      </c>
      <c r="F89" s="4">
        <f t="shared" si="5"/>
        <v>111.43499999999999</v>
      </c>
      <c r="G89" s="3"/>
      <c r="H89" s="3"/>
      <c r="I89" s="3"/>
      <c r="J89" s="3"/>
    </row>
    <row r="90" spans="1:10" ht="15">
      <c r="A90" s="3" t="s">
        <v>95</v>
      </c>
      <c r="B90" s="3" t="s">
        <v>89</v>
      </c>
      <c r="C90" s="3">
        <v>10</v>
      </c>
      <c r="D90" s="3">
        <v>16.15</v>
      </c>
      <c r="E90" s="3">
        <f t="shared" si="4"/>
        <v>161.5</v>
      </c>
      <c r="F90" s="4">
        <f t="shared" si="5"/>
        <v>185.725</v>
      </c>
      <c r="G90" s="3"/>
      <c r="H90" s="3"/>
      <c r="I90" s="3"/>
      <c r="J90" s="3"/>
    </row>
    <row r="91" spans="1:10" ht="15">
      <c r="A91" s="5" t="s">
        <v>134</v>
      </c>
      <c r="B91" s="3" t="s">
        <v>89</v>
      </c>
      <c r="C91" s="3">
        <v>15</v>
      </c>
      <c r="D91" s="3">
        <v>16.15</v>
      </c>
      <c r="E91" s="3">
        <f t="shared" si="4"/>
        <v>242.24999999999997</v>
      </c>
      <c r="F91" s="4">
        <f t="shared" si="5"/>
        <v>278.5874999999999</v>
      </c>
      <c r="G91" s="3"/>
      <c r="H91" s="3"/>
      <c r="I91" s="3"/>
      <c r="J91" s="3"/>
    </row>
    <row r="92" spans="1:10" ht="15">
      <c r="A92" s="7" t="s">
        <v>15</v>
      </c>
      <c r="B92" s="3" t="s">
        <v>89</v>
      </c>
      <c r="C92" s="3">
        <v>2</v>
      </c>
      <c r="D92" s="3">
        <v>16.15</v>
      </c>
      <c r="E92" s="3">
        <f t="shared" si="4"/>
        <v>32.3</v>
      </c>
      <c r="F92" s="4">
        <f t="shared" si="5"/>
        <v>37.144999999999996</v>
      </c>
      <c r="G92" s="3"/>
      <c r="H92" s="3"/>
      <c r="I92" s="3"/>
      <c r="J92" s="3"/>
    </row>
    <row r="93" spans="1:10" ht="15">
      <c r="A93" s="3" t="s">
        <v>144</v>
      </c>
      <c r="B93" s="3" t="s">
        <v>88</v>
      </c>
      <c r="C93" s="3">
        <v>6</v>
      </c>
      <c r="D93" s="3">
        <v>12.35</v>
      </c>
      <c r="E93" s="3">
        <f t="shared" si="4"/>
        <v>74.1</v>
      </c>
      <c r="F93" s="4">
        <f t="shared" si="5"/>
        <v>85.21499999999999</v>
      </c>
      <c r="G93" s="3"/>
      <c r="H93" s="3"/>
      <c r="I93" s="3"/>
      <c r="J93" s="3"/>
    </row>
    <row r="94" spans="1:10" ht="15">
      <c r="A94" s="3" t="s">
        <v>142</v>
      </c>
      <c r="B94" s="3" t="s">
        <v>88</v>
      </c>
      <c r="C94" s="3">
        <v>6</v>
      </c>
      <c r="D94" s="3">
        <v>12.35</v>
      </c>
      <c r="E94" s="3">
        <f t="shared" si="4"/>
        <v>74.1</v>
      </c>
      <c r="F94" s="4">
        <f t="shared" si="5"/>
        <v>85.21499999999999</v>
      </c>
      <c r="G94" s="3"/>
      <c r="H94" s="3"/>
      <c r="I94" s="3"/>
      <c r="J94" s="3"/>
    </row>
    <row r="95" spans="1:10" ht="15">
      <c r="A95" s="3" t="s">
        <v>141</v>
      </c>
      <c r="B95" s="3" t="s">
        <v>88</v>
      </c>
      <c r="C95" s="3">
        <v>12</v>
      </c>
      <c r="D95" s="3">
        <v>12.35</v>
      </c>
      <c r="E95" s="3">
        <f t="shared" si="4"/>
        <v>148.2</v>
      </c>
      <c r="F95" s="4">
        <f t="shared" si="5"/>
        <v>170.42999999999998</v>
      </c>
      <c r="G95" s="3"/>
      <c r="H95" s="3"/>
      <c r="I95" s="3"/>
      <c r="J95" s="3"/>
    </row>
    <row r="96" spans="1:10" ht="15">
      <c r="A96" s="3" t="s">
        <v>143</v>
      </c>
      <c r="B96" s="3" t="s">
        <v>88</v>
      </c>
      <c r="C96" s="3">
        <v>6</v>
      </c>
      <c r="D96" s="3">
        <v>12.35</v>
      </c>
      <c r="E96" s="3">
        <f t="shared" si="4"/>
        <v>74.1</v>
      </c>
      <c r="F96" s="4">
        <f t="shared" si="5"/>
        <v>85.21499999999999</v>
      </c>
      <c r="G96" s="3"/>
      <c r="H96" s="3"/>
      <c r="I96" s="3"/>
      <c r="J96" s="3"/>
    </row>
    <row r="97" spans="1:10" ht="15">
      <c r="A97" s="5" t="s">
        <v>140</v>
      </c>
      <c r="B97" s="3" t="s">
        <v>88</v>
      </c>
      <c r="C97" s="3">
        <v>5</v>
      </c>
      <c r="D97" s="3">
        <v>12.35</v>
      </c>
      <c r="E97" s="3">
        <f t="shared" si="4"/>
        <v>61.75</v>
      </c>
      <c r="F97" s="4">
        <f t="shared" si="5"/>
        <v>71.01249999999999</v>
      </c>
      <c r="G97" s="3"/>
      <c r="H97" s="3"/>
      <c r="I97" s="3"/>
      <c r="J97" s="3"/>
    </row>
    <row r="98" spans="1:10" ht="15">
      <c r="A98" s="3" t="s">
        <v>67</v>
      </c>
      <c r="B98" s="3" t="s">
        <v>88</v>
      </c>
      <c r="C98" s="3">
        <v>6</v>
      </c>
      <c r="D98" s="3">
        <v>12.35</v>
      </c>
      <c r="E98" s="3">
        <f aca="true" t="shared" si="6" ref="E98:E129">D98*C98</f>
        <v>74.1</v>
      </c>
      <c r="F98" s="4">
        <f aca="true" t="shared" si="7" ref="F98:F129">E98*1.15</f>
        <v>85.21499999999999</v>
      </c>
      <c r="G98" s="3"/>
      <c r="H98" s="3"/>
      <c r="I98" s="3"/>
      <c r="J98" s="3"/>
    </row>
    <row r="99" spans="1:10" ht="15">
      <c r="A99" s="3" t="s">
        <v>128</v>
      </c>
      <c r="B99" s="3" t="s">
        <v>88</v>
      </c>
      <c r="C99" s="3">
        <v>5</v>
      </c>
      <c r="D99" s="3">
        <v>12.35</v>
      </c>
      <c r="E99" s="3">
        <f t="shared" si="6"/>
        <v>61.75</v>
      </c>
      <c r="F99" s="4">
        <f t="shared" si="7"/>
        <v>71.01249999999999</v>
      </c>
      <c r="G99" s="3"/>
      <c r="H99" s="3"/>
      <c r="I99" s="3"/>
      <c r="J99" s="3"/>
    </row>
    <row r="100" spans="1:10" ht="15">
      <c r="A100" s="7" t="s">
        <v>15</v>
      </c>
      <c r="B100" s="3" t="s">
        <v>88</v>
      </c>
      <c r="C100" s="3">
        <v>4</v>
      </c>
      <c r="D100" s="3">
        <v>12.35</v>
      </c>
      <c r="E100" s="3">
        <f t="shared" si="6"/>
        <v>49.4</v>
      </c>
      <c r="F100" s="4">
        <f t="shared" si="7"/>
        <v>56.809999999999995</v>
      </c>
      <c r="G100" s="3"/>
      <c r="H100" s="3"/>
      <c r="I100" s="3"/>
      <c r="J100" s="3"/>
    </row>
    <row r="101" spans="1:10" ht="15">
      <c r="A101" s="3" t="s">
        <v>34</v>
      </c>
      <c r="B101" s="3" t="s">
        <v>31</v>
      </c>
      <c r="C101" s="3">
        <v>8</v>
      </c>
      <c r="D101" s="3">
        <v>200</v>
      </c>
      <c r="E101" s="3">
        <f t="shared" si="6"/>
        <v>1600</v>
      </c>
      <c r="F101" s="4">
        <f t="shared" si="7"/>
        <v>1839.9999999999998</v>
      </c>
      <c r="G101" s="3"/>
      <c r="H101" s="3"/>
      <c r="I101" s="3"/>
      <c r="J101" s="3"/>
    </row>
    <row r="102" spans="1:10" ht="15">
      <c r="A102" s="3" t="s">
        <v>33</v>
      </c>
      <c r="B102" s="3" t="s">
        <v>31</v>
      </c>
      <c r="C102" s="3">
        <v>11</v>
      </c>
      <c r="D102" s="3">
        <v>200</v>
      </c>
      <c r="E102" s="3">
        <f t="shared" si="6"/>
        <v>2200</v>
      </c>
      <c r="F102" s="4">
        <f t="shared" si="7"/>
        <v>2530</v>
      </c>
      <c r="G102" s="3"/>
      <c r="H102" s="3"/>
      <c r="I102" s="3"/>
      <c r="J102" s="3"/>
    </row>
    <row r="103" spans="1:10" ht="15">
      <c r="A103" s="3" t="s">
        <v>32</v>
      </c>
      <c r="B103" s="3" t="s">
        <v>31</v>
      </c>
      <c r="C103" s="3">
        <v>6</v>
      </c>
      <c r="D103" s="3">
        <v>200</v>
      </c>
      <c r="E103" s="3">
        <f t="shared" si="6"/>
        <v>1200</v>
      </c>
      <c r="F103" s="4">
        <f t="shared" si="7"/>
        <v>1380</v>
      </c>
      <c r="G103" s="3"/>
      <c r="H103" s="3"/>
      <c r="I103" s="3"/>
      <c r="J103" s="3"/>
    </row>
    <row r="104" spans="1:10" ht="15">
      <c r="A104" s="7" t="s">
        <v>15</v>
      </c>
      <c r="B104" s="3" t="s">
        <v>31</v>
      </c>
      <c r="C104" s="3">
        <v>6.6</v>
      </c>
      <c r="D104" s="3">
        <v>200</v>
      </c>
      <c r="E104" s="3">
        <f t="shared" si="6"/>
        <v>1320</v>
      </c>
      <c r="F104" s="4">
        <f t="shared" si="7"/>
        <v>1517.9999999999998</v>
      </c>
      <c r="G104" s="3"/>
      <c r="H104" s="3"/>
      <c r="I104" s="3"/>
      <c r="J104" s="3"/>
    </row>
    <row r="105" spans="1:10" ht="15">
      <c r="A105" s="3" t="s">
        <v>41</v>
      </c>
      <c r="B105" s="3" t="s">
        <v>35</v>
      </c>
      <c r="C105" s="3">
        <v>9</v>
      </c>
      <c r="D105" s="3">
        <v>200</v>
      </c>
      <c r="E105" s="3">
        <f t="shared" si="6"/>
        <v>1800</v>
      </c>
      <c r="F105" s="4">
        <f t="shared" si="7"/>
        <v>2070</v>
      </c>
      <c r="G105" s="3"/>
      <c r="H105" s="3"/>
      <c r="I105" s="3"/>
      <c r="J105" s="3"/>
    </row>
    <row r="106" spans="1:10" ht="15">
      <c r="A106" s="3" t="s">
        <v>38</v>
      </c>
      <c r="B106" s="3" t="s">
        <v>35</v>
      </c>
      <c r="C106" s="3">
        <v>3</v>
      </c>
      <c r="D106" s="3">
        <v>200</v>
      </c>
      <c r="E106" s="3">
        <f t="shared" si="6"/>
        <v>600</v>
      </c>
      <c r="F106" s="4">
        <f t="shared" si="7"/>
        <v>690</v>
      </c>
      <c r="G106" s="3"/>
      <c r="H106" s="3"/>
      <c r="I106" s="3"/>
      <c r="J106" s="3"/>
    </row>
    <row r="107" spans="1:10" ht="15">
      <c r="A107" s="3" t="s">
        <v>39</v>
      </c>
      <c r="B107" s="3" t="s">
        <v>35</v>
      </c>
      <c r="C107" s="3">
        <v>3</v>
      </c>
      <c r="D107" s="3">
        <v>200</v>
      </c>
      <c r="E107" s="3">
        <f t="shared" si="6"/>
        <v>600</v>
      </c>
      <c r="F107" s="4">
        <f t="shared" si="7"/>
        <v>690</v>
      </c>
      <c r="G107" s="3"/>
      <c r="H107" s="3"/>
      <c r="I107" s="3"/>
      <c r="J107" s="3"/>
    </row>
    <row r="108" spans="1:10" ht="15">
      <c r="A108" s="3" t="s">
        <v>42</v>
      </c>
      <c r="B108" s="3" t="s">
        <v>35</v>
      </c>
      <c r="C108" s="3">
        <v>4.3</v>
      </c>
      <c r="D108" s="3">
        <v>200</v>
      </c>
      <c r="E108" s="3">
        <f t="shared" si="6"/>
        <v>860</v>
      </c>
      <c r="F108" s="4">
        <f t="shared" si="7"/>
        <v>988.9999999999999</v>
      </c>
      <c r="G108" s="3"/>
      <c r="H108" s="3"/>
      <c r="I108" s="3"/>
      <c r="J108" s="3"/>
    </row>
    <row r="109" spans="1:10" ht="15">
      <c r="A109" s="3" t="s">
        <v>36</v>
      </c>
      <c r="B109" s="3" t="s">
        <v>35</v>
      </c>
      <c r="C109" s="3">
        <v>4</v>
      </c>
      <c r="D109" s="3">
        <v>200</v>
      </c>
      <c r="E109" s="3">
        <f t="shared" si="6"/>
        <v>800</v>
      </c>
      <c r="F109" s="4">
        <f t="shared" si="7"/>
        <v>919.9999999999999</v>
      </c>
      <c r="G109" s="3"/>
      <c r="H109" s="3"/>
      <c r="I109" s="3"/>
      <c r="J109" s="3"/>
    </row>
    <row r="110" spans="1:10" ht="15">
      <c r="A110" s="3" t="s">
        <v>37</v>
      </c>
      <c r="B110" s="3" t="s">
        <v>35</v>
      </c>
      <c r="C110" s="3">
        <v>3</v>
      </c>
      <c r="D110" s="3">
        <v>200</v>
      </c>
      <c r="E110" s="3">
        <f t="shared" si="6"/>
        <v>600</v>
      </c>
      <c r="F110" s="4">
        <f t="shared" si="7"/>
        <v>690</v>
      </c>
      <c r="G110" s="3"/>
      <c r="H110" s="3"/>
      <c r="I110" s="3"/>
      <c r="J110" s="3"/>
    </row>
    <row r="111" spans="1:10" ht="15">
      <c r="A111" s="3" t="s">
        <v>40</v>
      </c>
      <c r="B111" s="3" t="s">
        <v>35</v>
      </c>
      <c r="C111" s="3">
        <v>5</v>
      </c>
      <c r="D111" s="3">
        <v>200</v>
      </c>
      <c r="E111" s="3">
        <f t="shared" si="6"/>
        <v>1000</v>
      </c>
      <c r="F111" s="4">
        <f t="shared" si="7"/>
        <v>1150</v>
      </c>
      <c r="G111" s="3"/>
      <c r="H111" s="3"/>
      <c r="I111" s="3"/>
      <c r="J111" s="3"/>
    </row>
    <row r="112" spans="1:10" ht="15">
      <c r="A112" s="3" t="s">
        <v>11</v>
      </c>
      <c r="B112" s="3" t="s">
        <v>10</v>
      </c>
      <c r="C112" s="3">
        <v>6</v>
      </c>
      <c r="D112" s="3">
        <v>48.5</v>
      </c>
      <c r="E112" s="3">
        <f t="shared" si="6"/>
        <v>291</v>
      </c>
      <c r="F112" s="4">
        <f t="shared" si="7"/>
        <v>334.65</v>
      </c>
      <c r="G112" s="3"/>
      <c r="H112" s="3"/>
      <c r="I112" s="3"/>
      <c r="J112" s="3"/>
    </row>
    <row r="113" spans="1:10" ht="15">
      <c r="A113" s="3" t="s">
        <v>18</v>
      </c>
      <c r="B113" s="3" t="s">
        <v>10</v>
      </c>
      <c r="C113" s="3">
        <v>5</v>
      </c>
      <c r="D113" s="3">
        <v>48.5</v>
      </c>
      <c r="E113" s="3">
        <f t="shared" si="6"/>
        <v>242.5</v>
      </c>
      <c r="F113" s="4">
        <f t="shared" si="7"/>
        <v>278.875</v>
      </c>
      <c r="G113" s="3"/>
      <c r="H113" s="3"/>
      <c r="I113" s="3"/>
      <c r="J113" s="3"/>
    </row>
    <row r="114" spans="1:10" ht="15">
      <c r="A114" s="3" t="s">
        <v>16</v>
      </c>
      <c r="B114" s="3" t="s">
        <v>10</v>
      </c>
      <c r="C114" s="3">
        <v>5</v>
      </c>
      <c r="D114" s="3">
        <v>48.5</v>
      </c>
      <c r="E114" s="3">
        <f t="shared" si="6"/>
        <v>242.5</v>
      </c>
      <c r="F114" s="4">
        <f t="shared" si="7"/>
        <v>278.875</v>
      </c>
      <c r="G114" s="3"/>
      <c r="H114" s="3"/>
      <c r="I114" s="3"/>
      <c r="J114" s="3"/>
    </row>
    <row r="115" spans="1:10" ht="15">
      <c r="A115" s="3" t="s">
        <v>17</v>
      </c>
      <c r="B115" s="3" t="s">
        <v>10</v>
      </c>
      <c r="C115" s="3">
        <v>2</v>
      </c>
      <c r="D115" s="3">
        <v>48.5</v>
      </c>
      <c r="E115" s="3">
        <f t="shared" si="6"/>
        <v>97</v>
      </c>
      <c r="F115" s="4">
        <f t="shared" si="7"/>
        <v>111.55</v>
      </c>
      <c r="G115" s="3"/>
      <c r="H115" s="3"/>
      <c r="I115" s="3"/>
      <c r="J115" s="3"/>
    </row>
    <row r="116" spans="1:10" ht="15">
      <c r="A116" s="3" t="s">
        <v>13</v>
      </c>
      <c r="B116" s="3" t="s">
        <v>10</v>
      </c>
      <c r="C116" s="3">
        <v>10</v>
      </c>
      <c r="D116" s="3">
        <v>48.5</v>
      </c>
      <c r="E116" s="3">
        <f t="shared" si="6"/>
        <v>485</v>
      </c>
      <c r="F116" s="4">
        <f t="shared" si="7"/>
        <v>557.75</v>
      </c>
      <c r="G116" s="3"/>
      <c r="H116" s="3"/>
      <c r="I116" s="3"/>
      <c r="J116" s="3"/>
    </row>
    <row r="117" spans="1:10" ht="15">
      <c r="A117" s="3" t="s">
        <v>14</v>
      </c>
      <c r="B117" s="3" t="s">
        <v>10</v>
      </c>
      <c r="C117" s="3">
        <v>6</v>
      </c>
      <c r="D117" s="3">
        <v>48.5</v>
      </c>
      <c r="E117" s="3">
        <f t="shared" si="6"/>
        <v>291</v>
      </c>
      <c r="F117" s="4">
        <f t="shared" si="7"/>
        <v>334.65</v>
      </c>
      <c r="G117" s="3"/>
      <c r="H117" s="3"/>
      <c r="I117" s="3"/>
      <c r="J117" s="3"/>
    </row>
    <row r="118" spans="1:10" ht="15">
      <c r="A118" s="3" t="s">
        <v>12</v>
      </c>
      <c r="B118" s="3" t="s">
        <v>10</v>
      </c>
      <c r="C118" s="3">
        <v>10</v>
      </c>
      <c r="D118" s="3">
        <v>48.5</v>
      </c>
      <c r="E118" s="3">
        <f t="shared" si="6"/>
        <v>485</v>
      </c>
      <c r="F118" s="4">
        <f t="shared" si="7"/>
        <v>557.75</v>
      </c>
      <c r="G118" s="3"/>
      <c r="H118" s="3"/>
      <c r="I118" s="3"/>
      <c r="J118" s="3"/>
    </row>
    <row r="119" spans="1:10" ht="15">
      <c r="A119" s="7" t="s">
        <v>15</v>
      </c>
      <c r="B119" s="3" t="s">
        <v>10</v>
      </c>
      <c r="C119" s="3">
        <v>0.1</v>
      </c>
      <c r="D119" s="3">
        <v>48.5</v>
      </c>
      <c r="E119" s="3">
        <f t="shared" si="6"/>
        <v>4.8500000000000005</v>
      </c>
      <c r="F119" s="4">
        <f t="shared" si="7"/>
        <v>5.577500000000001</v>
      </c>
      <c r="G119" s="3"/>
      <c r="H119" s="3"/>
      <c r="I119" s="3"/>
      <c r="J119" s="3"/>
    </row>
    <row r="120" spans="1:10" ht="15">
      <c r="A120" s="7" t="s">
        <v>15</v>
      </c>
      <c r="B120" s="3" t="s">
        <v>10</v>
      </c>
      <c r="C120" s="3">
        <v>22</v>
      </c>
      <c r="D120" s="3">
        <v>48.5</v>
      </c>
      <c r="E120" s="3">
        <f t="shared" si="6"/>
        <v>1067</v>
      </c>
      <c r="F120" s="4">
        <f t="shared" si="7"/>
        <v>1227.05</v>
      </c>
      <c r="G120" s="3"/>
      <c r="H120" s="3"/>
      <c r="I120" s="3"/>
      <c r="J120" s="3"/>
    </row>
    <row r="121" spans="1:10" ht="15">
      <c r="A121" s="3" t="s">
        <v>28</v>
      </c>
      <c r="B121" s="3" t="s">
        <v>27</v>
      </c>
      <c r="C121" s="3">
        <v>14</v>
      </c>
      <c r="D121" s="3">
        <v>150</v>
      </c>
      <c r="E121" s="3">
        <f t="shared" si="6"/>
        <v>2100</v>
      </c>
      <c r="F121" s="4">
        <f t="shared" si="7"/>
        <v>2415</v>
      </c>
      <c r="G121" s="3"/>
      <c r="H121" s="3"/>
      <c r="I121" s="3"/>
      <c r="J121" s="3"/>
    </row>
    <row r="122" spans="1:10" ht="15">
      <c r="A122" s="3" t="s">
        <v>29</v>
      </c>
      <c r="B122" s="3" t="s">
        <v>27</v>
      </c>
      <c r="C122" s="3">
        <v>5</v>
      </c>
      <c r="D122" s="3">
        <v>150</v>
      </c>
      <c r="E122" s="3">
        <f t="shared" si="6"/>
        <v>750</v>
      </c>
      <c r="F122" s="4">
        <f t="shared" si="7"/>
        <v>862.4999999999999</v>
      </c>
      <c r="G122" s="3"/>
      <c r="H122" s="3"/>
      <c r="I122" s="3"/>
      <c r="J122" s="3"/>
    </row>
    <row r="123" spans="1:10" ht="15">
      <c r="A123" s="3" t="s">
        <v>30</v>
      </c>
      <c r="B123" s="3" t="s">
        <v>27</v>
      </c>
      <c r="C123" s="3">
        <v>10</v>
      </c>
      <c r="D123" s="3">
        <v>150</v>
      </c>
      <c r="E123" s="3">
        <f t="shared" si="6"/>
        <v>1500</v>
      </c>
      <c r="F123" s="4">
        <f t="shared" si="7"/>
        <v>1724.9999999999998</v>
      </c>
      <c r="G123" s="3"/>
      <c r="H123" s="3"/>
      <c r="I123" s="3"/>
      <c r="J123" s="3"/>
    </row>
    <row r="124" spans="1:10" ht="15">
      <c r="A124" s="7" t="s">
        <v>15</v>
      </c>
      <c r="B124" s="3" t="s">
        <v>27</v>
      </c>
      <c r="C124" s="3">
        <v>0.9</v>
      </c>
      <c r="D124" s="3">
        <v>150</v>
      </c>
      <c r="E124" s="3">
        <f t="shared" si="6"/>
        <v>135</v>
      </c>
      <c r="F124" s="4">
        <f t="shared" si="7"/>
        <v>155.25</v>
      </c>
      <c r="G124" s="3"/>
      <c r="H124" s="3"/>
      <c r="I124" s="3"/>
      <c r="J124" s="3"/>
    </row>
    <row r="125" spans="1:10" ht="15">
      <c r="A125" s="3" t="s">
        <v>24</v>
      </c>
      <c r="B125" s="3" t="s">
        <v>22</v>
      </c>
      <c r="C125" s="3">
        <v>10</v>
      </c>
      <c r="D125" s="3">
        <v>145</v>
      </c>
      <c r="E125" s="3">
        <f t="shared" si="6"/>
        <v>1450</v>
      </c>
      <c r="F125" s="4">
        <f t="shared" si="7"/>
        <v>1667.4999999999998</v>
      </c>
      <c r="G125" s="3"/>
      <c r="H125" s="3"/>
      <c r="I125" s="3"/>
      <c r="J125" s="3"/>
    </row>
    <row r="126" spans="1:10" ht="15">
      <c r="A126" s="3" t="s">
        <v>23</v>
      </c>
      <c r="B126" s="3" t="s">
        <v>22</v>
      </c>
      <c r="C126" s="3">
        <v>9</v>
      </c>
      <c r="D126" s="3">
        <v>145</v>
      </c>
      <c r="E126" s="3">
        <f t="shared" si="6"/>
        <v>1305</v>
      </c>
      <c r="F126" s="4">
        <f t="shared" si="7"/>
        <v>1500.7499999999998</v>
      </c>
      <c r="G126" s="3"/>
      <c r="H126" s="3"/>
      <c r="I126" s="3"/>
      <c r="J126" s="3"/>
    </row>
    <row r="127" spans="1:10" ht="15">
      <c r="A127" s="3" t="s">
        <v>25</v>
      </c>
      <c r="B127" s="3" t="s">
        <v>22</v>
      </c>
      <c r="C127" s="3">
        <v>5</v>
      </c>
      <c r="D127" s="3">
        <v>145</v>
      </c>
      <c r="E127" s="3">
        <f t="shared" si="6"/>
        <v>725</v>
      </c>
      <c r="F127" s="4">
        <f t="shared" si="7"/>
        <v>833.7499999999999</v>
      </c>
      <c r="G127" s="3"/>
      <c r="H127" s="3"/>
      <c r="I127" s="3"/>
      <c r="J127" s="3"/>
    </row>
    <row r="128" spans="1:10" ht="15">
      <c r="A128" s="3" t="s">
        <v>17</v>
      </c>
      <c r="B128" s="3" t="s">
        <v>22</v>
      </c>
      <c r="C128" s="3">
        <v>4</v>
      </c>
      <c r="D128" s="3">
        <v>145</v>
      </c>
      <c r="E128" s="3">
        <f t="shared" si="6"/>
        <v>580</v>
      </c>
      <c r="F128" s="4">
        <f t="shared" si="7"/>
        <v>667</v>
      </c>
      <c r="G128" s="3"/>
      <c r="H128" s="3"/>
      <c r="I128" s="3"/>
      <c r="J128" s="3"/>
    </row>
    <row r="129" spans="1:10" ht="15">
      <c r="A129" s="3" t="s">
        <v>26</v>
      </c>
      <c r="B129" s="3" t="s">
        <v>22</v>
      </c>
      <c r="C129" s="3">
        <v>5</v>
      </c>
      <c r="D129" s="3">
        <v>145</v>
      </c>
      <c r="E129" s="3">
        <f t="shared" si="6"/>
        <v>725</v>
      </c>
      <c r="F129" s="4">
        <f t="shared" si="7"/>
        <v>833.7499999999999</v>
      </c>
      <c r="G129" s="3"/>
      <c r="H129" s="3"/>
      <c r="I129" s="3"/>
      <c r="J129" s="3"/>
    </row>
    <row r="130" spans="1:10" ht="15">
      <c r="A130" s="7" t="s">
        <v>15</v>
      </c>
      <c r="B130" s="3" t="s">
        <v>22</v>
      </c>
      <c r="C130" s="3">
        <v>2</v>
      </c>
      <c r="D130" s="3">
        <v>145</v>
      </c>
      <c r="E130" s="3">
        <f aca="true" t="shared" si="8" ref="E130:E161">D130*C130</f>
        <v>290</v>
      </c>
      <c r="F130" s="4">
        <f aca="true" t="shared" si="9" ref="F130:F161">E130*1.15</f>
        <v>333.5</v>
      </c>
      <c r="G130" s="3"/>
      <c r="H130" s="3"/>
      <c r="I130" s="3"/>
      <c r="J130" s="3"/>
    </row>
    <row r="131" spans="1:10" ht="15">
      <c r="A131" s="3" t="s">
        <v>20</v>
      </c>
      <c r="B131" s="3" t="s">
        <v>19</v>
      </c>
      <c r="C131" s="3">
        <v>18</v>
      </c>
      <c r="D131" s="3">
        <v>90</v>
      </c>
      <c r="E131" s="3">
        <f t="shared" si="8"/>
        <v>1620</v>
      </c>
      <c r="F131" s="4">
        <f t="shared" si="9"/>
        <v>1862.9999999999998</v>
      </c>
      <c r="G131" s="3"/>
      <c r="H131" s="3"/>
      <c r="I131" s="3"/>
      <c r="J131" s="3"/>
    </row>
    <row r="132" spans="1:10" ht="15">
      <c r="A132" s="3" t="s">
        <v>21</v>
      </c>
      <c r="B132" s="3" t="s">
        <v>19</v>
      </c>
      <c r="C132" s="3">
        <v>6</v>
      </c>
      <c r="D132" s="3">
        <v>90</v>
      </c>
      <c r="E132" s="3">
        <f t="shared" si="8"/>
        <v>540</v>
      </c>
      <c r="F132" s="4">
        <f t="shared" si="9"/>
        <v>621</v>
      </c>
      <c r="G132" s="3"/>
      <c r="H132" s="3"/>
      <c r="I132" s="3"/>
      <c r="J132" s="3"/>
    </row>
    <row r="133" spans="1:10" ht="15">
      <c r="A133" s="6" t="s">
        <v>155</v>
      </c>
      <c r="B133" s="3" t="s">
        <v>19</v>
      </c>
      <c r="C133" s="3">
        <v>7</v>
      </c>
      <c r="D133" s="3">
        <v>90</v>
      </c>
      <c r="E133" s="3">
        <f t="shared" si="8"/>
        <v>630</v>
      </c>
      <c r="F133" s="4">
        <f t="shared" si="9"/>
        <v>724.5</v>
      </c>
      <c r="G133" s="3"/>
      <c r="H133" s="3"/>
      <c r="I133" s="3"/>
      <c r="J133" s="3"/>
    </row>
    <row r="134" spans="1:10" ht="15">
      <c r="A134" s="3" t="s">
        <v>84</v>
      </c>
      <c r="B134" s="3" t="s">
        <v>83</v>
      </c>
      <c r="C134" s="3">
        <v>20</v>
      </c>
      <c r="D134" s="3">
        <v>57.5</v>
      </c>
      <c r="E134" s="3">
        <f t="shared" si="8"/>
        <v>1150</v>
      </c>
      <c r="F134" s="4">
        <f t="shared" si="9"/>
        <v>1322.5</v>
      </c>
      <c r="G134" s="3"/>
      <c r="H134" s="3"/>
      <c r="I134" s="3"/>
      <c r="J134" s="3"/>
    </row>
    <row r="135" spans="1:10" ht="15">
      <c r="A135" s="3" t="s">
        <v>36</v>
      </c>
      <c r="B135" s="3" t="s">
        <v>83</v>
      </c>
      <c r="C135" s="3">
        <v>1</v>
      </c>
      <c r="D135" s="3">
        <v>57.5</v>
      </c>
      <c r="E135" s="3">
        <f t="shared" si="8"/>
        <v>57.5</v>
      </c>
      <c r="F135" s="4">
        <f t="shared" si="9"/>
        <v>66.125</v>
      </c>
      <c r="G135" s="3"/>
      <c r="H135" s="3"/>
      <c r="I135" s="3"/>
      <c r="J135" s="3"/>
    </row>
    <row r="136" spans="1:10" ht="15">
      <c r="A136" s="7" t="s">
        <v>15</v>
      </c>
      <c r="B136" s="3" t="s">
        <v>83</v>
      </c>
      <c r="C136" s="3">
        <v>10.7</v>
      </c>
      <c r="D136" s="3">
        <v>57.5</v>
      </c>
      <c r="E136" s="3">
        <f t="shared" si="8"/>
        <v>615.25</v>
      </c>
      <c r="F136" s="4">
        <f t="shared" si="9"/>
        <v>707.5374999999999</v>
      </c>
      <c r="G136" s="3"/>
      <c r="H136" s="3"/>
      <c r="I136" s="3"/>
      <c r="J136" s="3"/>
    </row>
    <row r="137" spans="1:10" ht="15">
      <c r="A137" s="3" t="s">
        <v>46</v>
      </c>
      <c r="B137" s="3" t="s">
        <v>43</v>
      </c>
      <c r="C137" s="3">
        <v>7</v>
      </c>
      <c r="D137" s="3">
        <v>130</v>
      </c>
      <c r="E137" s="3">
        <f t="shared" si="8"/>
        <v>910</v>
      </c>
      <c r="F137" s="4">
        <f t="shared" si="9"/>
        <v>1046.5</v>
      </c>
      <c r="G137" s="3"/>
      <c r="H137" s="3"/>
      <c r="I137" s="3"/>
      <c r="J137" s="3"/>
    </row>
    <row r="138" spans="1:10" ht="15">
      <c r="A138" s="3" t="s">
        <v>45</v>
      </c>
      <c r="B138" s="3" t="s">
        <v>43</v>
      </c>
      <c r="C138" s="3">
        <v>10</v>
      </c>
      <c r="D138" s="3">
        <v>130</v>
      </c>
      <c r="E138" s="3">
        <f t="shared" si="8"/>
        <v>1300</v>
      </c>
      <c r="F138" s="4">
        <f t="shared" si="9"/>
        <v>1494.9999999999998</v>
      </c>
      <c r="G138" s="3"/>
      <c r="H138" s="3"/>
      <c r="I138" s="3"/>
      <c r="J138" s="3"/>
    </row>
    <row r="139" spans="1:10" ht="15">
      <c r="A139" s="3" t="s">
        <v>44</v>
      </c>
      <c r="B139" s="3" t="s">
        <v>43</v>
      </c>
      <c r="C139" s="3">
        <v>17</v>
      </c>
      <c r="D139" s="3">
        <v>130</v>
      </c>
      <c r="E139" s="3">
        <f t="shared" si="8"/>
        <v>2210</v>
      </c>
      <c r="F139" s="4">
        <f t="shared" si="9"/>
        <v>2541.5</v>
      </c>
      <c r="G139" s="3"/>
      <c r="H139" s="3"/>
      <c r="I139" s="3"/>
      <c r="J139" s="3"/>
    </row>
    <row r="140" spans="1:10" ht="15">
      <c r="A140" s="3" t="s">
        <v>47</v>
      </c>
      <c r="B140" s="3" t="s">
        <v>43</v>
      </c>
      <c r="C140" s="3">
        <v>4</v>
      </c>
      <c r="D140" s="3">
        <v>130</v>
      </c>
      <c r="E140" s="3">
        <f t="shared" si="8"/>
        <v>520</v>
      </c>
      <c r="F140" s="4">
        <f t="shared" si="9"/>
        <v>598</v>
      </c>
      <c r="G140" s="3"/>
      <c r="H140" s="3"/>
      <c r="I140" s="3"/>
      <c r="J140" s="3"/>
    </row>
    <row r="141" spans="1:10" ht="15">
      <c r="A141" s="3" t="s">
        <v>26</v>
      </c>
      <c r="B141" s="3" t="s">
        <v>43</v>
      </c>
      <c r="C141" s="3">
        <v>8</v>
      </c>
      <c r="D141" s="3">
        <v>130</v>
      </c>
      <c r="E141" s="3">
        <f t="shared" si="8"/>
        <v>1040</v>
      </c>
      <c r="F141" s="4">
        <f t="shared" si="9"/>
        <v>1196</v>
      </c>
      <c r="G141" s="3"/>
      <c r="H141" s="3"/>
      <c r="I141" s="3"/>
      <c r="J141" s="3"/>
    </row>
    <row r="142" spans="1:10" ht="15">
      <c r="A142" s="3" t="s">
        <v>48</v>
      </c>
      <c r="B142" s="3" t="s">
        <v>43</v>
      </c>
      <c r="C142" s="3">
        <v>3</v>
      </c>
      <c r="D142" s="3">
        <v>130</v>
      </c>
      <c r="E142" s="3">
        <f t="shared" si="8"/>
        <v>390</v>
      </c>
      <c r="F142" s="4">
        <f t="shared" si="9"/>
        <v>448.49999999999994</v>
      </c>
      <c r="G142" s="3"/>
      <c r="H142" s="3"/>
      <c r="I142" s="3"/>
      <c r="J142" s="3"/>
    </row>
    <row r="143" spans="1:10" ht="15">
      <c r="A143" s="3" t="s">
        <v>37</v>
      </c>
      <c r="B143" s="3" t="s">
        <v>43</v>
      </c>
      <c r="C143" s="3">
        <v>7</v>
      </c>
      <c r="D143" s="3">
        <v>130</v>
      </c>
      <c r="E143" s="3">
        <f t="shared" si="8"/>
        <v>910</v>
      </c>
      <c r="F143" s="4">
        <f t="shared" si="9"/>
        <v>1046.5</v>
      </c>
      <c r="G143" s="3"/>
      <c r="H143" s="3"/>
      <c r="I143" s="3"/>
      <c r="J143" s="3"/>
    </row>
    <row r="144" spans="1:10" ht="15">
      <c r="A144" s="7" t="s">
        <v>15</v>
      </c>
      <c r="B144" s="3" t="s">
        <v>43</v>
      </c>
      <c r="C144" s="3">
        <v>1.5</v>
      </c>
      <c r="D144" s="3">
        <v>130</v>
      </c>
      <c r="E144" s="3">
        <f t="shared" si="8"/>
        <v>195</v>
      </c>
      <c r="F144" s="4">
        <f t="shared" si="9"/>
        <v>224.24999999999997</v>
      </c>
      <c r="G144" s="3"/>
      <c r="H144" s="3"/>
      <c r="I144" s="3"/>
      <c r="J144" s="3"/>
    </row>
    <row r="145" spans="1:10" ht="15">
      <c r="A145" s="3" t="s">
        <v>57</v>
      </c>
      <c r="B145" s="3" t="s">
        <v>53</v>
      </c>
      <c r="C145" s="3">
        <v>4</v>
      </c>
      <c r="D145" s="3">
        <v>45</v>
      </c>
      <c r="E145" s="3">
        <f t="shared" si="8"/>
        <v>180</v>
      </c>
      <c r="F145" s="4">
        <f t="shared" si="9"/>
        <v>206.99999999999997</v>
      </c>
      <c r="G145" s="3"/>
      <c r="H145" s="3"/>
      <c r="I145" s="3"/>
      <c r="J145" s="3"/>
    </row>
    <row r="146" spans="1:10" ht="15">
      <c r="A146" s="3" t="s">
        <v>58</v>
      </c>
      <c r="B146" s="3" t="s">
        <v>53</v>
      </c>
      <c r="C146" s="3">
        <v>6</v>
      </c>
      <c r="D146" s="3">
        <v>45</v>
      </c>
      <c r="E146" s="3">
        <f t="shared" si="8"/>
        <v>270</v>
      </c>
      <c r="F146" s="4">
        <f t="shared" si="9"/>
        <v>310.5</v>
      </c>
      <c r="G146" s="3"/>
      <c r="H146" s="3"/>
      <c r="I146" s="3"/>
      <c r="J146" s="3"/>
    </row>
    <row r="147" spans="1:10" ht="15">
      <c r="A147" s="3" t="s">
        <v>54</v>
      </c>
      <c r="B147" s="3" t="s">
        <v>53</v>
      </c>
      <c r="C147" s="3">
        <v>8</v>
      </c>
      <c r="D147" s="3">
        <v>45</v>
      </c>
      <c r="E147" s="3">
        <f t="shared" si="8"/>
        <v>360</v>
      </c>
      <c r="F147" s="4">
        <f t="shared" si="9"/>
        <v>413.99999999999994</v>
      </c>
      <c r="G147" s="3"/>
      <c r="H147" s="3"/>
      <c r="I147" s="3"/>
      <c r="J147" s="3"/>
    </row>
    <row r="148" spans="1:10" ht="15">
      <c r="A148" s="3" t="s">
        <v>56</v>
      </c>
      <c r="B148" s="3" t="s">
        <v>53</v>
      </c>
      <c r="C148" s="3">
        <v>4</v>
      </c>
      <c r="D148" s="3">
        <v>45</v>
      </c>
      <c r="E148" s="3">
        <f t="shared" si="8"/>
        <v>180</v>
      </c>
      <c r="F148" s="4">
        <f t="shared" si="9"/>
        <v>206.99999999999997</v>
      </c>
      <c r="G148" s="3"/>
      <c r="H148" s="3"/>
      <c r="I148" s="3"/>
      <c r="J148" s="3"/>
    </row>
    <row r="149" spans="1:10" ht="15">
      <c r="A149" s="3" t="s">
        <v>55</v>
      </c>
      <c r="B149" s="3" t="s">
        <v>53</v>
      </c>
      <c r="C149" s="3">
        <v>7</v>
      </c>
      <c r="D149" s="3">
        <v>45</v>
      </c>
      <c r="E149" s="3">
        <f t="shared" si="8"/>
        <v>315</v>
      </c>
      <c r="F149" s="4">
        <f t="shared" si="9"/>
        <v>362.25</v>
      </c>
      <c r="G149" s="3"/>
      <c r="H149" s="3"/>
      <c r="I149" s="3"/>
      <c r="J149" s="3"/>
    </row>
    <row r="150" spans="1:10" ht="15">
      <c r="A150" s="7" t="s">
        <v>15</v>
      </c>
      <c r="B150" s="3" t="s">
        <v>53</v>
      </c>
      <c r="C150" s="3">
        <v>1</v>
      </c>
      <c r="D150" s="3">
        <v>45</v>
      </c>
      <c r="E150" s="3">
        <f t="shared" si="8"/>
        <v>45</v>
      </c>
      <c r="F150" s="4">
        <f t="shared" si="9"/>
        <v>51.74999999999999</v>
      </c>
      <c r="G150" s="3"/>
      <c r="H150" s="3"/>
      <c r="I150" s="3"/>
      <c r="J150" s="3"/>
    </row>
    <row r="151" spans="1:10" ht="15">
      <c r="A151" s="3" t="s">
        <v>20</v>
      </c>
      <c r="B151" s="3" t="s">
        <v>91</v>
      </c>
      <c r="C151" s="3">
        <v>1</v>
      </c>
      <c r="D151" s="3">
        <v>26.6</v>
      </c>
      <c r="E151" s="3">
        <f t="shared" si="8"/>
        <v>26.6</v>
      </c>
      <c r="F151" s="4">
        <f t="shared" si="9"/>
        <v>30.59</v>
      </c>
      <c r="G151" s="3"/>
      <c r="H151" s="3"/>
      <c r="I151" s="3"/>
      <c r="J151" s="3"/>
    </row>
    <row r="152" spans="1:10" ht="15">
      <c r="A152" s="3" t="s">
        <v>149</v>
      </c>
      <c r="B152" s="3" t="s">
        <v>91</v>
      </c>
      <c r="C152" s="3">
        <v>10</v>
      </c>
      <c r="D152" s="3">
        <v>26.6</v>
      </c>
      <c r="E152" s="3">
        <f t="shared" si="8"/>
        <v>266</v>
      </c>
      <c r="F152" s="4">
        <f t="shared" si="9"/>
        <v>305.9</v>
      </c>
      <c r="G152" s="3"/>
      <c r="H152" s="3"/>
      <c r="I152" s="3"/>
      <c r="J152" s="3"/>
    </row>
    <row r="153" spans="1:10" ht="15">
      <c r="A153" s="5" t="s">
        <v>140</v>
      </c>
      <c r="B153" s="3" t="s">
        <v>91</v>
      </c>
      <c r="C153" s="3">
        <v>9</v>
      </c>
      <c r="D153" s="3">
        <v>26.6</v>
      </c>
      <c r="E153" s="3">
        <f t="shared" si="8"/>
        <v>239.4</v>
      </c>
      <c r="F153" s="4">
        <f t="shared" si="9"/>
        <v>275.31</v>
      </c>
      <c r="G153" s="3"/>
      <c r="H153" s="3"/>
      <c r="I153" s="3"/>
      <c r="J153" s="3"/>
    </row>
    <row r="154" spans="1:10" ht="15">
      <c r="A154" s="3" t="s">
        <v>67</v>
      </c>
      <c r="B154" s="3" t="s">
        <v>91</v>
      </c>
      <c r="C154" s="3">
        <v>7</v>
      </c>
      <c r="D154" s="3">
        <v>26.6</v>
      </c>
      <c r="E154" s="3">
        <f t="shared" si="8"/>
        <v>186.20000000000002</v>
      </c>
      <c r="F154" s="4">
        <f t="shared" si="9"/>
        <v>214.13</v>
      </c>
      <c r="G154" s="3"/>
      <c r="H154" s="3"/>
      <c r="I154" s="3"/>
      <c r="J154" s="3"/>
    </row>
    <row r="155" spans="1:10" ht="15">
      <c r="A155" s="3" t="s">
        <v>150</v>
      </c>
      <c r="B155" s="3" t="s">
        <v>91</v>
      </c>
      <c r="C155" s="3">
        <v>7</v>
      </c>
      <c r="D155" s="3">
        <v>26.6</v>
      </c>
      <c r="E155" s="3">
        <f t="shared" si="8"/>
        <v>186.20000000000002</v>
      </c>
      <c r="F155" s="4">
        <f t="shared" si="9"/>
        <v>214.13</v>
      </c>
      <c r="G155" s="3"/>
      <c r="H155" s="3"/>
      <c r="I155" s="3"/>
      <c r="J155" s="3"/>
    </row>
    <row r="156" spans="1:10" ht="15">
      <c r="A156" s="3" t="s">
        <v>151</v>
      </c>
      <c r="B156" s="3" t="s">
        <v>91</v>
      </c>
      <c r="C156" s="3">
        <v>16</v>
      </c>
      <c r="D156" s="3">
        <v>26.6</v>
      </c>
      <c r="E156" s="3">
        <f t="shared" si="8"/>
        <v>425.6</v>
      </c>
      <c r="F156" s="4">
        <f t="shared" si="9"/>
        <v>489.44</v>
      </c>
      <c r="G156" s="3"/>
      <c r="H156" s="3"/>
      <c r="I156" s="3"/>
      <c r="J156" s="3"/>
    </row>
    <row r="157" spans="1:10" ht="15">
      <c r="A157" s="3" t="s">
        <v>94</v>
      </c>
      <c r="B157" s="3" t="s">
        <v>104</v>
      </c>
      <c r="C157" s="3">
        <v>1</v>
      </c>
      <c r="D157" s="3">
        <v>230</v>
      </c>
      <c r="E157" s="3">
        <f t="shared" si="8"/>
        <v>230</v>
      </c>
      <c r="F157" s="4">
        <f t="shared" si="9"/>
        <v>264.5</v>
      </c>
      <c r="G157" s="3"/>
      <c r="H157" s="3"/>
      <c r="I157" s="3"/>
      <c r="J157" s="3"/>
    </row>
    <row r="158" spans="1:10" ht="15">
      <c r="A158" s="3" t="s">
        <v>94</v>
      </c>
      <c r="B158" s="3" t="s">
        <v>105</v>
      </c>
      <c r="C158" s="3">
        <v>1</v>
      </c>
      <c r="D158" s="3">
        <v>230</v>
      </c>
      <c r="E158" s="3">
        <f t="shared" si="8"/>
        <v>230</v>
      </c>
      <c r="F158" s="4">
        <f t="shared" si="9"/>
        <v>264.5</v>
      </c>
      <c r="G158" s="3"/>
      <c r="H158" s="3"/>
      <c r="I158" s="3"/>
      <c r="J158" s="3"/>
    </row>
    <row r="159" spans="1:10" ht="15">
      <c r="A159" s="3" t="s">
        <v>96</v>
      </c>
      <c r="B159" s="3" t="s">
        <v>112</v>
      </c>
      <c r="C159" s="3">
        <v>1</v>
      </c>
      <c r="D159" s="3">
        <v>285</v>
      </c>
      <c r="E159" s="3">
        <f t="shared" si="8"/>
        <v>285</v>
      </c>
      <c r="F159" s="4">
        <f t="shared" si="9"/>
        <v>327.75</v>
      </c>
      <c r="G159" s="3"/>
      <c r="H159" s="3"/>
      <c r="I159" s="3"/>
      <c r="J159" s="3"/>
    </row>
    <row r="160" spans="1:10" ht="15">
      <c r="A160" s="3" t="s">
        <v>98</v>
      </c>
      <c r="B160" s="3" t="s">
        <v>112</v>
      </c>
      <c r="C160" s="3">
        <v>1</v>
      </c>
      <c r="D160" s="3">
        <v>285</v>
      </c>
      <c r="E160" s="3">
        <f t="shared" si="8"/>
        <v>285</v>
      </c>
      <c r="F160" s="4">
        <f t="shared" si="9"/>
        <v>327.75</v>
      </c>
      <c r="G160" s="3"/>
      <c r="H160" s="3"/>
      <c r="I160" s="3"/>
      <c r="J160" s="3"/>
    </row>
    <row r="161" spans="1:10" ht="15">
      <c r="A161" s="3" t="s">
        <v>101</v>
      </c>
      <c r="B161" s="3" t="s">
        <v>115</v>
      </c>
      <c r="C161" s="3">
        <v>1</v>
      </c>
      <c r="D161" s="3">
        <v>285</v>
      </c>
      <c r="E161" s="3">
        <f t="shared" si="8"/>
        <v>285</v>
      </c>
      <c r="F161" s="4">
        <f t="shared" si="9"/>
        <v>327.75</v>
      </c>
      <c r="G161" s="3"/>
      <c r="H161" s="3"/>
      <c r="I161" s="3"/>
      <c r="J161" s="3"/>
    </row>
    <row r="162" spans="1:10" ht="15">
      <c r="A162" s="3" t="s">
        <v>102</v>
      </c>
      <c r="B162" s="3" t="s">
        <v>115</v>
      </c>
      <c r="C162" s="3">
        <v>1</v>
      </c>
      <c r="D162" s="3">
        <v>285</v>
      </c>
      <c r="E162" s="3">
        <f aca="true" t="shared" si="10" ref="E162:E175">D162*C162</f>
        <v>285</v>
      </c>
      <c r="F162" s="4">
        <f aca="true" t="shared" si="11" ref="F162:F175">E162*1.15</f>
        <v>327.75</v>
      </c>
      <c r="G162" s="3"/>
      <c r="H162" s="3"/>
      <c r="I162" s="3"/>
      <c r="J162" s="3"/>
    </row>
    <row r="163" spans="1:10" ht="15">
      <c r="A163" s="3" t="s">
        <v>41</v>
      </c>
      <c r="B163" s="3" t="s">
        <v>109</v>
      </c>
      <c r="C163" s="3">
        <v>1</v>
      </c>
      <c r="D163" s="3">
        <v>285</v>
      </c>
      <c r="E163" s="3">
        <f t="shared" si="10"/>
        <v>285</v>
      </c>
      <c r="F163" s="4">
        <f t="shared" si="11"/>
        <v>327.75</v>
      </c>
      <c r="G163" s="3"/>
      <c r="H163" s="3"/>
      <c r="I163" s="3"/>
      <c r="J163" s="3"/>
    </row>
    <row r="164" spans="1:10" ht="15">
      <c r="A164" s="3" t="s">
        <v>101</v>
      </c>
      <c r="B164" s="3" t="s">
        <v>109</v>
      </c>
      <c r="C164" s="3">
        <v>1</v>
      </c>
      <c r="D164" s="3">
        <v>285</v>
      </c>
      <c r="E164" s="3">
        <f t="shared" si="10"/>
        <v>285</v>
      </c>
      <c r="F164" s="4">
        <f t="shared" si="11"/>
        <v>327.75</v>
      </c>
      <c r="G164" s="3"/>
      <c r="H164" s="3"/>
      <c r="I164" s="3"/>
      <c r="J164" s="3"/>
    </row>
    <row r="165" spans="1:10" ht="15">
      <c r="A165" s="3" t="s">
        <v>100</v>
      </c>
      <c r="B165" s="3" t="s">
        <v>114</v>
      </c>
      <c r="C165" s="3">
        <v>1</v>
      </c>
      <c r="D165" s="3">
        <v>420</v>
      </c>
      <c r="E165" s="3">
        <f t="shared" si="10"/>
        <v>420</v>
      </c>
      <c r="F165" s="4">
        <f t="shared" si="11"/>
        <v>482.99999999999994</v>
      </c>
      <c r="G165" s="3"/>
      <c r="H165" s="3"/>
      <c r="I165" s="3"/>
      <c r="J165" s="3"/>
    </row>
    <row r="166" spans="1:10" ht="15">
      <c r="A166" s="3" t="s">
        <v>96</v>
      </c>
      <c r="B166" s="3" t="s">
        <v>111</v>
      </c>
      <c r="C166" s="3">
        <v>1</v>
      </c>
      <c r="D166" s="3">
        <v>420</v>
      </c>
      <c r="E166" s="3">
        <f t="shared" si="10"/>
        <v>420</v>
      </c>
      <c r="F166" s="4">
        <f t="shared" si="11"/>
        <v>482.99999999999994</v>
      </c>
      <c r="G166" s="3"/>
      <c r="H166" s="3"/>
      <c r="I166" s="3"/>
      <c r="J166" s="3"/>
    </row>
    <row r="167" spans="1:10" ht="15">
      <c r="A167" s="3" t="s">
        <v>97</v>
      </c>
      <c r="B167" s="3" t="s">
        <v>111</v>
      </c>
      <c r="C167" s="3">
        <v>1</v>
      </c>
      <c r="D167" s="3">
        <v>420</v>
      </c>
      <c r="E167" s="3">
        <f t="shared" si="10"/>
        <v>420</v>
      </c>
      <c r="F167" s="4">
        <f t="shared" si="11"/>
        <v>482.99999999999994</v>
      </c>
      <c r="G167" s="3"/>
      <c r="H167" s="3"/>
      <c r="I167" s="3"/>
      <c r="J167" s="3"/>
    </row>
    <row r="168" spans="1:10" ht="15">
      <c r="A168" s="3" t="s">
        <v>153</v>
      </c>
      <c r="B168" s="3" t="s">
        <v>152</v>
      </c>
      <c r="C168" s="3">
        <v>4</v>
      </c>
      <c r="D168" s="3">
        <v>420</v>
      </c>
      <c r="E168" s="3">
        <f t="shared" si="10"/>
        <v>1680</v>
      </c>
      <c r="F168" s="4">
        <f t="shared" si="11"/>
        <v>1931.9999999999998</v>
      </c>
      <c r="G168" s="3"/>
      <c r="H168" s="3"/>
      <c r="I168" s="3"/>
      <c r="J168" s="3"/>
    </row>
    <row r="169" spans="1:10" ht="15">
      <c r="A169" s="3" t="s">
        <v>41</v>
      </c>
      <c r="B169" s="3" t="s">
        <v>110</v>
      </c>
      <c r="C169" s="3">
        <v>1</v>
      </c>
      <c r="D169" s="3">
        <v>420</v>
      </c>
      <c r="E169" s="3">
        <f t="shared" si="10"/>
        <v>420</v>
      </c>
      <c r="F169" s="4">
        <f t="shared" si="11"/>
        <v>482.99999999999994</v>
      </c>
      <c r="G169" s="3"/>
      <c r="H169" s="3"/>
      <c r="I169" s="3"/>
      <c r="J169" s="3"/>
    </row>
    <row r="170" spans="1:10" ht="15">
      <c r="A170" s="3" t="s">
        <v>99</v>
      </c>
      <c r="B170" s="3" t="s">
        <v>113</v>
      </c>
      <c r="C170" s="3">
        <v>1</v>
      </c>
      <c r="D170" s="3">
        <v>610</v>
      </c>
      <c r="E170" s="3">
        <f t="shared" si="10"/>
        <v>610</v>
      </c>
      <c r="F170" s="4">
        <f t="shared" si="11"/>
        <v>701.5</v>
      </c>
      <c r="G170" s="3"/>
      <c r="H170" s="3"/>
      <c r="I170" s="3"/>
      <c r="J170" s="3"/>
    </row>
    <row r="171" spans="1:10" ht="15">
      <c r="A171" s="3" t="s">
        <v>94</v>
      </c>
      <c r="B171" s="3" t="s">
        <v>106</v>
      </c>
      <c r="C171" s="3">
        <v>1</v>
      </c>
      <c r="D171" s="3">
        <v>610</v>
      </c>
      <c r="E171" s="3">
        <f t="shared" si="10"/>
        <v>610</v>
      </c>
      <c r="F171" s="4">
        <f t="shared" si="11"/>
        <v>701.5</v>
      </c>
      <c r="G171" s="3"/>
      <c r="H171" s="3"/>
      <c r="I171" s="3"/>
      <c r="J171" s="3"/>
    </row>
    <row r="172" spans="1:10" ht="15">
      <c r="A172" s="3" t="s">
        <v>103</v>
      </c>
      <c r="B172" s="3" t="s">
        <v>107</v>
      </c>
      <c r="C172" s="3">
        <v>1</v>
      </c>
      <c r="D172" s="3">
        <v>400</v>
      </c>
      <c r="E172" s="3">
        <f t="shared" si="10"/>
        <v>400</v>
      </c>
      <c r="F172" s="4">
        <f t="shared" si="11"/>
        <v>459.99999999999994</v>
      </c>
      <c r="G172" s="3"/>
      <c r="H172" s="3"/>
      <c r="I172" s="3"/>
      <c r="J172" s="3"/>
    </row>
    <row r="173" spans="1:10" ht="15">
      <c r="A173" s="3" t="s">
        <v>95</v>
      </c>
      <c r="B173" s="3" t="s">
        <v>107</v>
      </c>
      <c r="C173" s="3">
        <v>1</v>
      </c>
      <c r="D173" s="3">
        <v>400</v>
      </c>
      <c r="E173" s="3">
        <f t="shared" si="10"/>
        <v>400</v>
      </c>
      <c r="F173" s="4">
        <f t="shared" si="11"/>
        <v>459.99999999999994</v>
      </c>
      <c r="G173" s="3"/>
      <c r="H173" s="3"/>
      <c r="I173" s="3"/>
      <c r="J173" s="3"/>
    </row>
    <row r="174" spans="1:10" ht="15">
      <c r="A174" s="3" t="s">
        <v>37</v>
      </c>
      <c r="B174" s="3" t="s">
        <v>116</v>
      </c>
      <c r="C174" s="3">
        <v>1</v>
      </c>
      <c r="D174" s="3">
        <v>400</v>
      </c>
      <c r="E174" s="3">
        <f t="shared" si="10"/>
        <v>400</v>
      </c>
      <c r="F174" s="4">
        <f t="shared" si="11"/>
        <v>459.99999999999994</v>
      </c>
      <c r="G174" s="3"/>
      <c r="H174" s="3"/>
      <c r="I174" s="3"/>
      <c r="J174" s="3"/>
    </row>
    <row r="175" spans="1:10" ht="15">
      <c r="A175" s="3" t="s">
        <v>95</v>
      </c>
      <c r="B175" s="3" t="s">
        <v>108</v>
      </c>
      <c r="C175" s="3">
        <v>2</v>
      </c>
      <c r="D175" s="3">
        <v>400</v>
      </c>
      <c r="E175" s="3">
        <f t="shared" si="10"/>
        <v>800</v>
      </c>
      <c r="F175" s="4">
        <f t="shared" si="11"/>
        <v>919.9999999999999</v>
      </c>
      <c r="G175" s="3"/>
      <c r="H175" s="3"/>
      <c r="I175" s="3"/>
      <c r="J175" s="3"/>
    </row>
  </sheetData>
  <sheetProtection/>
  <hyperlinks>
    <hyperlink ref="A13" r:id="rId1" display="C@шкина мама"/>
    <hyperlink ref="A62" r:id="rId2" display="luda123@ngs.ru"/>
    <hyperlink ref="A85" r:id="rId3" display="Юлианк@ "/>
    <hyperlink ref="A49" r:id="rId4" display="luda123@ngs.ru "/>
    <hyperlink ref="A97" r:id="rId5" display="Марина@Мария "/>
    <hyperlink ref="A91" r:id="rId6" display="Юлианк@ "/>
    <hyperlink ref="A153" r:id="rId7" display="Марина@Мария 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0"/>
  <sheetViews>
    <sheetView zoomScalePageLayoutView="0" workbookViewId="0" topLeftCell="A176">
      <selection activeCell="A1" sqref="A1:B180"/>
    </sheetView>
  </sheetViews>
  <sheetFormatPr defaultColWidth="9.140625" defaultRowHeight="15"/>
  <cols>
    <col min="1" max="1" width="46.28125" style="0" customWidth="1"/>
    <col min="2" max="2" width="13.7109375" style="0" customWidth="1"/>
  </cols>
  <sheetData>
    <row r="1" spans="1:2" ht="33.75">
      <c r="A1" s="11">
        <v>9316762</v>
      </c>
      <c r="B1" s="12"/>
    </row>
    <row r="2" spans="1:2" ht="33.75">
      <c r="A2" s="13" t="s">
        <v>169</v>
      </c>
      <c r="B2" s="12"/>
    </row>
    <row r="3" spans="1:2" ht="33.75">
      <c r="A3" s="14" t="s">
        <v>73</v>
      </c>
      <c r="B3" s="12"/>
    </row>
    <row r="4" spans="1:2" ht="33.75">
      <c r="A4" s="13" t="s">
        <v>169</v>
      </c>
      <c r="B4" s="12"/>
    </row>
    <row r="5" spans="1:2" ht="33.75">
      <c r="A5" s="14" t="s">
        <v>63</v>
      </c>
      <c r="B5" s="12"/>
    </row>
    <row r="6" spans="1:2" ht="33.75">
      <c r="A6" s="13" t="s">
        <v>169</v>
      </c>
      <c r="B6" s="12"/>
    </row>
    <row r="7" spans="1:2" ht="33.75">
      <c r="A7" s="14" t="s">
        <v>57</v>
      </c>
      <c r="B7" s="12"/>
    </row>
    <row r="8" spans="1:2" ht="33.75">
      <c r="A8" s="13" t="s">
        <v>169</v>
      </c>
      <c r="B8" s="12"/>
    </row>
    <row r="9" spans="1:2" ht="33.75">
      <c r="A9" s="14" t="s">
        <v>124</v>
      </c>
      <c r="B9" s="12"/>
    </row>
    <row r="10" spans="1:2" ht="33.75">
      <c r="A10" s="13" t="s">
        <v>169</v>
      </c>
      <c r="B10" s="12"/>
    </row>
    <row r="11" spans="1:2" ht="33.75">
      <c r="A11" s="14" t="s">
        <v>41</v>
      </c>
      <c r="B11" s="12"/>
    </row>
    <row r="12" spans="1:2" ht="33.75">
      <c r="A12" s="13" t="s">
        <v>169</v>
      </c>
      <c r="B12" s="12"/>
    </row>
    <row r="13" spans="1:2" ht="33.75">
      <c r="A13" s="14" t="s">
        <v>122</v>
      </c>
      <c r="B13" s="12"/>
    </row>
    <row r="14" spans="1:2" ht="33.75">
      <c r="A14" s="13" t="s">
        <v>169</v>
      </c>
      <c r="B14" s="12"/>
    </row>
    <row r="15" spans="1:2" ht="33.75">
      <c r="A15" s="14" t="s">
        <v>52</v>
      </c>
      <c r="B15" s="12"/>
    </row>
    <row r="16" spans="1:2" ht="33.75">
      <c r="A16" s="13" t="s">
        <v>169</v>
      </c>
      <c r="B16" s="12"/>
    </row>
    <row r="17" spans="1:2" ht="33.75">
      <c r="A17" s="13" t="s">
        <v>65</v>
      </c>
      <c r="B17" s="12"/>
    </row>
    <row r="18" spans="1:2" ht="33.75">
      <c r="A18" s="14" t="s">
        <v>76</v>
      </c>
      <c r="B18" s="12"/>
    </row>
    <row r="19" spans="1:2" ht="33.75">
      <c r="A19" s="13" t="s">
        <v>169</v>
      </c>
      <c r="B19" s="12"/>
    </row>
    <row r="20" spans="1:2" ht="33.75">
      <c r="A20" s="14" t="s">
        <v>28</v>
      </c>
      <c r="B20" s="12"/>
    </row>
    <row r="21" spans="1:2" ht="33.75">
      <c r="A21" s="13" t="s">
        <v>169</v>
      </c>
      <c r="B21" s="12"/>
    </row>
    <row r="22" spans="1:2" ht="33.75">
      <c r="A22" s="14" t="s">
        <v>24</v>
      </c>
      <c r="B22" s="12"/>
    </row>
    <row r="23" spans="1:2" ht="33.75">
      <c r="A23" s="13" t="s">
        <v>169</v>
      </c>
      <c r="B23" s="12"/>
    </row>
    <row r="24" spans="1:2" ht="33.75">
      <c r="A24" s="14" t="s">
        <v>81</v>
      </c>
      <c r="B24" s="12"/>
    </row>
    <row r="25" spans="1:2" ht="33.75">
      <c r="A25" s="13" t="s">
        <v>169</v>
      </c>
      <c r="B25" s="12"/>
    </row>
    <row r="26" spans="1:2" ht="33.75">
      <c r="A26" s="14" t="s">
        <v>51</v>
      </c>
      <c r="B26" s="12"/>
    </row>
    <row r="27" spans="1:2" ht="33.75">
      <c r="A27" s="12" t="s">
        <v>169</v>
      </c>
      <c r="B27" s="12"/>
    </row>
    <row r="28" spans="1:2" ht="33.75">
      <c r="A28" s="15" t="s">
        <v>137</v>
      </c>
      <c r="B28" s="12"/>
    </row>
    <row r="29" spans="1:2" ht="33.75">
      <c r="A29" s="12" t="s">
        <v>169</v>
      </c>
      <c r="B29" s="12"/>
    </row>
    <row r="30" spans="1:2" ht="33.75">
      <c r="A30" s="14" t="s">
        <v>100</v>
      </c>
      <c r="B30" s="12"/>
    </row>
    <row r="31" spans="1:2" ht="33.75">
      <c r="A31" s="14" t="s">
        <v>29</v>
      </c>
      <c r="B31" s="12"/>
    </row>
    <row r="32" spans="1:2" ht="33.75">
      <c r="A32" s="12" t="s">
        <v>169</v>
      </c>
      <c r="B32" s="12"/>
    </row>
    <row r="33" spans="1:2" ht="33.75">
      <c r="A33" s="14" t="s">
        <v>125</v>
      </c>
      <c r="B33" s="12"/>
    </row>
    <row r="34" spans="1:2" ht="33.75">
      <c r="A34" s="12" t="s">
        <v>169</v>
      </c>
      <c r="B34" s="12"/>
    </row>
    <row r="35" spans="1:2" ht="33.75">
      <c r="A35" s="14" t="s">
        <v>46</v>
      </c>
      <c r="B35" s="12"/>
    </row>
    <row r="36" spans="1:2" ht="33.75">
      <c r="A36" s="12" t="s">
        <v>169</v>
      </c>
      <c r="B36" s="12"/>
    </row>
    <row r="37" spans="1:2" ht="33.75">
      <c r="A37" s="15" t="s">
        <v>144</v>
      </c>
      <c r="B37" s="12"/>
    </row>
    <row r="38" spans="1:2" ht="33.75">
      <c r="A38" s="12" t="s">
        <v>169</v>
      </c>
      <c r="B38" s="12"/>
    </row>
    <row r="39" spans="1:2" ht="33.75">
      <c r="A39" s="14" t="s">
        <v>99</v>
      </c>
      <c r="B39" s="12"/>
    </row>
    <row r="40" spans="1:2" ht="33.75">
      <c r="A40" s="12" t="s">
        <v>169</v>
      </c>
      <c r="B40" s="12"/>
    </row>
    <row r="41" spans="1:2" ht="33.75">
      <c r="A41" s="14" t="s">
        <v>101</v>
      </c>
      <c r="B41" s="12"/>
    </row>
    <row r="42" spans="1:2" ht="33.75">
      <c r="A42" s="12" t="s">
        <v>169</v>
      </c>
      <c r="B42" s="12"/>
    </row>
    <row r="43" spans="1:2" ht="33.75">
      <c r="A43" s="13" t="s">
        <v>118</v>
      </c>
      <c r="B43" s="12"/>
    </row>
    <row r="44" spans="1:2" ht="33.75">
      <c r="A44" s="12" t="s">
        <v>169</v>
      </c>
      <c r="B44" s="12"/>
    </row>
    <row r="45" spans="1:2" ht="33.75">
      <c r="A45" s="15" t="s">
        <v>82</v>
      </c>
      <c r="B45" s="12"/>
    </row>
    <row r="46" spans="1:2" ht="33.75">
      <c r="A46" s="12" t="s">
        <v>169</v>
      </c>
      <c r="B46" s="12"/>
    </row>
    <row r="47" spans="1:2" ht="33.75">
      <c r="A47" s="14" t="s">
        <v>38</v>
      </c>
      <c r="B47" s="12"/>
    </row>
    <row r="48" spans="1:2" ht="33.75">
      <c r="A48" s="12" t="s">
        <v>169</v>
      </c>
      <c r="B48" s="12"/>
    </row>
    <row r="49" spans="1:2" ht="33.75">
      <c r="A49" s="15" t="s">
        <v>117</v>
      </c>
      <c r="B49" s="12"/>
    </row>
    <row r="50" spans="1:2" ht="33.75">
      <c r="A50" s="12" t="s">
        <v>169</v>
      </c>
      <c r="B50" s="12"/>
    </row>
    <row r="51" spans="1:2" ht="33.75">
      <c r="A51" s="14" t="s">
        <v>39</v>
      </c>
      <c r="B51" s="12"/>
    </row>
    <row r="52" spans="1:2" ht="33.75">
      <c r="A52" s="14" t="s">
        <v>30</v>
      </c>
      <c r="B52" s="12"/>
    </row>
    <row r="53" spans="1:2" ht="33.75">
      <c r="A53" s="12" t="s">
        <v>169</v>
      </c>
      <c r="B53" s="12"/>
    </row>
    <row r="54" spans="1:2" ht="33.75">
      <c r="A54" s="14" t="s">
        <v>136</v>
      </c>
      <c r="B54" s="12"/>
    </row>
    <row r="55" spans="1:2" ht="33.75">
      <c r="A55" s="12" t="s">
        <v>169</v>
      </c>
      <c r="B55" s="12"/>
    </row>
    <row r="56" spans="1:2" ht="33.75">
      <c r="A56" s="14" t="s">
        <v>11</v>
      </c>
      <c r="B56" s="12"/>
    </row>
    <row r="57" spans="1:2" ht="33.75">
      <c r="A57" s="12" t="s">
        <v>169</v>
      </c>
      <c r="B57" s="12"/>
    </row>
    <row r="58" spans="1:2" ht="33.75">
      <c r="A58" s="14" t="s">
        <v>96</v>
      </c>
      <c r="B58" s="12"/>
    </row>
    <row r="59" spans="1:2" ht="33.75">
      <c r="A59" s="12" t="s">
        <v>169</v>
      </c>
      <c r="B59" s="12"/>
    </row>
    <row r="60" spans="1:2" ht="33.75">
      <c r="A60" s="15" t="s">
        <v>142</v>
      </c>
      <c r="B60" s="12"/>
    </row>
    <row r="61" spans="1:2" ht="33.75">
      <c r="A61" s="12" t="s">
        <v>169</v>
      </c>
      <c r="B61" s="12"/>
    </row>
    <row r="62" spans="1:2" ht="33.75">
      <c r="A62" s="15" t="s">
        <v>135</v>
      </c>
      <c r="B62" s="12"/>
    </row>
    <row r="63" spans="1:2" ht="33.75">
      <c r="A63" s="12" t="s">
        <v>169</v>
      </c>
      <c r="B63" s="12"/>
    </row>
    <row r="64" spans="1:2" ht="33.75">
      <c r="A64" s="15" t="s">
        <v>23</v>
      </c>
      <c r="B64" s="12"/>
    </row>
    <row r="65" spans="1:2" ht="33.75">
      <c r="A65" s="12" t="s">
        <v>169</v>
      </c>
      <c r="B65" s="12"/>
    </row>
    <row r="66" spans="1:2" ht="33.75">
      <c r="A66" s="15" t="s">
        <v>145</v>
      </c>
      <c r="B66" s="12"/>
    </row>
    <row r="67" spans="1:2" ht="33.75">
      <c r="A67" s="12" t="s">
        <v>169</v>
      </c>
      <c r="B67" s="12"/>
    </row>
    <row r="68" spans="1:2" ht="33.75">
      <c r="A68" s="14" t="s">
        <v>44</v>
      </c>
      <c r="B68" s="12"/>
    </row>
    <row r="69" spans="1:2" ht="33.75">
      <c r="A69" s="12" t="s">
        <v>169</v>
      </c>
      <c r="B69" s="12"/>
    </row>
    <row r="70" spans="1:2" ht="33.75">
      <c r="A70" s="14" t="s">
        <v>103</v>
      </c>
      <c r="B70" s="12"/>
    </row>
    <row r="71" spans="1:2" ht="33.75">
      <c r="A71" s="12" t="s">
        <v>169</v>
      </c>
      <c r="B71" s="12"/>
    </row>
    <row r="72" spans="1:2" ht="33.75">
      <c r="A72" s="14" t="s">
        <v>79</v>
      </c>
      <c r="B72" s="12"/>
    </row>
    <row r="73" spans="1:2" ht="33.75">
      <c r="A73" s="12" t="s">
        <v>169</v>
      </c>
      <c r="B73" s="12"/>
    </row>
    <row r="74" spans="1:2" ht="33.75">
      <c r="A74" s="14" t="s">
        <v>42</v>
      </c>
      <c r="B74" s="12"/>
    </row>
    <row r="75" spans="1:2" ht="33.75">
      <c r="A75" s="12" t="s">
        <v>169</v>
      </c>
      <c r="B75" s="12"/>
    </row>
    <row r="76" spans="1:2" ht="33.75">
      <c r="A76" s="14" t="s">
        <v>58</v>
      </c>
      <c r="B76" s="12"/>
    </row>
    <row r="77" spans="1:2" ht="33.75">
      <c r="A77" s="12" t="s">
        <v>169</v>
      </c>
      <c r="B77" s="12"/>
    </row>
    <row r="78" spans="1:2" ht="33.75">
      <c r="A78" s="14" t="s">
        <v>47</v>
      </c>
      <c r="B78" s="12"/>
    </row>
    <row r="79" spans="1:2" ht="33.75">
      <c r="A79" s="12" t="s">
        <v>169</v>
      </c>
      <c r="B79" s="12"/>
    </row>
    <row r="80" spans="1:2" ht="33.75">
      <c r="A80" s="14" t="s">
        <v>68</v>
      </c>
      <c r="B80" s="12"/>
    </row>
    <row r="81" spans="1:2" ht="33.75">
      <c r="A81" s="12" t="s">
        <v>169</v>
      </c>
      <c r="B81" s="12"/>
    </row>
    <row r="82" spans="1:2" ht="33.75">
      <c r="A82" s="14" t="s">
        <v>149</v>
      </c>
      <c r="B82" s="12"/>
    </row>
    <row r="83" spans="1:2" ht="33.75">
      <c r="A83" s="12" t="s">
        <v>169</v>
      </c>
      <c r="B83" s="12"/>
    </row>
    <row r="84" spans="1:2" ht="33.75">
      <c r="A84" s="14" t="s">
        <v>84</v>
      </c>
      <c r="B84" s="12"/>
    </row>
    <row r="85" spans="1:2" ht="33.75">
      <c r="A85" s="12" t="s">
        <v>169</v>
      </c>
      <c r="B85" s="12"/>
    </row>
    <row r="86" spans="1:2" ht="33.75">
      <c r="A86" s="14" t="s">
        <v>16</v>
      </c>
      <c r="B86" s="12"/>
    </row>
    <row r="87" spans="1:2" ht="33.75">
      <c r="A87" s="12" t="s">
        <v>169</v>
      </c>
      <c r="B87" s="12"/>
    </row>
    <row r="88" spans="1:2" ht="33.75">
      <c r="A88" s="14" t="s">
        <v>36</v>
      </c>
      <c r="B88" s="12"/>
    </row>
    <row r="89" spans="1:2" ht="33.75">
      <c r="A89" s="12" t="s">
        <v>169</v>
      </c>
      <c r="B89" s="12"/>
    </row>
    <row r="90" spans="1:2" ht="33.75">
      <c r="A90" s="14" t="s">
        <v>153</v>
      </c>
      <c r="B90" s="12"/>
    </row>
    <row r="91" spans="1:2" ht="33.75">
      <c r="A91" s="12" t="s">
        <v>169</v>
      </c>
      <c r="B91" s="12"/>
    </row>
    <row r="92" spans="1:2" ht="33.75">
      <c r="A92" s="15" t="s">
        <v>56</v>
      </c>
      <c r="B92" s="12"/>
    </row>
    <row r="93" spans="1:2" ht="33.75">
      <c r="A93" s="12" t="s">
        <v>169</v>
      </c>
      <c r="B93" s="12"/>
    </row>
    <row r="94" spans="1:2" ht="33.75">
      <c r="A94" s="14" t="s">
        <v>119</v>
      </c>
      <c r="B94" s="12"/>
    </row>
    <row r="95" spans="1:2" ht="33.75">
      <c r="A95" s="12" t="s">
        <v>169</v>
      </c>
      <c r="B95" s="12"/>
    </row>
    <row r="96" spans="1:2" ht="33.75">
      <c r="A96" s="14" t="s">
        <v>66</v>
      </c>
      <c r="B96" s="12"/>
    </row>
    <row r="97" spans="1:2" ht="33.75">
      <c r="A97" s="12" t="s">
        <v>169</v>
      </c>
      <c r="B97" s="12"/>
    </row>
    <row r="98" spans="1:2" ht="33.75">
      <c r="A98" s="14" t="s">
        <v>21</v>
      </c>
      <c r="B98" s="12"/>
    </row>
    <row r="99" spans="1:2" ht="33.75">
      <c r="A99" s="12" t="s">
        <v>169</v>
      </c>
      <c r="B99" s="12"/>
    </row>
    <row r="100" spans="1:2" ht="33.75">
      <c r="A100" s="15" t="s">
        <v>97</v>
      </c>
      <c r="B100" s="12"/>
    </row>
    <row r="101" spans="1:2" ht="33.75">
      <c r="A101" s="12" t="s">
        <v>169</v>
      </c>
      <c r="B101" s="12"/>
    </row>
    <row r="102" spans="1:2" ht="33.75">
      <c r="A102" s="15" t="s">
        <v>146</v>
      </c>
      <c r="B102" s="12"/>
    </row>
    <row r="103" spans="1:2" ht="33.75">
      <c r="A103" s="12" t="s">
        <v>169</v>
      </c>
      <c r="B103" s="12"/>
    </row>
    <row r="104" spans="1:2" ht="33.75">
      <c r="A104" s="15" t="s">
        <v>120</v>
      </c>
      <c r="B104" s="12"/>
    </row>
    <row r="105" spans="1:2" ht="33.75">
      <c r="A105" s="12" t="s">
        <v>169</v>
      </c>
      <c r="B105" s="12"/>
    </row>
    <row r="106" spans="1:2" ht="33.75">
      <c r="A106" s="14" t="s">
        <v>62</v>
      </c>
      <c r="B106" s="12"/>
    </row>
    <row r="107" spans="1:2" ht="33.75">
      <c r="A107" s="12" t="s">
        <v>169</v>
      </c>
      <c r="B107" s="12"/>
    </row>
    <row r="108" spans="1:2" ht="33.75">
      <c r="A108" s="14" t="s">
        <v>34</v>
      </c>
      <c r="B108" s="12"/>
    </row>
    <row r="109" spans="1:2" ht="33.75">
      <c r="A109" s="12" t="s">
        <v>169</v>
      </c>
      <c r="B109" s="12"/>
    </row>
    <row r="110" spans="1:2" ht="33.75">
      <c r="A110" s="14" t="s">
        <v>50</v>
      </c>
      <c r="B110" s="12"/>
    </row>
    <row r="111" spans="1:2" ht="33.75">
      <c r="A111" s="12" t="s">
        <v>169</v>
      </c>
      <c r="B111" s="12"/>
    </row>
    <row r="112" spans="1:2" ht="33.75">
      <c r="A112" s="14" t="s">
        <v>77</v>
      </c>
      <c r="B112" s="12"/>
    </row>
    <row r="113" spans="1:2" ht="33.75">
      <c r="A113" s="12" t="s">
        <v>169</v>
      </c>
      <c r="B113" s="12"/>
    </row>
    <row r="114" spans="1:2" ht="33.75">
      <c r="A114" s="14" t="s">
        <v>17</v>
      </c>
      <c r="B114" s="12"/>
    </row>
    <row r="115" spans="1:2" ht="33.75">
      <c r="A115" s="12" t="s">
        <v>169</v>
      </c>
      <c r="B115" s="12"/>
    </row>
    <row r="116" spans="1:2" ht="33.75">
      <c r="A116" s="14" t="s">
        <v>13</v>
      </c>
      <c r="B116" s="12"/>
    </row>
    <row r="117" spans="1:2" ht="33.75">
      <c r="A117" s="12" t="s">
        <v>169</v>
      </c>
      <c r="B117" s="12"/>
    </row>
    <row r="118" spans="1:2" ht="33.75">
      <c r="A118" s="14" t="s">
        <v>92</v>
      </c>
      <c r="B118" s="12"/>
    </row>
    <row r="119" spans="1:2" ht="33.75">
      <c r="A119" s="12" t="s">
        <v>169</v>
      </c>
      <c r="B119" s="12"/>
    </row>
    <row r="120" spans="1:2" ht="33.75">
      <c r="A120" s="14" t="s">
        <v>33</v>
      </c>
      <c r="B120" s="12"/>
    </row>
    <row r="121" spans="1:2" ht="33.75">
      <c r="A121" s="12" t="s">
        <v>169</v>
      </c>
      <c r="B121" s="12"/>
    </row>
    <row r="122" spans="1:2" ht="33.75">
      <c r="A122" s="14" t="s">
        <v>71</v>
      </c>
      <c r="B122" s="12"/>
    </row>
    <row r="123" spans="1:2" ht="33.75">
      <c r="A123" s="12" t="s">
        <v>169</v>
      </c>
      <c r="B123" s="12"/>
    </row>
    <row r="124" spans="1:2" ht="33.75">
      <c r="A124" s="14" t="s">
        <v>26</v>
      </c>
      <c r="B124" s="12"/>
    </row>
    <row r="125" spans="1:2" ht="33.75">
      <c r="A125" s="12" t="s">
        <v>169</v>
      </c>
      <c r="B125" s="12"/>
    </row>
    <row r="126" spans="1:2" ht="33.75">
      <c r="A126" s="14" t="s">
        <v>94</v>
      </c>
      <c r="B126" s="12"/>
    </row>
    <row r="127" spans="1:2" ht="33.75">
      <c r="A127" s="12" t="s">
        <v>169</v>
      </c>
      <c r="B127" s="12"/>
    </row>
    <row r="128" spans="1:2" ht="33.75">
      <c r="A128" s="13" t="s">
        <v>140</v>
      </c>
      <c r="B128" s="12"/>
    </row>
    <row r="129" spans="1:2" ht="33.75">
      <c r="A129" s="12" t="s">
        <v>169</v>
      </c>
      <c r="B129" s="12"/>
    </row>
    <row r="130" spans="1:2" ht="33.75">
      <c r="A130" s="14" t="s">
        <v>67</v>
      </c>
      <c r="B130" s="12"/>
    </row>
    <row r="131" spans="1:2" ht="33.75">
      <c r="A131" s="12" t="s">
        <v>169</v>
      </c>
      <c r="B131" s="12"/>
    </row>
    <row r="132" spans="1:2" ht="33.75">
      <c r="A132" s="16" t="s">
        <v>138</v>
      </c>
      <c r="B132" s="12"/>
    </row>
    <row r="133" spans="1:2" ht="33.75">
      <c r="A133" s="12" t="s">
        <v>169</v>
      </c>
      <c r="B133" s="12"/>
    </row>
    <row r="134" spans="1:2" ht="33.75">
      <c r="A134" s="14" t="s">
        <v>48</v>
      </c>
      <c r="B134" s="12"/>
    </row>
    <row r="135" spans="1:2" ht="33.75">
      <c r="A135" s="14" t="s">
        <v>128</v>
      </c>
      <c r="B135" s="12"/>
    </row>
    <row r="136" spans="1:2" ht="33.75">
      <c r="A136" s="12" t="s">
        <v>169</v>
      </c>
      <c r="B136" s="12"/>
    </row>
    <row r="137" spans="1:2" ht="33.75">
      <c r="A137" s="14" t="s">
        <v>130</v>
      </c>
      <c r="B137" s="12"/>
    </row>
    <row r="138" spans="1:2" ht="33.75">
      <c r="A138" s="14" t="s">
        <v>14</v>
      </c>
      <c r="B138" s="12"/>
    </row>
    <row r="139" spans="1:2" ht="33.75">
      <c r="A139" s="12" t="s">
        <v>169</v>
      </c>
      <c r="B139" s="12"/>
    </row>
    <row r="140" spans="1:2" ht="33.75">
      <c r="A140" s="14" t="s">
        <v>95</v>
      </c>
      <c r="B140" s="12"/>
    </row>
    <row r="141" spans="1:2" ht="33.75">
      <c r="A141" s="12" t="s">
        <v>169</v>
      </c>
      <c r="B141" s="12"/>
    </row>
    <row r="142" spans="1:2" ht="33.75">
      <c r="A142" s="15" t="s">
        <v>131</v>
      </c>
      <c r="B142" s="12"/>
    </row>
    <row r="143" spans="1:2" ht="33.75">
      <c r="A143" s="12" t="s">
        <v>169</v>
      </c>
      <c r="B143" s="12"/>
    </row>
    <row r="144" spans="1:2" ht="33.75">
      <c r="A144" s="14" t="s">
        <v>102</v>
      </c>
      <c r="B144" s="12"/>
    </row>
    <row r="145" spans="1:2" ht="33.75">
      <c r="A145" s="12" t="s">
        <v>169</v>
      </c>
      <c r="B145" s="12"/>
    </row>
    <row r="146" spans="1:2" ht="33.75">
      <c r="A146" s="14" t="s">
        <v>80</v>
      </c>
      <c r="B146" s="12"/>
    </row>
    <row r="147" spans="1:2" ht="33.75">
      <c r="A147" s="12" t="s">
        <v>169</v>
      </c>
      <c r="B147" s="12"/>
    </row>
    <row r="148" spans="1:2" ht="33.75">
      <c r="A148" s="14" t="s">
        <v>37</v>
      </c>
      <c r="B148" s="12"/>
    </row>
    <row r="149" spans="1:2" ht="33.75">
      <c r="A149" s="12" t="s">
        <v>169</v>
      </c>
      <c r="B149" s="12"/>
    </row>
    <row r="150" spans="1:2" ht="33.75">
      <c r="A150" s="15" t="s">
        <v>32</v>
      </c>
      <c r="B150" s="12"/>
    </row>
    <row r="151" spans="1:2" ht="33.75">
      <c r="A151" s="12" t="s">
        <v>169</v>
      </c>
      <c r="B151" s="12"/>
    </row>
    <row r="152" spans="1:2" ht="33.75">
      <c r="A152" s="14" t="s">
        <v>133</v>
      </c>
      <c r="B152" s="12"/>
    </row>
    <row r="153" spans="1:2" ht="33.75">
      <c r="A153" s="12" t="s">
        <v>169</v>
      </c>
      <c r="B153" s="12"/>
    </row>
    <row r="154" spans="1:2" ht="33.75">
      <c r="A154" s="14" t="s">
        <v>121</v>
      </c>
      <c r="B154" s="12"/>
    </row>
    <row r="155" spans="1:2" ht="33.75">
      <c r="A155" s="12" t="s">
        <v>169</v>
      </c>
      <c r="B155" s="12"/>
    </row>
    <row r="156" spans="1:2" ht="33.75">
      <c r="A156" s="14" t="s">
        <v>98</v>
      </c>
      <c r="B156" s="12"/>
    </row>
    <row r="157" spans="1:2" ht="33.75">
      <c r="A157" s="12" t="s">
        <v>169</v>
      </c>
      <c r="B157" s="12"/>
    </row>
    <row r="158" spans="1:2" ht="33.75">
      <c r="A158" s="14" t="s">
        <v>64</v>
      </c>
      <c r="B158" s="12"/>
    </row>
    <row r="159" spans="1:2" ht="33.75">
      <c r="A159" s="12" t="s">
        <v>169</v>
      </c>
      <c r="B159" s="12"/>
    </row>
    <row r="160" spans="1:2" ht="33.75">
      <c r="A160" s="14" t="s">
        <v>60</v>
      </c>
      <c r="B160" s="12"/>
    </row>
    <row r="161" spans="1:2" ht="33.75">
      <c r="A161" s="12" t="s">
        <v>169</v>
      </c>
      <c r="B161" s="12"/>
    </row>
    <row r="162" spans="1:2" ht="33.75">
      <c r="A162" s="15" t="s">
        <v>40</v>
      </c>
      <c r="B162" s="12"/>
    </row>
    <row r="163" spans="1:2" ht="33.75">
      <c r="A163" s="12" t="s">
        <v>169</v>
      </c>
      <c r="B163" s="12"/>
    </row>
    <row r="164" spans="1:2" ht="33.75">
      <c r="A164" s="14" t="s">
        <v>150</v>
      </c>
      <c r="B164" s="12"/>
    </row>
    <row r="165" spans="1:2" ht="33.75">
      <c r="A165" s="12" t="s">
        <v>169</v>
      </c>
      <c r="B165" s="12"/>
    </row>
    <row r="166" spans="1:2" ht="33.75">
      <c r="A166" s="14" t="s">
        <v>12</v>
      </c>
      <c r="B166" s="12"/>
    </row>
    <row r="167" spans="1:2" ht="33.75">
      <c r="A167" s="14" t="s">
        <v>69</v>
      </c>
      <c r="B167" s="12"/>
    </row>
    <row r="168" spans="1:2" ht="33.75">
      <c r="A168" s="12" t="s">
        <v>169</v>
      </c>
      <c r="B168" s="12"/>
    </row>
    <row r="169" spans="1:2" ht="33.75">
      <c r="A169" s="15" t="s">
        <v>154</v>
      </c>
      <c r="B169" s="12"/>
    </row>
    <row r="170" spans="1:2" ht="33.75">
      <c r="A170" s="12" t="s">
        <v>169</v>
      </c>
      <c r="B170" s="12"/>
    </row>
    <row r="171" spans="1:2" ht="33.75">
      <c r="A171" s="14" t="s">
        <v>157</v>
      </c>
      <c r="B171" s="12"/>
    </row>
    <row r="172" spans="1:2" ht="33.75">
      <c r="A172" s="12" t="s">
        <v>169</v>
      </c>
      <c r="B172" s="12"/>
    </row>
    <row r="173" spans="1:2" ht="33.75">
      <c r="A173" s="15" t="s">
        <v>160</v>
      </c>
      <c r="B173" s="12"/>
    </row>
    <row r="174" spans="1:2" ht="33.75">
      <c r="A174" s="12" t="s">
        <v>169</v>
      </c>
      <c r="B174" s="12"/>
    </row>
    <row r="175" spans="1:2" ht="33.75">
      <c r="A175" s="15" t="s">
        <v>161</v>
      </c>
      <c r="B175" s="12"/>
    </row>
    <row r="176" spans="1:2" ht="33.75">
      <c r="A176" s="12" t="s">
        <v>169</v>
      </c>
      <c r="B176" s="12"/>
    </row>
    <row r="177" spans="1:2" ht="33.75">
      <c r="A177" s="12" t="s">
        <v>163</v>
      </c>
      <c r="B177" s="12"/>
    </row>
    <row r="178" spans="1:2" ht="33.75">
      <c r="A178" s="12" t="s">
        <v>169</v>
      </c>
      <c r="B178" s="12"/>
    </row>
    <row r="179" spans="1:2" ht="33.75">
      <c r="A179" s="12" t="s">
        <v>174</v>
      </c>
      <c r="B179" s="12"/>
    </row>
    <row r="180" spans="1:2" ht="33.75">
      <c r="A180" s="12" t="s">
        <v>169</v>
      </c>
      <c r="B180" s="12"/>
    </row>
  </sheetData>
  <sheetProtection/>
  <hyperlinks>
    <hyperlink ref="A17" r:id="rId1" display="C@шкина мама"/>
    <hyperlink ref="A43" r:id="rId2" display="luda123@ngs.ru"/>
    <hyperlink ref="A128" r:id="rId3" display="Марина@Мария "/>
    <hyperlink ref="A2" r:id="rId4" display="Юлианк@ "/>
    <hyperlink ref="A4" r:id="rId5" display="Юлианк@ "/>
    <hyperlink ref="A6" r:id="rId6" display="Юлианк@ "/>
    <hyperlink ref="A8" r:id="rId7" display="Юлианк@ "/>
    <hyperlink ref="A10" r:id="rId8" display="Юлианк@ "/>
    <hyperlink ref="A12" r:id="rId9" display="Юлианк@ "/>
    <hyperlink ref="A14" r:id="rId10" display="Юлианк@ "/>
    <hyperlink ref="A16" r:id="rId11" display="Юлианк@ "/>
    <hyperlink ref="A19" r:id="rId12" display="Юлианк@ "/>
    <hyperlink ref="A21" r:id="rId13" display="Юлианк@ "/>
    <hyperlink ref="A23" r:id="rId14" display="Юлианк@ "/>
    <hyperlink ref="A25" r:id="rId15" display="Юлианк@ 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28125" style="0" customWidth="1"/>
    <col min="2" max="2" width="62.28125" style="0" customWidth="1"/>
    <col min="10" max="10" width="17.140625" style="0" customWidth="1"/>
  </cols>
  <sheetData>
    <row r="1" spans="1:10" ht="1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</row>
    <row r="2" spans="1:10" ht="15">
      <c r="A2" s="30">
        <v>9316762</v>
      </c>
      <c r="B2" s="31" t="s">
        <v>85</v>
      </c>
      <c r="C2" s="31">
        <v>7</v>
      </c>
      <c r="D2" s="31">
        <v>11.4</v>
      </c>
      <c r="E2" s="31">
        <f aca="true" t="shared" si="0" ref="E2:E65">D2*C2</f>
        <v>79.8</v>
      </c>
      <c r="F2" s="32">
        <f aca="true" t="shared" si="1" ref="F2:F65">E2*1.15</f>
        <v>91.77</v>
      </c>
      <c r="G2" s="33">
        <f>F2</f>
        <v>91.77</v>
      </c>
      <c r="H2" s="34">
        <v>92</v>
      </c>
      <c r="I2" s="34">
        <f>C2*0.5</f>
        <v>3.5</v>
      </c>
      <c r="J2" s="33">
        <f>H2-G2-I2</f>
        <v>-3.269999999999996</v>
      </c>
    </row>
    <row r="3" spans="1:10" ht="15">
      <c r="A3" s="23" t="s">
        <v>73</v>
      </c>
      <c r="B3" s="20" t="s">
        <v>70</v>
      </c>
      <c r="C3" s="20">
        <v>4</v>
      </c>
      <c r="D3" s="20">
        <v>47.5</v>
      </c>
      <c r="E3" s="20">
        <f t="shared" si="0"/>
        <v>190</v>
      </c>
      <c r="F3" s="21">
        <f t="shared" si="1"/>
        <v>218.49999999999997</v>
      </c>
      <c r="G3" s="22">
        <f>F3</f>
        <v>218.49999999999997</v>
      </c>
      <c r="H3" s="23">
        <v>220</v>
      </c>
      <c r="I3" s="23">
        <f>C3*2.64</f>
        <v>10.56</v>
      </c>
      <c r="J3" s="22">
        <f>H3-G3-I3</f>
        <v>-9.059999999999972</v>
      </c>
    </row>
    <row r="4" spans="1:10" ht="15">
      <c r="A4" s="34" t="s">
        <v>63</v>
      </c>
      <c r="B4" s="31" t="s">
        <v>61</v>
      </c>
      <c r="C4" s="31">
        <v>12</v>
      </c>
      <c r="D4" s="31">
        <v>47.5</v>
      </c>
      <c r="E4" s="31">
        <f t="shared" si="0"/>
        <v>570</v>
      </c>
      <c r="F4" s="32">
        <f t="shared" si="1"/>
        <v>655.5</v>
      </c>
      <c r="G4" s="33">
        <f>F4</f>
        <v>655.5</v>
      </c>
      <c r="H4" s="34">
        <v>656</v>
      </c>
      <c r="I4" s="34">
        <f>C4*2.64</f>
        <v>31.68</v>
      </c>
      <c r="J4" s="33">
        <f>H4-G4-I4</f>
        <v>-31.18</v>
      </c>
    </row>
    <row r="5" spans="1:10" ht="15">
      <c r="A5" s="23" t="s">
        <v>57</v>
      </c>
      <c r="B5" s="20" t="s">
        <v>53</v>
      </c>
      <c r="C5" s="20">
        <v>4</v>
      </c>
      <c r="D5" s="20">
        <v>45</v>
      </c>
      <c r="E5" s="20">
        <f t="shared" si="0"/>
        <v>180</v>
      </c>
      <c r="F5" s="21">
        <f t="shared" si="1"/>
        <v>206.99999999999997</v>
      </c>
      <c r="G5" s="22">
        <f>F5</f>
        <v>206.99999999999997</v>
      </c>
      <c r="H5" s="23">
        <v>207</v>
      </c>
      <c r="I5" s="23">
        <f>C5*2.64</f>
        <v>10.56</v>
      </c>
      <c r="J5" s="22">
        <f>H5-G5-I5</f>
        <v>-10.559999999999972</v>
      </c>
    </row>
    <row r="6" spans="1:10" ht="15">
      <c r="A6" s="34" t="s">
        <v>124</v>
      </c>
      <c r="B6" s="31" t="s">
        <v>85</v>
      </c>
      <c r="C6" s="31">
        <v>12</v>
      </c>
      <c r="D6" s="31">
        <v>11.4</v>
      </c>
      <c r="E6" s="31">
        <f t="shared" si="0"/>
        <v>136.8</v>
      </c>
      <c r="F6" s="32">
        <f t="shared" si="1"/>
        <v>157.32</v>
      </c>
      <c r="G6" s="33">
        <f>F6</f>
        <v>157.32</v>
      </c>
      <c r="H6" s="34">
        <v>550</v>
      </c>
      <c r="I6" s="34">
        <f>C6*0.5</f>
        <v>6</v>
      </c>
      <c r="J6" s="33">
        <f>H6-G6-I6</f>
        <v>386.68</v>
      </c>
    </row>
    <row r="7" spans="1:10" ht="15">
      <c r="A7" s="23" t="s">
        <v>41</v>
      </c>
      <c r="B7" s="20" t="s">
        <v>35</v>
      </c>
      <c r="C7" s="20">
        <v>9</v>
      </c>
      <c r="D7" s="20">
        <v>200</v>
      </c>
      <c r="E7" s="20">
        <f t="shared" si="0"/>
        <v>1800</v>
      </c>
      <c r="F7" s="21">
        <f t="shared" si="1"/>
        <v>2070</v>
      </c>
      <c r="G7" s="23"/>
      <c r="H7" s="23"/>
      <c r="I7" s="23">
        <f>C7*2.64</f>
        <v>23.76</v>
      </c>
      <c r="J7" s="23"/>
    </row>
    <row r="8" spans="1:10" ht="15">
      <c r="A8" s="23" t="s">
        <v>41</v>
      </c>
      <c r="B8" s="20" t="s">
        <v>87</v>
      </c>
      <c r="C8" s="20">
        <v>6</v>
      </c>
      <c r="D8" s="20">
        <v>3.8</v>
      </c>
      <c r="E8" s="20">
        <f t="shared" si="0"/>
        <v>22.799999999999997</v>
      </c>
      <c r="F8" s="21">
        <f t="shared" si="1"/>
        <v>26.219999999999995</v>
      </c>
      <c r="G8" s="23"/>
      <c r="H8" s="23"/>
      <c r="I8" s="23">
        <f>C8*0.5</f>
        <v>3</v>
      </c>
      <c r="J8" s="23"/>
    </row>
    <row r="9" spans="1:10" ht="15">
      <c r="A9" s="23" t="s">
        <v>41</v>
      </c>
      <c r="B9" s="20" t="s">
        <v>109</v>
      </c>
      <c r="C9" s="20">
        <v>1</v>
      </c>
      <c r="D9" s="20">
        <v>285</v>
      </c>
      <c r="E9" s="20">
        <f t="shared" si="0"/>
        <v>285</v>
      </c>
      <c r="F9" s="21">
        <f t="shared" si="1"/>
        <v>327.75</v>
      </c>
      <c r="G9" s="23"/>
      <c r="H9" s="23"/>
      <c r="I9" s="23">
        <f>C9*15</f>
        <v>15</v>
      </c>
      <c r="J9" s="23"/>
    </row>
    <row r="10" spans="1:10" ht="15">
      <c r="A10" s="23" t="s">
        <v>41</v>
      </c>
      <c r="B10" s="20" t="s">
        <v>110</v>
      </c>
      <c r="C10" s="20">
        <v>1</v>
      </c>
      <c r="D10" s="20">
        <v>420</v>
      </c>
      <c r="E10" s="20">
        <f t="shared" si="0"/>
        <v>420</v>
      </c>
      <c r="F10" s="21">
        <f t="shared" si="1"/>
        <v>482.99999999999994</v>
      </c>
      <c r="G10" s="22">
        <f>F7+F8+F9+F10</f>
        <v>2906.97</v>
      </c>
      <c r="H10" s="23">
        <v>2910</v>
      </c>
      <c r="I10" s="23">
        <f>C10*15</f>
        <v>15</v>
      </c>
      <c r="J10" s="22">
        <f>H10-G10-I7-I8-I9-I10</f>
        <v>-53.729999999999805</v>
      </c>
    </row>
    <row r="11" spans="1:10" ht="15">
      <c r="A11" s="34" t="s">
        <v>122</v>
      </c>
      <c r="B11" s="31" t="s">
        <v>85</v>
      </c>
      <c r="C11" s="31">
        <v>3</v>
      </c>
      <c r="D11" s="31">
        <v>11.4</v>
      </c>
      <c r="E11" s="31">
        <f t="shared" si="0"/>
        <v>34.2</v>
      </c>
      <c r="F11" s="32">
        <f t="shared" si="1"/>
        <v>39.33</v>
      </c>
      <c r="G11" s="33">
        <f>F11</f>
        <v>39.33</v>
      </c>
      <c r="H11" s="34">
        <v>39</v>
      </c>
      <c r="I11" s="34">
        <f>C11*0.5</f>
        <v>1.5</v>
      </c>
      <c r="J11" s="33">
        <f>H11-G11-I11</f>
        <v>-1.8299999999999983</v>
      </c>
    </row>
    <row r="12" spans="1:10" ht="15">
      <c r="A12" s="23" t="s">
        <v>52</v>
      </c>
      <c r="B12" s="20" t="s">
        <v>49</v>
      </c>
      <c r="C12" s="20">
        <v>8</v>
      </c>
      <c r="D12" s="20">
        <v>115</v>
      </c>
      <c r="E12" s="20">
        <f t="shared" si="0"/>
        <v>920</v>
      </c>
      <c r="F12" s="21">
        <f t="shared" si="1"/>
        <v>1058</v>
      </c>
      <c r="G12" s="22">
        <f>F12</f>
        <v>1058</v>
      </c>
      <c r="H12" s="23">
        <v>1058</v>
      </c>
      <c r="I12" s="23">
        <f>C12*2.64</f>
        <v>21.12</v>
      </c>
      <c r="J12" s="22">
        <f>H12-G12-I12</f>
        <v>-21.12</v>
      </c>
    </row>
    <row r="13" spans="1:10" ht="15">
      <c r="A13" s="35" t="s">
        <v>65</v>
      </c>
      <c r="B13" s="31" t="s">
        <v>61</v>
      </c>
      <c r="C13" s="31">
        <v>12</v>
      </c>
      <c r="D13" s="31">
        <v>47.5</v>
      </c>
      <c r="E13" s="31">
        <f t="shared" si="0"/>
        <v>570</v>
      </c>
      <c r="F13" s="32">
        <f t="shared" si="1"/>
        <v>655.5</v>
      </c>
      <c r="G13" s="33">
        <f>F13</f>
        <v>655.5</v>
      </c>
      <c r="H13" s="34">
        <v>656</v>
      </c>
      <c r="I13" s="34">
        <f>C13*2.64</f>
        <v>31.68</v>
      </c>
      <c r="J13" s="33">
        <f>H13-G13-I13</f>
        <v>-31.18</v>
      </c>
    </row>
    <row r="14" spans="1:10" ht="15">
      <c r="A14" s="23" t="s">
        <v>76</v>
      </c>
      <c r="B14" s="20" t="s">
        <v>74</v>
      </c>
      <c r="C14" s="20">
        <v>4</v>
      </c>
      <c r="D14" s="20">
        <v>90</v>
      </c>
      <c r="E14" s="20">
        <f t="shared" si="0"/>
        <v>360</v>
      </c>
      <c r="F14" s="21">
        <f t="shared" si="1"/>
        <v>413.99999999999994</v>
      </c>
      <c r="G14" s="23"/>
      <c r="H14" s="23"/>
      <c r="I14" s="23">
        <f>C14*2.64</f>
        <v>10.56</v>
      </c>
      <c r="J14" s="23"/>
    </row>
    <row r="15" spans="1:10" ht="15">
      <c r="A15" s="23" t="s">
        <v>20</v>
      </c>
      <c r="B15" s="20" t="s">
        <v>19</v>
      </c>
      <c r="C15" s="20">
        <v>18</v>
      </c>
      <c r="D15" s="20">
        <v>90</v>
      </c>
      <c r="E15" s="20">
        <f t="shared" si="0"/>
        <v>1620</v>
      </c>
      <c r="F15" s="21">
        <f t="shared" si="1"/>
        <v>1862.9999999999998</v>
      </c>
      <c r="G15" s="23"/>
      <c r="H15" s="23"/>
      <c r="I15" s="23">
        <f>C15*2.64</f>
        <v>47.52</v>
      </c>
      <c r="J15" s="23"/>
    </row>
    <row r="16" spans="1:10" ht="15">
      <c r="A16" s="23" t="s">
        <v>20</v>
      </c>
      <c r="B16" s="20" t="s">
        <v>91</v>
      </c>
      <c r="C16" s="20">
        <v>1</v>
      </c>
      <c r="D16" s="20">
        <v>26.6</v>
      </c>
      <c r="E16" s="20">
        <f t="shared" si="0"/>
        <v>26.6</v>
      </c>
      <c r="F16" s="21">
        <f t="shared" si="1"/>
        <v>30.59</v>
      </c>
      <c r="G16" s="22"/>
      <c r="H16" s="23"/>
      <c r="I16" s="23">
        <f>C16*0.5</f>
        <v>0.5</v>
      </c>
      <c r="J16" s="23"/>
    </row>
    <row r="17" spans="1:10" ht="15">
      <c r="A17" s="23" t="s">
        <v>20</v>
      </c>
      <c r="B17" s="20" t="s">
        <v>89</v>
      </c>
      <c r="C17" s="20">
        <v>2</v>
      </c>
      <c r="D17" s="20">
        <v>16.15</v>
      </c>
      <c r="E17" s="20">
        <f>D17*C17</f>
        <v>32.3</v>
      </c>
      <c r="F17" s="21">
        <f>E17*1.15</f>
        <v>37.144999999999996</v>
      </c>
      <c r="G17" s="22"/>
      <c r="H17" s="23"/>
      <c r="I17" s="23">
        <f>C17*0.5</f>
        <v>1</v>
      </c>
      <c r="J17" s="23"/>
    </row>
    <row r="18" spans="1:10" ht="15">
      <c r="A18" s="23" t="s">
        <v>20</v>
      </c>
      <c r="B18" s="20" t="s">
        <v>85</v>
      </c>
      <c r="C18" s="20">
        <v>4</v>
      </c>
      <c r="D18" s="20">
        <v>11.4</v>
      </c>
      <c r="E18" s="20">
        <f>D18*C18</f>
        <v>45.6</v>
      </c>
      <c r="F18" s="21">
        <f>E18*1.15</f>
        <v>52.44</v>
      </c>
      <c r="G18" s="22">
        <f>F14+F15+F16+F17+F18</f>
        <v>2397.1749999999997</v>
      </c>
      <c r="H18" s="23">
        <v>2308</v>
      </c>
      <c r="I18" s="23">
        <f>C18*0.5</f>
        <v>2</v>
      </c>
      <c r="J18" s="22">
        <f>H18-G18-I18-I17-I16-I15-I14</f>
        <v>-150.75499999999974</v>
      </c>
    </row>
    <row r="19" spans="1:10" ht="15">
      <c r="A19" s="34" t="s">
        <v>28</v>
      </c>
      <c r="B19" s="31" t="s">
        <v>27</v>
      </c>
      <c r="C19" s="31">
        <v>14.3</v>
      </c>
      <c r="D19" s="31">
        <v>150</v>
      </c>
      <c r="E19" s="31">
        <f t="shared" si="0"/>
        <v>2145</v>
      </c>
      <c r="F19" s="32">
        <f t="shared" si="1"/>
        <v>2466.75</v>
      </c>
      <c r="G19" s="33">
        <f>F19</f>
        <v>2466.75</v>
      </c>
      <c r="H19" s="34">
        <v>2420</v>
      </c>
      <c r="I19" s="34">
        <f>C19*2.64</f>
        <v>37.752</v>
      </c>
      <c r="J19" s="33">
        <f>H19-G19-I19</f>
        <v>-84.50200000000001</v>
      </c>
    </row>
    <row r="20" spans="1:10" ht="15">
      <c r="A20" s="27" t="s">
        <v>24</v>
      </c>
      <c r="B20" s="20" t="s">
        <v>22</v>
      </c>
      <c r="C20" s="20">
        <v>10</v>
      </c>
      <c r="D20" s="20">
        <v>145</v>
      </c>
      <c r="E20" s="20">
        <f t="shared" si="0"/>
        <v>1450</v>
      </c>
      <c r="F20" s="21">
        <f t="shared" si="1"/>
        <v>1667.4999999999998</v>
      </c>
      <c r="G20" s="22">
        <f>F20</f>
        <v>1667.4999999999998</v>
      </c>
      <c r="H20" s="23">
        <v>1668</v>
      </c>
      <c r="I20" s="23">
        <f>C20*2.64</f>
        <v>26.400000000000002</v>
      </c>
      <c r="J20" s="22">
        <f>H20-G20-I20</f>
        <v>-25.899999999999775</v>
      </c>
    </row>
    <row r="21" spans="1:10" ht="15">
      <c r="A21" s="34" t="s">
        <v>81</v>
      </c>
      <c r="B21" s="31" t="s">
        <v>74</v>
      </c>
      <c r="C21" s="31">
        <v>6</v>
      </c>
      <c r="D21" s="31">
        <v>90</v>
      </c>
      <c r="E21" s="31">
        <f t="shared" si="0"/>
        <v>540</v>
      </c>
      <c r="F21" s="32">
        <f t="shared" si="1"/>
        <v>621</v>
      </c>
      <c r="G21" s="34"/>
      <c r="H21" s="34"/>
      <c r="I21" s="34">
        <f>C21*2.64</f>
        <v>15.84</v>
      </c>
      <c r="J21" s="34"/>
    </row>
    <row r="22" spans="1:10" ht="15">
      <c r="A22" s="34" t="s">
        <v>123</v>
      </c>
      <c r="B22" s="31" t="s">
        <v>85</v>
      </c>
      <c r="C22" s="31">
        <v>13</v>
      </c>
      <c r="D22" s="31">
        <v>11.4</v>
      </c>
      <c r="E22" s="31">
        <f t="shared" si="0"/>
        <v>148.20000000000002</v>
      </c>
      <c r="F22" s="32">
        <f t="shared" si="1"/>
        <v>170.43</v>
      </c>
      <c r="G22" s="33">
        <f>F21+F22</f>
        <v>791.4300000000001</v>
      </c>
      <c r="H22" s="34">
        <v>791</v>
      </c>
      <c r="I22" s="34">
        <f>C22*0.5</f>
        <v>6.5</v>
      </c>
      <c r="J22" s="33">
        <f>H22-G22-I21-I22</f>
        <v>-22.770000000000064</v>
      </c>
    </row>
    <row r="23" spans="1:10" ht="15">
      <c r="A23" s="23" t="s">
        <v>51</v>
      </c>
      <c r="B23" s="20" t="s">
        <v>49</v>
      </c>
      <c r="C23" s="20">
        <v>5</v>
      </c>
      <c r="D23" s="20">
        <v>115</v>
      </c>
      <c r="E23" s="20">
        <f t="shared" si="0"/>
        <v>575</v>
      </c>
      <c r="F23" s="21">
        <f t="shared" si="1"/>
        <v>661.25</v>
      </c>
      <c r="G23" s="22">
        <f>F23</f>
        <v>661.25</v>
      </c>
      <c r="H23" s="23">
        <v>661</v>
      </c>
      <c r="I23" s="23">
        <f>C23*2.64</f>
        <v>13.200000000000001</v>
      </c>
      <c r="J23" s="22">
        <f>H23-G23-I23</f>
        <v>-13.450000000000001</v>
      </c>
    </row>
    <row r="24" spans="1:10" ht="15">
      <c r="A24" s="36" t="s">
        <v>137</v>
      </c>
      <c r="B24" s="31" t="s">
        <v>87</v>
      </c>
      <c r="C24" s="31">
        <v>20</v>
      </c>
      <c r="D24" s="31">
        <v>3.8</v>
      </c>
      <c r="E24" s="31">
        <f t="shared" si="0"/>
        <v>76</v>
      </c>
      <c r="F24" s="32">
        <f t="shared" si="1"/>
        <v>87.39999999999999</v>
      </c>
      <c r="G24" s="33">
        <f>F24</f>
        <v>87.39999999999999</v>
      </c>
      <c r="H24" s="34">
        <v>150</v>
      </c>
      <c r="I24" s="34">
        <f>C24*0.5</f>
        <v>10</v>
      </c>
      <c r="J24" s="33">
        <f>H24-G24-I24</f>
        <v>52.60000000000001</v>
      </c>
    </row>
    <row r="25" spans="1:10" ht="15">
      <c r="A25" s="23" t="s">
        <v>100</v>
      </c>
      <c r="B25" s="20" t="s">
        <v>114</v>
      </c>
      <c r="C25" s="20">
        <v>1</v>
      </c>
      <c r="D25" s="20">
        <v>420</v>
      </c>
      <c r="E25" s="20">
        <f t="shared" si="0"/>
        <v>420</v>
      </c>
      <c r="F25" s="21">
        <f t="shared" si="1"/>
        <v>482.99999999999994</v>
      </c>
      <c r="G25" s="22">
        <f>F25</f>
        <v>482.99999999999994</v>
      </c>
      <c r="H25" s="23">
        <v>483</v>
      </c>
      <c r="I25" s="23">
        <f>C25*15</f>
        <v>15</v>
      </c>
      <c r="J25" s="22">
        <f>H25-G25-I25</f>
        <v>-14.999999999999943</v>
      </c>
    </row>
    <row r="26" spans="1:10" ht="15">
      <c r="A26" s="34" t="s">
        <v>29</v>
      </c>
      <c r="B26" s="31" t="s">
        <v>27</v>
      </c>
      <c r="C26" s="31">
        <v>5.3</v>
      </c>
      <c r="D26" s="31">
        <v>150</v>
      </c>
      <c r="E26" s="31">
        <f t="shared" si="0"/>
        <v>795</v>
      </c>
      <c r="F26" s="32">
        <f t="shared" si="1"/>
        <v>914.2499999999999</v>
      </c>
      <c r="G26" s="33">
        <f>F26</f>
        <v>914.2499999999999</v>
      </c>
      <c r="H26" s="34">
        <v>863</v>
      </c>
      <c r="I26" s="34">
        <f>C26*2.64</f>
        <v>13.992</v>
      </c>
      <c r="J26" s="33">
        <f>H26-G26-I26</f>
        <v>-65.24199999999989</v>
      </c>
    </row>
    <row r="27" spans="1:10" ht="15">
      <c r="A27" s="23" t="s">
        <v>125</v>
      </c>
      <c r="B27" s="20" t="s">
        <v>85</v>
      </c>
      <c r="C27" s="20">
        <v>6</v>
      </c>
      <c r="D27" s="20">
        <v>11.4</v>
      </c>
      <c r="E27" s="20">
        <f t="shared" si="0"/>
        <v>68.4</v>
      </c>
      <c r="F27" s="21">
        <f t="shared" si="1"/>
        <v>78.66</v>
      </c>
      <c r="G27" s="23"/>
      <c r="H27" s="23"/>
      <c r="I27" s="23">
        <f>C27*0.5</f>
        <v>3</v>
      </c>
      <c r="J27" s="23"/>
    </row>
    <row r="28" spans="1:10" ht="15">
      <c r="A28" s="23" t="s">
        <v>147</v>
      </c>
      <c r="B28" s="20" t="s">
        <v>90</v>
      </c>
      <c r="C28" s="20">
        <v>3</v>
      </c>
      <c r="D28" s="20">
        <v>17.1</v>
      </c>
      <c r="E28" s="20">
        <f t="shared" si="0"/>
        <v>51.300000000000004</v>
      </c>
      <c r="F28" s="21">
        <f t="shared" si="1"/>
        <v>58.995</v>
      </c>
      <c r="G28" s="22">
        <f>F27+F28</f>
        <v>137.655</v>
      </c>
      <c r="H28" s="23">
        <v>138</v>
      </c>
      <c r="I28" s="23">
        <f>C28*0.5</f>
        <v>1.5</v>
      </c>
      <c r="J28" s="22">
        <f>H28-G28-I27-I28</f>
        <v>-4.155000000000001</v>
      </c>
    </row>
    <row r="29" spans="1:10" ht="15">
      <c r="A29" s="34" t="s">
        <v>46</v>
      </c>
      <c r="B29" s="31" t="s">
        <v>43</v>
      </c>
      <c r="C29" s="31">
        <v>7.4</v>
      </c>
      <c r="D29" s="31">
        <v>130</v>
      </c>
      <c r="E29" s="31">
        <f t="shared" si="0"/>
        <v>962</v>
      </c>
      <c r="F29" s="32">
        <f t="shared" si="1"/>
        <v>1106.3</v>
      </c>
      <c r="G29" s="33">
        <f>F29</f>
        <v>1106.3</v>
      </c>
      <c r="H29" s="34">
        <v>1047</v>
      </c>
      <c r="I29" s="34">
        <f>C29*2.64</f>
        <v>19.536</v>
      </c>
      <c r="J29" s="33">
        <f>H29-G29-I29</f>
        <v>-78.83599999999996</v>
      </c>
    </row>
    <row r="30" spans="1:10" ht="15">
      <c r="A30" s="25" t="s">
        <v>144</v>
      </c>
      <c r="B30" s="20" t="s">
        <v>88</v>
      </c>
      <c r="C30" s="20">
        <v>6</v>
      </c>
      <c r="D30" s="20">
        <v>12.35</v>
      </c>
      <c r="E30" s="20">
        <f t="shared" si="0"/>
        <v>74.1</v>
      </c>
      <c r="F30" s="21">
        <f t="shared" si="1"/>
        <v>85.21499999999999</v>
      </c>
      <c r="G30" s="22">
        <f>F30</f>
        <v>85.21499999999999</v>
      </c>
      <c r="H30" s="23">
        <v>85</v>
      </c>
      <c r="I30" s="23">
        <f>C30*0.5</f>
        <v>3</v>
      </c>
      <c r="J30" s="22">
        <f>H30-G30-I30</f>
        <v>-3.214999999999989</v>
      </c>
    </row>
    <row r="31" spans="1:10" ht="15">
      <c r="A31" s="34" t="s">
        <v>99</v>
      </c>
      <c r="B31" s="31" t="s">
        <v>113</v>
      </c>
      <c r="C31" s="31">
        <v>1</v>
      </c>
      <c r="D31" s="31">
        <v>610</v>
      </c>
      <c r="E31" s="31">
        <f t="shared" si="0"/>
        <v>610</v>
      </c>
      <c r="F31" s="32">
        <f t="shared" si="1"/>
        <v>701.5</v>
      </c>
      <c r="G31" s="33">
        <f>F31</f>
        <v>701.5</v>
      </c>
      <c r="H31" s="34">
        <v>702</v>
      </c>
      <c r="I31" s="34">
        <f>C31*15</f>
        <v>15</v>
      </c>
      <c r="J31" s="33">
        <f>H31-G31-I31</f>
        <v>-14.5</v>
      </c>
    </row>
    <row r="32" spans="1:10" ht="15">
      <c r="A32" s="23" t="s">
        <v>101</v>
      </c>
      <c r="B32" s="20" t="s">
        <v>109</v>
      </c>
      <c r="C32" s="20">
        <v>1</v>
      </c>
      <c r="D32" s="20">
        <v>285</v>
      </c>
      <c r="E32" s="20">
        <f t="shared" si="0"/>
        <v>285</v>
      </c>
      <c r="F32" s="21">
        <f t="shared" si="1"/>
        <v>327.75</v>
      </c>
      <c r="G32" s="23"/>
      <c r="H32" s="23"/>
      <c r="I32" s="23">
        <f>C32*15</f>
        <v>15</v>
      </c>
      <c r="J32" s="23"/>
    </row>
    <row r="33" spans="1:10" ht="15">
      <c r="A33" s="23" t="s">
        <v>101</v>
      </c>
      <c r="B33" s="20" t="s">
        <v>115</v>
      </c>
      <c r="C33" s="20">
        <v>1</v>
      </c>
      <c r="D33" s="20">
        <v>285</v>
      </c>
      <c r="E33" s="20">
        <f t="shared" si="0"/>
        <v>285</v>
      </c>
      <c r="F33" s="21">
        <f t="shared" si="1"/>
        <v>327.75</v>
      </c>
      <c r="G33" s="22">
        <f>F32+F33</f>
        <v>655.5</v>
      </c>
      <c r="H33" s="23">
        <v>686</v>
      </c>
      <c r="I33" s="23">
        <f>C33*15</f>
        <v>15</v>
      </c>
      <c r="J33" s="22">
        <f>H33-G33-I32-I33</f>
        <v>0.5</v>
      </c>
    </row>
    <row r="34" spans="1:10" ht="15">
      <c r="A34" s="34" t="s">
        <v>45</v>
      </c>
      <c r="B34" s="31" t="s">
        <v>43</v>
      </c>
      <c r="C34" s="31">
        <v>0</v>
      </c>
      <c r="D34" s="31">
        <v>130</v>
      </c>
      <c r="E34" s="31">
        <f t="shared" si="0"/>
        <v>0</v>
      </c>
      <c r="F34" s="32">
        <f t="shared" si="1"/>
        <v>0</v>
      </c>
      <c r="G34" s="33">
        <f>F34</f>
        <v>0</v>
      </c>
      <c r="H34" s="34">
        <v>1495</v>
      </c>
      <c r="I34" s="34">
        <f>C34*2.64</f>
        <v>0</v>
      </c>
      <c r="J34" s="33">
        <f>H34-G34-I34</f>
        <v>1495</v>
      </c>
    </row>
    <row r="35" spans="1:10" ht="15">
      <c r="A35" s="24" t="s">
        <v>118</v>
      </c>
      <c r="B35" s="20" t="s">
        <v>85</v>
      </c>
      <c r="C35" s="20">
        <v>5</v>
      </c>
      <c r="D35" s="20">
        <v>11.4</v>
      </c>
      <c r="E35" s="20">
        <f t="shared" si="0"/>
        <v>57</v>
      </c>
      <c r="F35" s="21">
        <f t="shared" si="1"/>
        <v>65.55</v>
      </c>
      <c r="G35" s="23"/>
      <c r="H35" s="23"/>
      <c r="I35" s="23">
        <f>C35*0.5</f>
        <v>2.5</v>
      </c>
      <c r="J35" s="23"/>
    </row>
    <row r="36" spans="1:10" ht="15">
      <c r="A36" s="24" t="s">
        <v>139</v>
      </c>
      <c r="B36" s="20" t="s">
        <v>87</v>
      </c>
      <c r="C36" s="20">
        <v>13</v>
      </c>
      <c r="D36" s="20">
        <v>3.8</v>
      </c>
      <c r="E36" s="20">
        <f t="shared" si="0"/>
        <v>49.4</v>
      </c>
      <c r="F36" s="21">
        <f t="shared" si="1"/>
        <v>56.809999999999995</v>
      </c>
      <c r="G36" s="22">
        <f>F35+F36</f>
        <v>122.35999999999999</v>
      </c>
      <c r="H36" s="23">
        <v>131</v>
      </c>
      <c r="I36" s="23">
        <f>C36*0.5</f>
        <v>6.5</v>
      </c>
      <c r="J36" s="22">
        <f>H36-G36-I36-I35</f>
        <v>-0.3599999999999852</v>
      </c>
    </row>
    <row r="37" spans="1:10" ht="15">
      <c r="A37" s="36" t="s">
        <v>82</v>
      </c>
      <c r="B37" s="31" t="s">
        <v>74</v>
      </c>
      <c r="C37" s="31">
        <v>5.3</v>
      </c>
      <c r="D37" s="31">
        <v>90</v>
      </c>
      <c r="E37" s="31">
        <f t="shared" si="0"/>
        <v>477</v>
      </c>
      <c r="F37" s="32">
        <f t="shared" si="1"/>
        <v>548.55</v>
      </c>
      <c r="G37" s="33">
        <f>F37</f>
        <v>548.55</v>
      </c>
      <c r="H37" s="34">
        <v>549</v>
      </c>
      <c r="I37" s="34">
        <f>C37*2.64</f>
        <v>13.992</v>
      </c>
      <c r="J37" s="33">
        <f>H37-G37-I37</f>
        <v>-13.541999999999955</v>
      </c>
    </row>
    <row r="38" spans="1:10" ht="15">
      <c r="A38" s="23" t="s">
        <v>38</v>
      </c>
      <c r="B38" s="20" t="s">
        <v>35</v>
      </c>
      <c r="C38" s="20">
        <v>3</v>
      </c>
      <c r="D38" s="20">
        <v>200</v>
      </c>
      <c r="E38" s="20">
        <f t="shared" si="0"/>
        <v>600</v>
      </c>
      <c r="F38" s="21">
        <f t="shared" si="1"/>
        <v>690</v>
      </c>
      <c r="G38" s="22"/>
      <c r="H38" s="23"/>
      <c r="I38" s="23">
        <f>C38*2.64</f>
        <v>7.92</v>
      </c>
      <c r="J38" s="23"/>
    </row>
    <row r="39" spans="1:10" ht="15">
      <c r="A39" s="23" t="s">
        <v>38</v>
      </c>
      <c r="B39" s="20" t="s">
        <v>10</v>
      </c>
      <c r="C39" s="20">
        <v>6</v>
      </c>
      <c r="D39" s="20">
        <v>48.5</v>
      </c>
      <c r="E39" s="20">
        <f t="shared" si="0"/>
        <v>291</v>
      </c>
      <c r="F39" s="21">
        <f t="shared" si="1"/>
        <v>334.65</v>
      </c>
      <c r="G39" s="22">
        <f>F38+F39</f>
        <v>1024.65</v>
      </c>
      <c r="H39" s="23">
        <v>1025</v>
      </c>
      <c r="I39" s="23">
        <f>C39*2.64</f>
        <v>15.84</v>
      </c>
      <c r="J39" s="22">
        <f>H39-G39-I39-I38</f>
        <v>-23.41000000000009</v>
      </c>
    </row>
    <row r="40" spans="1:10" ht="15">
      <c r="A40" s="36" t="s">
        <v>117</v>
      </c>
      <c r="B40" s="31" t="s">
        <v>85</v>
      </c>
      <c r="C40" s="31">
        <v>7</v>
      </c>
      <c r="D40" s="31">
        <v>11.4</v>
      </c>
      <c r="E40" s="31">
        <f t="shared" si="0"/>
        <v>79.8</v>
      </c>
      <c r="F40" s="32">
        <f t="shared" si="1"/>
        <v>91.77</v>
      </c>
      <c r="G40" s="33">
        <f>F40</f>
        <v>91.77</v>
      </c>
      <c r="H40" s="34">
        <v>92</v>
      </c>
      <c r="I40" s="34">
        <f>C40*0.5</f>
        <v>3.5</v>
      </c>
      <c r="J40" s="33">
        <f>H40-G40-I40</f>
        <v>-3.269999999999996</v>
      </c>
    </row>
    <row r="41" spans="1:10" ht="15">
      <c r="A41" s="23" t="s">
        <v>39</v>
      </c>
      <c r="B41" s="20" t="s">
        <v>35</v>
      </c>
      <c r="C41" s="20">
        <v>3</v>
      </c>
      <c r="D41" s="20">
        <v>200</v>
      </c>
      <c r="E41" s="20">
        <f t="shared" si="0"/>
        <v>600</v>
      </c>
      <c r="F41" s="21">
        <f t="shared" si="1"/>
        <v>690</v>
      </c>
      <c r="G41" s="23"/>
      <c r="H41" s="23"/>
      <c r="I41" s="23">
        <f>C41*2.64</f>
        <v>7.92</v>
      </c>
      <c r="J41" s="23"/>
    </row>
    <row r="42" spans="1:10" ht="15">
      <c r="A42" s="23" t="s">
        <v>39</v>
      </c>
      <c r="B42" s="20" t="s">
        <v>70</v>
      </c>
      <c r="C42" s="20">
        <v>4</v>
      </c>
      <c r="D42" s="20">
        <v>47.5</v>
      </c>
      <c r="E42" s="20">
        <f t="shared" si="0"/>
        <v>190</v>
      </c>
      <c r="F42" s="21">
        <f t="shared" si="1"/>
        <v>218.49999999999997</v>
      </c>
      <c r="G42" s="22">
        <f>F41+F42</f>
        <v>908.5</v>
      </c>
      <c r="H42" s="23">
        <v>910</v>
      </c>
      <c r="I42" s="23">
        <f>C42*2.64</f>
        <v>10.56</v>
      </c>
      <c r="J42" s="22">
        <f>H42-G42-I42-I41</f>
        <v>-16.98</v>
      </c>
    </row>
    <row r="43" spans="1:10" ht="15">
      <c r="A43" s="34" t="s">
        <v>30</v>
      </c>
      <c r="B43" s="31" t="s">
        <v>27</v>
      </c>
      <c r="C43" s="31">
        <v>10.3</v>
      </c>
      <c r="D43" s="31">
        <v>150</v>
      </c>
      <c r="E43" s="31">
        <f t="shared" si="0"/>
        <v>1545</v>
      </c>
      <c r="F43" s="32">
        <f t="shared" si="1"/>
        <v>1776.7499999999998</v>
      </c>
      <c r="G43" s="33">
        <f>F43</f>
        <v>1776.7499999999998</v>
      </c>
      <c r="H43" s="34">
        <v>1725</v>
      </c>
      <c r="I43" s="34">
        <f>C43*2.64</f>
        <v>27.192000000000004</v>
      </c>
      <c r="J43" s="33">
        <f>H43-G43-I43</f>
        <v>-78.94199999999978</v>
      </c>
    </row>
    <row r="44" spans="1:10" ht="15">
      <c r="A44" s="23" t="s">
        <v>136</v>
      </c>
      <c r="B44" s="20" t="s">
        <v>87</v>
      </c>
      <c r="C44" s="20">
        <v>18</v>
      </c>
      <c r="D44" s="20">
        <v>3.8</v>
      </c>
      <c r="E44" s="20">
        <f t="shared" si="0"/>
        <v>68.39999999999999</v>
      </c>
      <c r="F44" s="21">
        <f t="shared" si="1"/>
        <v>78.65999999999998</v>
      </c>
      <c r="G44" s="22">
        <f>F44</f>
        <v>78.65999999999998</v>
      </c>
      <c r="H44" s="23">
        <v>79</v>
      </c>
      <c r="I44" s="23">
        <f>C44*0.5</f>
        <v>9</v>
      </c>
      <c r="J44" s="22">
        <f>H44-G44-I44</f>
        <v>-8.659999999999982</v>
      </c>
    </row>
    <row r="45" spans="1:10" ht="15">
      <c r="A45" s="34" t="s">
        <v>11</v>
      </c>
      <c r="B45" s="31" t="s">
        <v>10</v>
      </c>
      <c r="C45" s="31">
        <v>6</v>
      </c>
      <c r="D45" s="31">
        <v>48.5</v>
      </c>
      <c r="E45" s="31">
        <f t="shared" si="0"/>
        <v>291</v>
      </c>
      <c r="F45" s="32">
        <f t="shared" si="1"/>
        <v>334.65</v>
      </c>
      <c r="G45" s="34"/>
      <c r="H45" s="34"/>
      <c r="I45" s="34">
        <f>C45*2.64</f>
        <v>15.84</v>
      </c>
      <c r="J45" s="34"/>
    </row>
    <row r="46" spans="1:10" ht="15">
      <c r="A46" s="34" t="s">
        <v>11</v>
      </c>
      <c r="B46" s="31" t="s">
        <v>61</v>
      </c>
      <c r="C46" s="31">
        <v>7</v>
      </c>
      <c r="D46" s="31">
        <v>47.5</v>
      </c>
      <c r="E46" s="31">
        <f t="shared" si="0"/>
        <v>332.5</v>
      </c>
      <c r="F46" s="32">
        <f t="shared" si="1"/>
        <v>382.37499999999994</v>
      </c>
      <c r="G46" s="34"/>
      <c r="H46" s="34"/>
      <c r="I46" s="34">
        <f>C46*2.64</f>
        <v>18.48</v>
      </c>
      <c r="J46" s="34"/>
    </row>
    <row r="47" spans="1:10" ht="15">
      <c r="A47" s="34" t="s">
        <v>18</v>
      </c>
      <c r="B47" s="31" t="s">
        <v>10</v>
      </c>
      <c r="C47" s="31">
        <v>5</v>
      </c>
      <c r="D47" s="31">
        <v>48.5</v>
      </c>
      <c r="E47" s="31">
        <f t="shared" si="0"/>
        <v>242.5</v>
      </c>
      <c r="F47" s="32">
        <f t="shared" si="1"/>
        <v>278.875</v>
      </c>
      <c r="G47" s="34"/>
      <c r="H47" s="34"/>
      <c r="I47" s="34">
        <f>C47*2.64</f>
        <v>13.200000000000001</v>
      </c>
      <c r="J47" s="34"/>
    </row>
    <row r="48" spans="1:10" ht="15">
      <c r="A48" s="34" t="s">
        <v>18</v>
      </c>
      <c r="B48" s="31" t="s">
        <v>59</v>
      </c>
      <c r="C48" s="31">
        <v>5</v>
      </c>
      <c r="D48" s="31">
        <v>42.5</v>
      </c>
      <c r="E48" s="31">
        <f t="shared" si="0"/>
        <v>212.5</v>
      </c>
      <c r="F48" s="32">
        <f t="shared" si="1"/>
        <v>244.37499999999997</v>
      </c>
      <c r="G48" s="33"/>
      <c r="H48" s="34"/>
      <c r="I48" s="34">
        <f>C48*2.64</f>
        <v>13.200000000000001</v>
      </c>
      <c r="J48" s="34"/>
    </row>
    <row r="49" spans="1:10" ht="15">
      <c r="A49" s="34" t="s">
        <v>18</v>
      </c>
      <c r="B49" s="31" t="s">
        <v>88</v>
      </c>
      <c r="C49" s="31">
        <v>4</v>
      </c>
      <c r="D49" s="31">
        <v>12.35</v>
      </c>
      <c r="E49" s="31">
        <f>D49*C49</f>
        <v>49.4</v>
      </c>
      <c r="F49" s="32">
        <f>E49*1.15</f>
        <v>56.809999999999995</v>
      </c>
      <c r="G49" s="33">
        <f>F45+F46+F47+F48+F49</f>
        <v>1297.0849999999998</v>
      </c>
      <c r="H49" s="34">
        <v>1297</v>
      </c>
      <c r="I49" s="34">
        <f>C49*0.5</f>
        <v>2</v>
      </c>
      <c r="J49" s="33">
        <f>H49-G49-I49-I48-I47-I46-I45</f>
        <v>-62.80499999999981</v>
      </c>
    </row>
    <row r="50" spans="1:10" ht="15">
      <c r="A50" s="23" t="s">
        <v>96</v>
      </c>
      <c r="B50" s="20" t="s">
        <v>111</v>
      </c>
      <c r="C50" s="20">
        <v>1</v>
      </c>
      <c r="D50" s="20">
        <v>420</v>
      </c>
      <c r="E50" s="20">
        <f t="shared" si="0"/>
        <v>420</v>
      </c>
      <c r="F50" s="21">
        <f t="shared" si="1"/>
        <v>482.99999999999994</v>
      </c>
      <c r="G50" s="23"/>
      <c r="H50" s="23"/>
      <c r="I50" s="23">
        <f>C50*15</f>
        <v>15</v>
      </c>
      <c r="J50" s="23"/>
    </row>
    <row r="51" spans="1:10" ht="15">
      <c r="A51" s="23" t="s">
        <v>96</v>
      </c>
      <c r="B51" s="20" t="s">
        <v>112</v>
      </c>
      <c r="C51" s="20">
        <v>1</v>
      </c>
      <c r="D51" s="20">
        <v>285</v>
      </c>
      <c r="E51" s="20">
        <f t="shared" si="0"/>
        <v>285</v>
      </c>
      <c r="F51" s="21">
        <f t="shared" si="1"/>
        <v>327.75</v>
      </c>
      <c r="G51" s="22">
        <f>F50+F51</f>
        <v>810.75</v>
      </c>
      <c r="H51" s="23">
        <v>850</v>
      </c>
      <c r="I51" s="23">
        <f>C51*15</f>
        <v>15</v>
      </c>
      <c r="J51" s="22">
        <f>H51-G51-I51-I50</f>
        <v>9.25</v>
      </c>
    </row>
    <row r="52" spans="1:10" ht="15">
      <c r="A52" s="36" t="s">
        <v>142</v>
      </c>
      <c r="B52" s="31" t="s">
        <v>88</v>
      </c>
      <c r="C52" s="31">
        <v>6</v>
      </c>
      <c r="D52" s="31">
        <v>12.35</v>
      </c>
      <c r="E52" s="31">
        <f t="shared" si="0"/>
        <v>74.1</v>
      </c>
      <c r="F52" s="32">
        <f t="shared" si="1"/>
        <v>85.21499999999999</v>
      </c>
      <c r="G52" s="33">
        <f>F52</f>
        <v>85.21499999999999</v>
      </c>
      <c r="H52" s="34">
        <v>85</v>
      </c>
      <c r="I52" s="34">
        <f>C52*0.5</f>
        <v>3</v>
      </c>
      <c r="J52" s="33">
        <f>H52-G52-I52</f>
        <v>-3.214999999999989</v>
      </c>
    </row>
    <row r="53" spans="1:10" ht="15">
      <c r="A53" s="25" t="s">
        <v>135</v>
      </c>
      <c r="B53" s="20" t="s">
        <v>87</v>
      </c>
      <c r="C53" s="20">
        <v>21</v>
      </c>
      <c r="D53" s="20">
        <v>3.8</v>
      </c>
      <c r="E53" s="20">
        <f t="shared" si="0"/>
        <v>79.8</v>
      </c>
      <c r="F53" s="21">
        <f t="shared" si="1"/>
        <v>91.77</v>
      </c>
      <c r="G53" s="22">
        <f>F53</f>
        <v>91.77</v>
      </c>
      <c r="H53" s="23">
        <v>100</v>
      </c>
      <c r="I53" s="23">
        <f>C53*0.5</f>
        <v>10.5</v>
      </c>
      <c r="J53" s="22">
        <f>H53-G53-I53</f>
        <v>-2.269999999999996</v>
      </c>
    </row>
    <row r="54" spans="1:10" ht="15">
      <c r="A54" s="36" t="s">
        <v>23</v>
      </c>
      <c r="B54" s="31" t="s">
        <v>22</v>
      </c>
      <c r="C54" s="31">
        <v>9</v>
      </c>
      <c r="D54" s="31">
        <v>145</v>
      </c>
      <c r="E54" s="31">
        <f t="shared" si="0"/>
        <v>1305</v>
      </c>
      <c r="F54" s="32">
        <f t="shared" si="1"/>
        <v>1500.7499999999998</v>
      </c>
      <c r="G54" s="33">
        <f>F54</f>
        <v>1500.7499999999998</v>
      </c>
      <c r="H54" s="34">
        <v>1516</v>
      </c>
      <c r="I54" s="34">
        <f>C54*2.64</f>
        <v>23.76</v>
      </c>
      <c r="J54" s="33">
        <f>H54-G54-I54</f>
        <v>-8.509999999999774</v>
      </c>
    </row>
    <row r="55" spans="1:10" ht="15">
      <c r="A55" s="25" t="s">
        <v>145</v>
      </c>
      <c r="B55" s="20" t="s">
        <v>90</v>
      </c>
      <c r="C55" s="20">
        <v>21</v>
      </c>
      <c r="D55" s="20">
        <v>17.1</v>
      </c>
      <c r="E55" s="20">
        <f t="shared" si="0"/>
        <v>359.1</v>
      </c>
      <c r="F55" s="21">
        <f t="shared" si="1"/>
        <v>412.965</v>
      </c>
      <c r="G55" s="22">
        <f>F55</f>
        <v>412.965</v>
      </c>
      <c r="H55" s="23">
        <v>413</v>
      </c>
      <c r="I55" s="23">
        <f>C55*0.5</f>
        <v>10.5</v>
      </c>
      <c r="J55" s="22">
        <f>H55-G55-I55</f>
        <v>-10.464999999999975</v>
      </c>
    </row>
    <row r="56" spans="1:10" ht="15">
      <c r="A56" s="34" t="s">
        <v>44</v>
      </c>
      <c r="B56" s="31" t="s">
        <v>43</v>
      </c>
      <c r="C56" s="31">
        <v>17</v>
      </c>
      <c r="D56" s="31">
        <v>130</v>
      </c>
      <c r="E56" s="31">
        <f t="shared" si="0"/>
        <v>2210</v>
      </c>
      <c r="F56" s="32">
        <f t="shared" si="1"/>
        <v>2541.5</v>
      </c>
      <c r="G56" s="34"/>
      <c r="H56" s="34"/>
      <c r="I56" s="34">
        <f>C56*2.64</f>
        <v>44.88</v>
      </c>
      <c r="J56" s="34"/>
    </row>
    <row r="57" spans="1:10" ht="15">
      <c r="A57" s="34" t="s">
        <v>44</v>
      </c>
      <c r="B57" s="31" t="s">
        <v>85</v>
      </c>
      <c r="C57" s="31">
        <v>17</v>
      </c>
      <c r="D57" s="31">
        <v>11.4</v>
      </c>
      <c r="E57" s="31">
        <f t="shared" si="0"/>
        <v>193.8</v>
      </c>
      <c r="F57" s="32">
        <f t="shared" si="1"/>
        <v>222.87</v>
      </c>
      <c r="G57" s="33">
        <f>F56+F57</f>
        <v>2764.37</v>
      </c>
      <c r="H57" s="34">
        <v>2750</v>
      </c>
      <c r="I57" s="34">
        <f>C57*0.5</f>
        <v>8.5</v>
      </c>
      <c r="J57" s="33">
        <f>H57-G57-I57-I56</f>
        <v>-67.74999999999989</v>
      </c>
    </row>
    <row r="58" spans="1:10" ht="15">
      <c r="A58" s="23" t="s">
        <v>103</v>
      </c>
      <c r="B58" s="20" t="s">
        <v>107</v>
      </c>
      <c r="C58" s="20">
        <v>1</v>
      </c>
      <c r="D58" s="20">
        <v>400</v>
      </c>
      <c r="E58" s="20">
        <f t="shared" si="0"/>
        <v>400</v>
      </c>
      <c r="F58" s="21">
        <f t="shared" si="1"/>
        <v>459.99999999999994</v>
      </c>
      <c r="G58" s="22">
        <f>F58</f>
        <v>459.99999999999994</v>
      </c>
      <c r="H58" s="23">
        <v>460</v>
      </c>
      <c r="I58" s="23">
        <f>C58*15</f>
        <v>15</v>
      </c>
      <c r="J58" s="22">
        <f>H58-G58-I58</f>
        <v>-14.999999999999943</v>
      </c>
    </row>
    <row r="59" spans="1:10" ht="15">
      <c r="A59" s="34" t="s">
        <v>79</v>
      </c>
      <c r="B59" s="31" t="s">
        <v>74</v>
      </c>
      <c r="C59" s="31">
        <v>6</v>
      </c>
      <c r="D59" s="31">
        <v>90</v>
      </c>
      <c r="E59" s="31">
        <f t="shared" si="0"/>
        <v>540</v>
      </c>
      <c r="F59" s="32">
        <f t="shared" si="1"/>
        <v>621</v>
      </c>
      <c r="G59" s="34"/>
      <c r="H59" s="34"/>
      <c r="I59" s="34">
        <f>C59*2.64</f>
        <v>15.84</v>
      </c>
      <c r="J59" s="34"/>
    </row>
    <row r="60" spans="1:10" ht="15">
      <c r="A60" s="34" t="s">
        <v>79</v>
      </c>
      <c r="B60" s="31" t="s">
        <v>85</v>
      </c>
      <c r="C60" s="31">
        <v>6</v>
      </c>
      <c r="D60" s="31">
        <v>11.4</v>
      </c>
      <c r="E60" s="31">
        <f t="shared" si="0"/>
        <v>68.4</v>
      </c>
      <c r="F60" s="32">
        <f t="shared" si="1"/>
        <v>78.66</v>
      </c>
      <c r="G60" s="34"/>
      <c r="H60" s="34"/>
      <c r="I60" s="34">
        <f>C60*0.5</f>
        <v>3</v>
      </c>
      <c r="J60" s="34"/>
    </row>
    <row r="61" spans="1:10" ht="15">
      <c r="A61" s="34" t="s">
        <v>79</v>
      </c>
      <c r="B61" s="31" t="s">
        <v>89</v>
      </c>
      <c r="C61" s="31">
        <v>12</v>
      </c>
      <c r="D61" s="31">
        <v>16.15</v>
      </c>
      <c r="E61" s="31">
        <f t="shared" si="0"/>
        <v>193.79999999999998</v>
      </c>
      <c r="F61" s="32">
        <f t="shared" si="1"/>
        <v>222.86999999999998</v>
      </c>
      <c r="G61" s="33">
        <f>F59+F60+F61</f>
        <v>922.53</v>
      </c>
      <c r="H61" s="34">
        <v>923</v>
      </c>
      <c r="I61" s="34">
        <f>C61*0.5</f>
        <v>6</v>
      </c>
      <c r="J61" s="33">
        <f>H61-G61-I61-I60-I59</f>
        <v>-24.369999999999973</v>
      </c>
    </row>
    <row r="62" spans="1:10" ht="15">
      <c r="A62" s="23" t="s">
        <v>42</v>
      </c>
      <c r="B62" s="20" t="s">
        <v>35</v>
      </c>
      <c r="C62" s="20">
        <v>4.3</v>
      </c>
      <c r="D62" s="20">
        <v>200</v>
      </c>
      <c r="E62" s="20">
        <f t="shared" si="0"/>
        <v>860</v>
      </c>
      <c r="F62" s="21">
        <f t="shared" si="1"/>
        <v>988.9999999999999</v>
      </c>
      <c r="G62" s="23"/>
      <c r="H62" s="23"/>
      <c r="I62" s="23">
        <f>C62*2.64</f>
        <v>11.352</v>
      </c>
      <c r="J62" s="23"/>
    </row>
    <row r="63" spans="1:10" ht="15">
      <c r="A63" s="23" t="s">
        <v>42</v>
      </c>
      <c r="B63" s="20" t="s">
        <v>74</v>
      </c>
      <c r="C63" s="20">
        <v>3</v>
      </c>
      <c r="D63" s="20">
        <v>90</v>
      </c>
      <c r="E63" s="20">
        <f t="shared" si="0"/>
        <v>270</v>
      </c>
      <c r="F63" s="21">
        <f t="shared" si="1"/>
        <v>310.5</v>
      </c>
      <c r="G63" s="23"/>
      <c r="H63" s="23"/>
      <c r="I63" s="23">
        <f>C63*2.64</f>
        <v>7.92</v>
      </c>
      <c r="J63" s="23"/>
    </row>
    <row r="64" spans="1:10" ht="15">
      <c r="A64" s="23" t="s">
        <v>42</v>
      </c>
      <c r="B64" s="20" t="s">
        <v>85</v>
      </c>
      <c r="C64" s="20">
        <v>7</v>
      </c>
      <c r="D64" s="20">
        <v>11.4</v>
      </c>
      <c r="E64" s="20">
        <f t="shared" si="0"/>
        <v>79.8</v>
      </c>
      <c r="F64" s="21">
        <f t="shared" si="1"/>
        <v>91.77</v>
      </c>
      <c r="G64" s="23"/>
      <c r="H64" s="23"/>
      <c r="I64" s="23">
        <f>C64*0.5</f>
        <v>3.5</v>
      </c>
      <c r="J64" s="23"/>
    </row>
    <row r="65" spans="1:10" ht="15">
      <c r="A65" s="23" t="s">
        <v>42</v>
      </c>
      <c r="B65" s="20" t="s">
        <v>87</v>
      </c>
      <c r="C65" s="20">
        <v>30</v>
      </c>
      <c r="D65" s="20">
        <v>3.8</v>
      </c>
      <c r="E65" s="20">
        <f t="shared" si="0"/>
        <v>114</v>
      </c>
      <c r="F65" s="21">
        <f t="shared" si="1"/>
        <v>131.1</v>
      </c>
      <c r="G65" s="23"/>
      <c r="H65" s="23"/>
      <c r="I65" s="23">
        <f>C65*0.5</f>
        <v>15</v>
      </c>
      <c r="J65" s="23"/>
    </row>
    <row r="66" spans="1:10" ht="15">
      <c r="A66" s="23" t="s">
        <v>42</v>
      </c>
      <c r="B66" s="20" t="s">
        <v>90</v>
      </c>
      <c r="C66" s="20">
        <v>7</v>
      </c>
      <c r="D66" s="20">
        <v>17.1</v>
      </c>
      <c r="E66" s="20">
        <f aca="true" t="shared" si="2" ref="E66:E129">D66*C66</f>
        <v>119.70000000000002</v>
      </c>
      <c r="F66" s="21">
        <f aca="true" t="shared" si="3" ref="F66:F129">E66*1.15</f>
        <v>137.655</v>
      </c>
      <c r="G66" s="22">
        <f>F62+F63+F64+F65+F66</f>
        <v>1660.0249999999999</v>
      </c>
      <c r="H66" s="23">
        <v>1660</v>
      </c>
      <c r="I66" s="23">
        <f>C66*0.5</f>
        <v>3.5</v>
      </c>
      <c r="J66" s="22">
        <f>H66-G66-I66-I65-I64-I63-I62</f>
        <v>-41.29699999999987</v>
      </c>
    </row>
    <row r="67" spans="1:10" ht="15">
      <c r="A67" s="34" t="s">
        <v>58</v>
      </c>
      <c r="B67" s="31" t="s">
        <v>53</v>
      </c>
      <c r="C67" s="31">
        <v>6</v>
      </c>
      <c r="D67" s="31">
        <v>45</v>
      </c>
      <c r="E67" s="31">
        <f t="shared" si="2"/>
        <v>270</v>
      </c>
      <c r="F67" s="32">
        <f t="shared" si="3"/>
        <v>310.5</v>
      </c>
      <c r="G67" s="33"/>
      <c r="H67" s="34"/>
      <c r="I67" s="34">
        <f aca="true" t="shared" si="4" ref="I67:I130">C67*2.64</f>
        <v>15.84</v>
      </c>
      <c r="J67" s="34"/>
    </row>
    <row r="68" spans="1:10" ht="15">
      <c r="A68" s="34" t="s">
        <v>58</v>
      </c>
      <c r="B68" s="37" t="s">
        <v>22</v>
      </c>
      <c r="C68" s="31">
        <v>1</v>
      </c>
      <c r="D68" s="31">
        <v>145</v>
      </c>
      <c r="E68" s="31">
        <f t="shared" si="2"/>
        <v>145</v>
      </c>
      <c r="F68" s="32">
        <f t="shared" si="3"/>
        <v>166.75</v>
      </c>
      <c r="G68" s="33">
        <f>F67+F68</f>
        <v>477.25</v>
      </c>
      <c r="H68" s="34">
        <v>311</v>
      </c>
      <c r="I68" s="34">
        <f t="shared" si="4"/>
        <v>2.64</v>
      </c>
      <c r="J68" s="33">
        <f>H68-G68-I68-I67</f>
        <v>-184.73</v>
      </c>
    </row>
    <row r="69" spans="1:10" ht="15">
      <c r="A69" s="23" t="s">
        <v>47</v>
      </c>
      <c r="B69" s="20" t="s">
        <v>43</v>
      </c>
      <c r="C69" s="20">
        <v>4.4</v>
      </c>
      <c r="D69" s="20">
        <v>130</v>
      </c>
      <c r="E69" s="20">
        <f t="shared" si="2"/>
        <v>572</v>
      </c>
      <c r="F69" s="21">
        <f t="shared" si="3"/>
        <v>657.8</v>
      </c>
      <c r="G69" s="23"/>
      <c r="H69" s="23"/>
      <c r="I69" s="23">
        <f t="shared" si="4"/>
        <v>11.616000000000001</v>
      </c>
      <c r="J69" s="23"/>
    </row>
    <row r="70" spans="1:10" ht="15">
      <c r="A70" s="23" t="s">
        <v>47</v>
      </c>
      <c r="B70" s="20" t="s">
        <v>70</v>
      </c>
      <c r="C70" s="20">
        <v>7</v>
      </c>
      <c r="D70" s="20">
        <v>47.5</v>
      </c>
      <c r="E70" s="20">
        <f t="shared" si="2"/>
        <v>332.5</v>
      </c>
      <c r="F70" s="21">
        <f t="shared" si="3"/>
        <v>382.37499999999994</v>
      </c>
      <c r="G70" s="22">
        <f>F69+F70</f>
        <v>1040.175</v>
      </c>
      <c r="H70" s="23">
        <v>980</v>
      </c>
      <c r="I70" s="23">
        <f t="shared" si="4"/>
        <v>18.48</v>
      </c>
      <c r="J70" s="22">
        <f>H70-G70-I70-I69</f>
        <v>-90.27099999999996</v>
      </c>
    </row>
    <row r="71" spans="1:10" ht="15">
      <c r="A71" s="34" t="s">
        <v>68</v>
      </c>
      <c r="B71" s="31" t="s">
        <v>61</v>
      </c>
      <c r="C71" s="31">
        <v>5</v>
      </c>
      <c r="D71" s="31">
        <v>47.5</v>
      </c>
      <c r="E71" s="31">
        <f t="shared" si="2"/>
        <v>237.5</v>
      </c>
      <c r="F71" s="32">
        <f t="shared" si="3"/>
        <v>273.125</v>
      </c>
      <c r="G71" s="34"/>
      <c r="H71" s="34"/>
      <c r="I71" s="34">
        <f t="shared" si="4"/>
        <v>13.200000000000001</v>
      </c>
      <c r="J71" s="34"/>
    </row>
    <row r="72" spans="1:10" ht="15">
      <c r="A72" s="34" t="s">
        <v>25</v>
      </c>
      <c r="B72" s="31" t="s">
        <v>22</v>
      </c>
      <c r="C72" s="31">
        <v>5</v>
      </c>
      <c r="D72" s="31">
        <v>145</v>
      </c>
      <c r="E72" s="31">
        <f t="shared" si="2"/>
        <v>725</v>
      </c>
      <c r="F72" s="32">
        <f t="shared" si="3"/>
        <v>833.7499999999999</v>
      </c>
      <c r="G72" s="33">
        <f>F71+F72</f>
        <v>1106.875</v>
      </c>
      <c r="H72" s="34">
        <v>1110</v>
      </c>
      <c r="I72" s="34">
        <f t="shared" si="4"/>
        <v>13.200000000000001</v>
      </c>
      <c r="J72" s="33">
        <f>H72-G72-I72-I71</f>
        <v>-23.275000000000002</v>
      </c>
    </row>
    <row r="73" spans="1:10" ht="15">
      <c r="A73" s="23" t="s">
        <v>149</v>
      </c>
      <c r="B73" s="20" t="s">
        <v>91</v>
      </c>
      <c r="C73" s="20">
        <v>10</v>
      </c>
      <c r="D73" s="20">
        <v>26.6</v>
      </c>
      <c r="E73" s="20">
        <f t="shared" si="2"/>
        <v>266</v>
      </c>
      <c r="F73" s="21">
        <f t="shared" si="3"/>
        <v>305.9</v>
      </c>
      <c r="G73" s="22">
        <f>F73</f>
        <v>305.9</v>
      </c>
      <c r="H73" s="23">
        <v>306</v>
      </c>
      <c r="I73" s="23">
        <f>C73*0.5</f>
        <v>5</v>
      </c>
      <c r="J73" s="22">
        <f>H73-G73-I73</f>
        <v>-4.899999999999977</v>
      </c>
    </row>
    <row r="74" spans="1:10" ht="15">
      <c r="A74" s="34" t="s">
        <v>54</v>
      </c>
      <c r="B74" s="31" t="s">
        <v>53</v>
      </c>
      <c r="C74" s="31">
        <v>9</v>
      </c>
      <c r="D74" s="31">
        <v>45</v>
      </c>
      <c r="E74" s="31">
        <f t="shared" si="2"/>
        <v>405</v>
      </c>
      <c r="F74" s="32">
        <f t="shared" si="3"/>
        <v>465.74999999999994</v>
      </c>
      <c r="G74" s="34"/>
      <c r="H74" s="34"/>
      <c r="I74" s="34">
        <f t="shared" si="4"/>
        <v>23.76</v>
      </c>
      <c r="J74" s="34"/>
    </row>
    <row r="75" spans="1:10" ht="15">
      <c r="A75" s="34" t="s">
        <v>84</v>
      </c>
      <c r="B75" s="31" t="s">
        <v>83</v>
      </c>
      <c r="C75" s="31">
        <v>20</v>
      </c>
      <c r="D75" s="31">
        <v>57.5</v>
      </c>
      <c r="E75" s="31">
        <f t="shared" si="2"/>
        <v>1150</v>
      </c>
      <c r="F75" s="32">
        <f t="shared" si="3"/>
        <v>1322.5</v>
      </c>
      <c r="G75" s="34"/>
      <c r="H75" s="34"/>
      <c r="I75" s="34">
        <f t="shared" si="4"/>
        <v>52.800000000000004</v>
      </c>
      <c r="J75" s="34"/>
    </row>
    <row r="76" spans="1:10" ht="15">
      <c r="A76" s="34" t="s">
        <v>84</v>
      </c>
      <c r="B76" s="31" t="s">
        <v>85</v>
      </c>
      <c r="C76" s="31">
        <v>10</v>
      </c>
      <c r="D76" s="31">
        <v>11.4</v>
      </c>
      <c r="E76" s="31">
        <f t="shared" si="2"/>
        <v>114</v>
      </c>
      <c r="F76" s="32">
        <f t="shared" si="3"/>
        <v>131.1</v>
      </c>
      <c r="G76" s="34"/>
      <c r="H76" s="34"/>
      <c r="I76" s="34">
        <f>C76*0.5</f>
        <v>5</v>
      </c>
      <c r="J76" s="34"/>
    </row>
    <row r="77" spans="1:10" ht="15">
      <c r="A77" s="34" t="s">
        <v>84</v>
      </c>
      <c r="B77" s="31" t="s">
        <v>87</v>
      </c>
      <c r="C77" s="31">
        <v>50</v>
      </c>
      <c r="D77" s="31">
        <v>3.8</v>
      </c>
      <c r="E77" s="31">
        <f t="shared" si="2"/>
        <v>190</v>
      </c>
      <c r="F77" s="32">
        <f t="shared" si="3"/>
        <v>218.49999999999997</v>
      </c>
      <c r="G77" s="34"/>
      <c r="H77" s="34"/>
      <c r="I77" s="34">
        <f>C77*0.5</f>
        <v>25</v>
      </c>
      <c r="J77" s="34"/>
    </row>
    <row r="78" spans="1:10" ht="15">
      <c r="A78" s="34" t="s">
        <v>75</v>
      </c>
      <c r="B78" s="31" t="s">
        <v>74</v>
      </c>
      <c r="C78" s="31">
        <v>5</v>
      </c>
      <c r="D78" s="31">
        <v>90</v>
      </c>
      <c r="E78" s="31">
        <f t="shared" si="2"/>
        <v>450</v>
      </c>
      <c r="F78" s="32">
        <f t="shared" si="3"/>
        <v>517.5</v>
      </c>
      <c r="G78" s="33">
        <f>F74+F75+F76+F77+F78</f>
        <v>2655.35</v>
      </c>
      <c r="H78" s="34">
        <v>2659</v>
      </c>
      <c r="I78" s="34">
        <f t="shared" si="4"/>
        <v>13.200000000000001</v>
      </c>
      <c r="J78" s="33">
        <f>H78-G78-I78-I77-I76-I75-I74</f>
        <v>-116.10999999999991</v>
      </c>
    </row>
    <row r="79" spans="1:10" ht="15">
      <c r="A79" s="23" t="s">
        <v>16</v>
      </c>
      <c r="B79" s="20" t="s">
        <v>10</v>
      </c>
      <c r="C79" s="20">
        <v>11</v>
      </c>
      <c r="D79" s="20">
        <v>48.5</v>
      </c>
      <c r="E79" s="20">
        <f t="shared" si="2"/>
        <v>533.5</v>
      </c>
      <c r="F79" s="21">
        <f t="shared" si="3"/>
        <v>613.525</v>
      </c>
      <c r="G79" s="23"/>
      <c r="H79" s="23"/>
      <c r="I79" s="23">
        <f t="shared" si="4"/>
        <v>29.040000000000003</v>
      </c>
      <c r="J79" s="23"/>
    </row>
    <row r="80" spans="1:10" ht="15">
      <c r="A80" s="23" t="s">
        <v>141</v>
      </c>
      <c r="B80" s="20" t="s">
        <v>88</v>
      </c>
      <c r="C80" s="20">
        <v>12</v>
      </c>
      <c r="D80" s="20">
        <v>12.35</v>
      </c>
      <c r="E80" s="20">
        <f t="shared" si="2"/>
        <v>148.2</v>
      </c>
      <c r="F80" s="21">
        <f t="shared" si="3"/>
        <v>170.42999999999998</v>
      </c>
      <c r="G80" s="22">
        <f>F79+F80</f>
        <v>783.9549999999999</v>
      </c>
      <c r="H80" s="23">
        <v>790</v>
      </c>
      <c r="I80" s="23">
        <f>C80*0.5</f>
        <v>6</v>
      </c>
      <c r="J80" s="22">
        <f>H80-G80-I79-I80</f>
        <v>-28.99499999999993</v>
      </c>
    </row>
    <row r="81" spans="1:10" ht="15">
      <c r="A81" s="34" t="s">
        <v>36</v>
      </c>
      <c r="B81" s="31" t="s">
        <v>35</v>
      </c>
      <c r="C81" s="31">
        <v>4</v>
      </c>
      <c r="D81" s="31">
        <v>200</v>
      </c>
      <c r="E81" s="31">
        <f t="shared" si="2"/>
        <v>800</v>
      </c>
      <c r="F81" s="32">
        <f t="shared" si="3"/>
        <v>919.9999999999999</v>
      </c>
      <c r="G81" s="34"/>
      <c r="H81" s="34"/>
      <c r="I81" s="34">
        <f t="shared" si="4"/>
        <v>10.56</v>
      </c>
      <c r="J81" s="34"/>
    </row>
    <row r="82" spans="1:10" ht="15">
      <c r="A82" s="34" t="s">
        <v>36</v>
      </c>
      <c r="B82" s="31" t="s">
        <v>83</v>
      </c>
      <c r="C82" s="31">
        <v>0.85</v>
      </c>
      <c r="D82" s="31">
        <v>57.5</v>
      </c>
      <c r="E82" s="31">
        <f t="shared" si="2"/>
        <v>48.875</v>
      </c>
      <c r="F82" s="32">
        <f t="shared" si="3"/>
        <v>56.20625</v>
      </c>
      <c r="G82" s="33">
        <f>F81+F82</f>
        <v>976.2062499999998</v>
      </c>
      <c r="H82" s="34">
        <v>986</v>
      </c>
      <c r="I82" s="34">
        <f t="shared" si="4"/>
        <v>2.244</v>
      </c>
      <c r="J82" s="33">
        <f>H82-G82-I82-I81</f>
        <v>-3.010249999999841</v>
      </c>
    </row>
    <row r="83" spans="1:10" ht="15">
      <c r="A83" s="23" t="s">
        <v>153</v>
      </c>
      <c r="B83" s="20" t="s">
        <v>152</v>
      </c>
      <c r="C83" s="20">
        <v>4</v>
      </c>
      <c r="D83" s="20">
        <v>420</v>
      </c>
      <c r="E83" s="20">
        <f t="shared" si="2"/>
        <v>1680</v>
      </c>
      <c r="F83" s="21">
        <f t="shared" si="3"/>
        <v>1931.9999999999998</v>
      </c>
      <c r="G83" s="23"/>
      <c r="H83" s="23"/>
      <c r="I83" s="23">
        <f>C83*15</f>
        <v>60</v>
      </c>
      <c r="J83" s="23"/>
    </row>
    <row r="84" spans="1:10" ht="15">
      <c r="A84" s="23" t="s">
        <v>148</v>
      </c>
      <c r="B84" s="20" t="s">
        <v>90</v>
      </c>
      <c r="C84" s="20">
        <v>9</v>
      </c>
      <c r="D84" s="20">
        <v>17.1</v>
      </c>
      <c r="E84" s="20">
        <f t="shared" si="2"/>
        <v>153.9</v>
      </c>
      <c r="F84" s="21">
        <f t="shared" si="3"/>
        <v>176.98499999999999</v>
      </c>
      <c r="G84" s="22">
        <f>F83+F84</f>
        <v>2108.9849999999997</v>
      </c>
      <c r="H84" s="23">
        <v>2109</v>
      </c>
      <c r="I84" s="23">
        <f>C84*0.5</f>
        <v>4.5</v>
      </c>
      <c r="J84" s="22">
        <f>H84-G84-I84-I83</f>
        <v>-64.48499999999967</v>
      </c>
    </row>
    <row r="85" spans="1:10" ht="15">
      <c r="A85" s="36" t="s">
        <v>56</v>
      </c>
      <c r="B85" s="31" t="s">
        <v>53</v>
      </c>
      <c r="C85" s="31">
        <v>4</v>
      </c>
      <c r="D85" s="31">
        <v>45</v>
      </c>
      <c r="E85" s="31">
        <f t="shared" si="2"/>
        <v>180</v>
      </c>
      <c r="F85" s="32">
        <f t="shared" si="3"/>
        <v>206.99999999999997</v>
      </c>
      <c r="G85" s="33">
        <f>F85</f>
        <v>206.99999999999997</v>
      </c>
      <c r="H85" s="34">
        <v>207</v>
      </c>
      <c r="I85" s="34">
        <f t="shared" si="4"/>
        <v>10.56</v>
      </c>
      <c r="J85" s="33">
        <f>H85-G85-I85</f>
        <v>-10.559999999999972</v>
      </c>
    </row>
    <row r="86" spans="1:10" ht="15">
      <c r="A86" s="23" t="s">
        <v>126</v>
      </c>
      <c r="B86" s="20" t="s">
        <v>85</v>
      </c>
      <c r="C86" s="20">
        <v>3</v>
      </c>
      <c r="D86" s="20">
        <v>11.4</v>
      </c>
      <c r="E86" s="20">
        <f t="shared" si="2"/>
        <v>34.2</v>
      </c>
      <c r="F86" s="21">
        <f t="shared" si="3"/>
        <v>39.33</v>
      </c>
      <c r="G86" s="23"/>
      <c r="H86" s="23"/>
      <c r="I86" s="23">
        <f>C86*0.5</f>
        <v>1.5</v>
      </c>
      <c r="J86" s="23"/>
    </row>
    <row r="87" spans="1:10" ht="15">
      <c r="A87" s="23" t="s">
        <v>119</v>
      </c>
      <c r="B87" s="20" t="s">
        <v>85</v>
      </c>
      <c r="C87" s="20">
        <v>5</v>
      </c>
      <c r="D87" s="20">
        <v>11.4</v>
      </c>
      <c r="E87" s="20">
        <f t="shared" si="2"/>
        <v>57</v>
      </c>
      <c r="F87" s="21">
        <f t="shared" si="3"/>
        <v>65.55</v>
      </c>
      <c r="G87" s="23"/>
      <c r="H87" s="23"/>
      <c r="I87" s="23">
        <f>C87*0.5</f>
        <v>2.5</v>
      </c>
      <c r="J87" s="23"/>
    </row>
    <row r="88" spans="1:10" ht="15">
      <c r="A88" s="23" t="s">
        <v>119</v>
      </c>
      <c r="B88" s="20" t="s">
        <v>89</v>
      </c>
      <c r="C88" s="20">
        <v>5</v>
      </c>
      <c r="D88" s="20">
        <v>16.15</v>
      </c>
      <c r="E88" s="20">
        <f t="shared" si="2"/>
        <v>80.75</v>
      </c>
      <c r="F88" s="21">
        <f t="shared" si="3"/>
        <v>92.8625</v>
      </c>
      <c r="G88" s="22">
        <f>F86+F87+F88</f>
        <v>197.7425</v>
      </c>
      <c r="H88" s="23">
        <v>200</v>
      </c>
      <c r="I88" s="23">
        <f>C88*0.5</f>
        <v>2.5</v>
      </c>
      <c r="J88" s="22">
        <f>H88-G88-I88-I87-I86</f>
        <v>-4.242500000000007</v>
      </c>
    </row>
    <row r="89" spans="1:10" ht="15">
      <c r="A89" s="34" t="s">
        <v>66</v>
      </c>
      <c r="B89" s="31" t="s">
        <v>61</v>
      </c>
      <c r="C89" s="31">
        <v>5</v>
      </c>
      <c r="D89" s="31">
        <v>47.5</v>
      </c>
      <c r="E89" s="31">
        <f t="shared" si="2"/>
        <v>237.5</v>
      </c>
      <c r="F89" s="32">
        <f t="shared" si="3"/>
        <v>273.125</v>
      </c>
      <c r="G89" s="34"/>
      <c r="H89" s="34"/>
      <c r="I89" s="34">
        <f t="shared" si="4"/>
        <v>13.200000000000001</v>
      </c>
      <c r="J89" s="34"/>
    </row>
    <row r="90" spans="1:10" ht="15">
      <c r="A90" s="34" t="s">
        <v>66</v>
      </c>
      <c r="B90" s="31" t="s">
        <v>85</v>
      </c>
      <c r="C90" s="31">
        <v>5</v>
      </c>
      <c r="D90" s="31">
        <v>11.4</v>
      </c>
      <c r="E90" s="31">
        <f t="shared" si="2"/>
        <v>57</v>
      </c>
      <c r="F90" s="32">
        <f t="shared" si="3"/>
        <v>65.55</v>
      </c>
      <c r="G90" s="33">
        <f>F89+F90</f>
        <v>338.675</v>
      </c>
      <c r="H90" s="34">
        <v>340</v>
      </c>
      <c r="I90" s="34">
        <f>C90*0.5</f>
        <v>2.5</v>
      </c>
      <c r="J90" s="33">
        <f>H90-G90-I90-I89</f>
        <v>-14.375000000000012</v>
      </c>
    </row>
    <row r="91" spans="1:10" ht="15">
      <c r="A91" s="23" t="s">
        <v>21</v>
      </c>
      <c r="B91" s="20" t="s">
        <v>19</v>
      </c>
      <c r="C91" s="20">
        <v>6</v>
      </c>
      <c r="D91" s="20">
        <v>90</v>
      </c>
      <c r="E91" s="20">
        <f t="shared" si="2"/>
        <v>540</v>
      </c>
      <c r="F91" s="21">
        <f t="shared" si="3"/>
        <v>621</v>
      </c>
      <c r="G91" s="22">
        <f aca="true" t="shared" si="5" ref="G91:G96">F91</f>
        <v>621</v>
      </c>
      <c r="H91" s="23">
        <v>625</v>
      </c>
      <c r="I91" s="23">
        <f t="shared" si="4"/>
        <v>15.84</v>
      </c>
      <c r="J91" s="22">
        <f aca="true" t="shared" si="6" ref="J91:J96">H91-G91-I91</f>
        <v>-11.84</v>
      </c>
    </row>
    <row r="92" spans="1:10" ht="15">
      <c r="A92" s="36" t="s">
        <v>97</v>
      </c>
      <c r="B92" s="31" t="s">
        <v>111</v>
      </c>
      <c r="C92" s="31">
        <v>1</v>
      </c>
      <c r="D92" s="31">
        <v>420</v>
      </c>
      <c r="E92" s="31">
        <f t="shared" si="2"/>
        <v>420</v>
      </c>
      <c r="F92" s="32">
        <f t="shared" si="3"/>
        <v>482.99999999999994</v>
      </c>
      <c r="G92" s="33">
        <f t="shared" si="5"/>
        <v>482.99999999999994</v>
      </c>
      <c r="H92" s="34">
        <v>483</v>
      </c>
      <c r="I92" s="34">
        <f>C92*15</f>
        <v>15</v>
      </c>
      <c r="J92" s="33">
        <f t="shared" si="6"/>
        <v>-14.999999999999943</v>
      </c>
    </row>
    <row r="93" spans="1:10" ht="15">
      <c r="A93" s="25" t="s">
        <v>146</v>
      </c>
      <c r="B93" s="20" t="s">
        <v>90</v>
      </c>
      <c r="C93" s="20">
        <v>10</v>
      </c>
      <c r="D93" s="20">
        <v>17.1</v>
      </c>
      <c r="E93" s="20">
        <f t="shared" si="2"/>
        <v>171</v>
      </c>
      <c r="F93" s="21">
        <f t="shared" si="3"/>
        <v>196.64999999999998</v>
      </c>
      <c r="G93" s="22">
        <f t="shared" si="5"/>
        <v>196.64999999999998</v>
      </c>
      <c r="H93" s="23">
        <v>200</v>
      </c>
      <c r="I93" s="23">
        <f>C93*0.5</f>
        <v>5</v>
      </c>
      <c r="J93" s="22">
        <f t="shared" si="6"/>
        <v>-1.6499999999999773</v>
      </c>
    </row>
    <row r="94" spans="1:10" ht="15">
      <c r="A94" s="36" t="s">
        <v>120</v>
      </c>
      <c r="B94" s="31" t="s">
        <v>85</v>
      </c>
      <c r="C94" s="31">
        <v>4</v>
      </c>
      <c r="D94" s="31">
        <v>11.4</v>
      </c>
      <c r="E94" s="31">
        <f t="shared" si="2"/>
        <v>45.6</v>
      </c>
      <c r="F94" s="32">
        <f t="shared" si="3"/>
        <v>52.44</v>
      </c>
      <c r="G94" s="33">
        <f t="shared" si="5"/>
        <v>52.44</v>
      </c>
      <c r="H94" s="34">
        <v>52</v>
      </c>
      <c r="I94" s="34">
        <f>C94*0.5</f>
        <v>2</v>
      </c>
      <c r="J94" s="33">
        <f t="shared" si="6"/>
        <v>-2.4399999999999977</v>
      </c>
    </row>
    <row r="95" spans="1:10" ht="15">
      <c r="A95" s="23" t="s">
        <v>132</v>
      </c>
      <c r="B95" s="20" t="s">
        <v>86</v>
      </c>
      <c r="C95" s="20">
        <v>0</v>
      </c>
      <c r="D95" s="20">
        <v>19</v>
      </c>
      <c r="E95" s="20">
        <f t="shared" si="2"/>
        <v>0</v>
      </c>
      <c r="F95" s="21">
        <f t="shared" si="3"/>
        <v>0</v>
      </c>
      <c r="G95" s="22">
        <f t="shared" si="5"/>
        <v>0</v>
      </c>
      <c r="H95" s="23">
        <v>153</v>
      </c>
      <c r="I95" s="23">
        <f>C95*0.5</f>
        <v>0</v>
      </c>
      <c r="J95" s="22">
        <f t="shared" si="6"/>
        <v>153</v>
      </c>
    </row>
    <row r="96" spans="1:10" ht="15">
      <c r="A96" s="34" t="s">
        <v>62</v>
      </c>
      <c r="B96" s="31" t="s">
        <v>61</v>
      </c>
      <c r="C96" s="31">
        <v>5</v>
      </c>
      <c r="D96" s="31">
        <v>47.5</v>
      </c>
      <c r="E96" s="31">
        <f t="shared" si="2"/>
        <v>237.5</v>
      </c>
      <c r="F96" s="32">
        <f t="shared" si="3"/>
        <v>273.125</v>
      </c>
      <c r="G96" s="33">
        <f t="shared" si="5"/>
        <v>273.125</v>
      </c>
      <c r="H96" s="34">
        <v>273</v>
      </c>
      <c r="I96" s="34">
        <f t="shared" si="4"/>
        <v>13.200000000000001</v>
      </c>
      <c r="J96" s="33">
        <f t="shared" si="6"/>
        <v>-13.325000000000001</v>
      </c>
    </row>
    <row r="97" spans="1:10" ht="15">
      <c r="A97" s="23" t="s">
        <v>34</v>
      </c>
      <c r="B97" s="20" t="s">
        <v>31</v>
      </c>
      <c r="C97" s="20">
        <v>8</v>
      </c>
      <c r="D97" s="20">
        <v>200</v>
      </c>
      <c r="E97" s="20">
        <f t="shared" si="2"/>
        <v>1600</v>
      </c>
      <c r="F97" s="21">
        <f t="shared" si="3"/>
        <v>1839.9999999999998</v>
      </c>
      <c r="G97" s="23"/>
      <c r="H97" s="23"/>
      <c r="I97" s="23">
        <f t="shared" si="4"/>
        <v>21.12</v>
      </c>
      <c r="J97" s="23"/>
    </row>
    <row r="98" spans="1:10" ht="15">
      <c r="A98" s="23" t="s">
        <v>72</v>
      </c>
      <c r="B98" s="20" t="s">
        <v>70</v>
      </c>
      <c r="C98" s="20">
        <v>8</v>
      </c>
      <c r="D98" s="20">
        <v>47.5</v>
      </c>
      <c r="E98" s="20">
        <f t="shared" si="2"/>
        <v>380</v>
      </c>
      <c r="F98" s="21">
        <f t="shared" si="3"/>
        <v>436.99999999999994</v>
      </c>
      <c r="G98" s="22">
        <f>F97+F98</f>
        <v>2276.9999999999995</v>
      </c>
      <c r="H98" s="23">
        <v>2277</v>
      </c>
      <c r="I98" s="23">
        <f t="shared" si="4"/>
        <v>21.12</v>
      </c>
      <c r="J98" s="22">
        <f>H98-G98-I98-I97</f>
        <v>-42.23999999999955</v>
      </c>
    </row>
    <row r="99" spans="1:10" ht="15">
      <c r="A99" s="34" t="s">
        <v>50</v>
      </c>
      <c r="B99" s="31" t="s">
        <v>49</v>
      </c>
      <c r="C99" s="31">
        <v>7</v>
      </c>
      <c r="D99" s="31">
        <v>115</v>
      </c>
      <c r="E99" s="31">
        <f t="shared" si="2"/>
        <v>805</v>
      </c>
      <c r="F99" s="32">
        <f t="shared" si="3"/>
        <v>925.7499999999999</v>
      </c>
      <c r="G99" s="34"/>
      <c r="H99" s="34"/>
      <c r="I99" s="34">
        <f t="shared" si="4"/>
        <v>18.48</v>
      </c>
      <c r="J99" s="34"/>
    </row>
    <row r="100" spans="1:10" ht="15">
      <c r="A100" s="34" t="s">
        <v>129</v>
      </c>
      <c r="B100" s="31" t="s">
        <v>86</v>
      </c>
      <c r="C100" s="31">
        <v>0</v>
      </c>
      <c r="D100" s="31">
        <v>19</v>
      </c>
      <c r="E100" s="31">
        <f t="shared" si="2"/>
        <v>0</v>
      </c>
      <c r="F100" s="32">
        <f t="shared" si="3"/>
        <v>0</v>
      </c>
      <c r="G100" s="33">
        <f>F99+F100</f>
        <v>925.7499999999999</v>
      </c>
      <c r="H100" s="34">
        <v>1060</v>
      </c>
      <c r="I100" s="34">
        <f>C100*0.5</f>
        <v>0</v>
      </c>
      <c r="J100" s="33">
        <f>H100-G100-I99</f>
        <v>115.77000000000011</v>
      </c>
    </row>
    <row r="101" spans="1:10" ht="15">
      <c r="A101" s="23" t="s">
        <v>77</v>
      </c>
      <c r="B101" s="20" t="s">
        <v>74</v>
      </c>
      <c r="C101" s="20">
        <v>5</v>
      </c>
      <c r="D101" s="20">
        <v>90</v>
      </c>
      <c r="E101" s="20">
        <f t="shared" si="2"/>
        <v>450</v>
      </c>
      <c r="F101" s="21">
        <f t="shared" si="3"/>
        <v>517.5</v>
      </c>
      <c r="G101" s="22">
        <f>F101</f>
        <v>517.5</v>
      </c>
      <c r="H101" s="23">
        <v>520</v>
      </c>
      <c r="I101" s="23">
        <f t="shared" si="4"/>
        <v>13.200000000000001</v>
      </c>
      <c r="J101" s="22">
        <f>H101-G101-I101</f>
        <v>-10.700000000000001</v>
      </c>
    </row>
    <row r="102" spans="1:10" ht="15">
      <c r="A102" s="38" t="s">
        <v>93</v>
      </c>
      <c r="B102" s="31" t="s">
        <v>61</v>
      </c>
      <c r="C102" s="31">
        <v>5.3</v>
      </c>
      <c r="D102" s="31">
        <v>47.5</v>
      </c>
      <c r="E102" s="31">
        <f t="shared" si="2"/>
        <v>251.75</v>
      </c>
      <c r="F102" s="32">
        <f t="shared" si="3"/>
        <v>289.5125</v>
      </c>
      <c r="G102" s="34"/>
      <c r="H102" s="34"/>
      <c r="I102" s="34">
        <f t="shared" si="4"/>
        <v>13.992</v>
      </c>
      <c r="J102" s="34"/>
    </row>
    <row r="103" spans="1:10" ht="15">
      <c r="A103" s="34" t="s">
        <v>17</v>
      </c>
      <c r="B103" s="31" t="s">
        <v>10</v>
      </c>
      <c r="C103" s="31">
        <v>2</v>
      </c>
      <c r="D103" s="31">
        <v>48.5</v>
      </c>
      <c r="E103" s="31">
        <f t="shared" si="2"/>
        <v>97</v>
      </c>
      <c r="F103" s="32">
        <f t="shared" si="3"/>
        <v>111.55</v>
      </c>
      <c r="G103" s="34"/>
      <c r="H103" s="34"/>
      <c r="I103" s="34">
        <f t="shared" si="4"/>
        <v>5.28</v>
      </c>
      <c r="J103" s="34"/>
    </row>
    <row r="104" spans="1:10" ht="15">
      <c r="A104" s="34" t="s">
        <v>17</v>
      </c>
      <c r="B104" s="31" t="s">
        <v>22</v>
      </c>
      <c r="C104" s="31">
        <v>4</v>
      </c>
      <c r="D104" s="31">
        <v>145</v>
      </c>
      <c r="E104" s="31">
        <f t="shared" si="2"/>
        <v>580</v>
      </c>
      <c r="F104" s="32">
        <f t="shared" si="3"/>
        <v>667</v>
      </c>
      <c r="G104" s="34"/>
      <c r="H104" s="34"/>
      <c r="I104" s="34">
        <f t="shared" si="4"/>
        <v>10.56</v>
      </c>
      <c r="J104" s="34"/>
    </row>
    <row r="105" spans="1:10" ht="15">
      <c r="A105" s="34" t="s">
        <v>17</v>
      </c>
      <c r="B105" s="31" t="s">
        <v>85</v>
      </c>
      <c r="C105" s="31">
        <v>7</v>
      </c>
      <c r="D105" s="31">
        <v>11.4</v>
      </c>
      <c r="E105" s="31">
        <f t="shared" si="2"/>
        <v>79.8</v>
      </c>
      <c r="F105" s="32">
        <f t="shared" si="3"/>
        <v>91.77</v>
      </c>
      <c r="G105" s="34"/>
      <c r="H105" s="34"/>
      <c r="I105" s="34">
        <f>C105*0.5</f>
        <v>3.5</v>
      </c>
      <c r="J105" s="34"/>
    </row>
    <row r="106" spans="1:10" ht="15">
      <c r="A106" s="34" t="s">
        <v>17</v>
      </c>
      <c r="B106" s="31" t="s">
        <v>85</v>
      </c>
      <c r="C106" s="31">
        <v>23</v>
      </c>
      <c r="D106" s="31">
        <v>11.4</v>
      </c>
      <c r="E106" s="31">
        <f t="shared" si="2"/>
        <v>262.2</v>
      </c>
      <c r="F106" s="32">
        <f t="shared" si="3"/>
        <v>301.53</v>
      </c>
      <c r="G106" s="33">
        <f>F102+F103+F104+F105+F106</f>
        <v>1461.3625</v>
      </c>
      <c r="H106" s="34">
        <v>1467</v>
      </c>
      <c r="I106" s="34">
        <f>C106*0.5</f>
        <v>11.5</v>
      </c>
      <c r="J106" s="33">
        <f>H106-G106-I102-I103-I104-I105-I106-1127</f>
        <v>-1166.1945</v>
      </c>
    </row>
    <row r="107" spans="1:10" ht="15">
      <c r="A107" s="23" t="s">
        <v>13</v>
      </c>
      <c r="B107" s="20" t="s">
        <v>10</v>
      </c>
      <c r="C107" s="20">
        <v>10</v>
      </c>
      <c r="D107" s="20">
        <v>48.5</v>
      </c>
      <c r="E107" s="20">
        <f t="shared" si="2"/>
        <v>485</v>
      </c>
      <c r="F107" s="21">
        <f t="shared" si="3"/>
        <v>557.75</v>
      </c>
      <c r="G107" s="23"/>
      <c r="H107" s="23"/>
      <c r="I107" s="23">
        <f t="shared" si="4"/>
        <v>26.400000000000002</v>
      </c>
      <c r="J107" s="23"/>
    </row>
    <row r="108" spans="1:10" ht="15">
      <c r="A108" s="25" t="s">
        <v>155</v>
      </c>
      <c r="B108" s="20" t="s">
        <v>19</v>
      </c>
      <c r="C108" s="28">
        <v>6.95</v>
      </c>
      <c r="D108" s="20">
        <v>90</v>
      </c>
      <c r="E108" s="20">
        <f>D108*C108</f>
        <v>625.5</v>
      </c>
      <c r="F108" s="21">
        <f>E108*1.15</f>
        <v>719.3249999999999</v>
      </c>
      <c r="G108" s="22">
        <f>F107+F108</f>
        <v>1277.0749999999998</v>
      </c>
      <c r="H108" s="23">
        <v>1355</v>
      </c>
      <c r="I108" s="23">
        <f t="shared" si="4"/>
        <v>18.348000000000003</v>
      </c>
      <c r="J108" s="22">
        <f>H108-G108-I108-I107</f>
        <v>33.17700000000018</v>
      </c>
    </row>
    <row r="109" spans="1:10" ht="15">
      <c r="A109" s="34" t="s">
        <v>92</v>
      </c>
      <c r="B109" s="31" t="s">
        <v>70</v>
      </c>
      <c r="C109" s="31">
        <v>5</v>
      </c>
      <c r="D109" s="31">
        <v>47.5</v>
      </c>
      <c r="E109" s="31">
        <f t="shared" si="2"/>
        <v>237.5</v>
      </c>
      <c r="F109" s="32">
        <f t="shared" si="3"/>
        <v>273.125</v>
      </c>
      <c r="G109" s="33">
        <f>F109</f>
        <v>273.125</v>
      </c>
      <c r="H109" s="34">
        <v>245</v>
      </c>
      <c r="I109" s="34">
        <f t="shared" si="4"/>
        <v>13.200000000000001</v>
      </c>
      <c r="J109" s="33">
        <f>H109-G109-I109</f>
        <v>-41.325</v>
      </c>
    </row>
    <row r="110" spans="1:10" ht="15">
      <c r="A110" s="23" t="s">
        <v>33</v>
      </c>
      <c r="B110" s="20" t="s">
        <v>31</v>
      </c>
      <c r="C110" s="20">
        <v>11</v>
      </c>
      <c r="D110" s="20">
        <v>200</v>
      </c>
      <c r="E110" s="20">
        <f t="shared" si="2"/>
        <v>2200</v>
      </c>
      <c r="F110" s="21">
        <f t="shared" si="3"/>
        <v>2530</v>
      </c>
      <c r="G110" s="22">
        <f>F110</f>
        <v>2530</v>
      </c>
      <c r="H110" s="23">
        <v>2530</v>
      </c>
      <c r="I110" s="23">
        <f t="shared" si="4"/>
        <v>29.040000000000003</v>
      </c>
      <c r="J110" s="22">
        <f>H110-G110-I110</f>
        <v>-29.040000000000003</v>
      </c>
    </row>
    <row r="111" spans="1:10" ht="15">
      <c r="A111" s="34" t="s">
        <v>71</v>
      </c>
      <c r="B111" s="31" t="s">
        <v>70</v>
      </c>
      <c r="C111" s="31">
        <v>4</v>
      </c>
      <c r="D111" s="31">
        <v>47.5</v>
      </c>
      <c r="E111" s="31">
        <f t="shared" si="2"/>
        <v>190</v>
      </c>
      <c r="F111" s="32">
        <f t="shared" si="3"/>
        <v>218.49999999999997</v>
      </c>
      <c r="G111" s="33">
        <f>F111</f>
        <v>218.49999999999997</v>
      </c>
      <c r="H111" s="34">
        <v>219</v>
      </c>
      <c r="I111" s="34">
        <f t="shared" si="4"/>
        <v>10.56</v>
      </c>
      <c r="J111" s="33">
        <f>H111-G111-I111</f>
        <v>-10.059999999999972</v>
      </c>
    </row>
    <row r="112" spans="1:10" ht="15">
      <c r="A112" s="23" t="s">
        <v>26</v>
      </c>
      <c r="B112" s="20" t="s">
        <v>22</v>
      </c>
      <c r="C112" s="20">
        <v>5.4</v>
      </c>
      <c r="D112" s="20">
        <v>145</v>
      </c>
      <c r="E112" s="20">
        <f t="shared" si="2"/>
        <v>783</v>
      </c>
      <c r="F112" s="21">
        <f t="shared" si="3"/>
        <v>900.4499999999999</v>
      </c>
      <c r="G112" s="23"/>
      <c r="H112" s="23"/>
      <c r="I112" s="23">
        <f t="shared" si="4"/>
        <v>14.256000000000002</v>
      </c>
      <c r="J112" s="23"/>
    </row>
    <row r="113" spans="1:10" ht="15">
      <c r="A113" s="23" t="s">
        <v>26</v>
      </c>
      <c r="B113" s="20" t="s">
        <v>43</v>
      </c>
      <c r="C113" s="20">
        <v>8.4</v>
      </c>
      <c r="D113" s="20">
        <v>130</v>
      </c>
      <c r="E113" s="20">
        <f t="shared" si="2"/>
        <v>1092</v>
      </c>
      <c r="F113" s="21">
        <f t="shared" si="3"/>
        <v>1255.8</v>
      </c>
      <c r="G113" s="23"/>
      <c r="H113" s="23"/>
      <c r="I113" s="23">
        <f t="shared" si="4"/>
        <v>22.176000000000002</v>
      </c>
      <c r="J113" s="23"/>
    </row>
    <row r="114" spans="1:10" ht="15">
      <c r="A114" s="23" t="s">
        <v>143</v>
      </c>
      <c r="B114" s="20" t="s">
        <v>88</v>
      </c>
      <c r="C114" s="20">
        <v>6</v>
      </c>
      <c r="D114" s="20">
        <v>12.35</v>
      </c>
      <c r="E114" s="20">
        <f t="shared" si="2"/>
        <v>74.1</v>
      </c>
      <c r="F114" s="21">
        <f t="shared" si="3"/>
        <v>85.21499999999999</v>
      </c>
      <c r="G114" s="23"/>
      <c r="H114" s="23"/>
      <c r="I114" s="23">
        <f>C114*0.5</f>
        <v>3</v>
      </c>
      <c r="J114" s="23"/>
    </row>
    <row r="115" spans="1:10" ht="15">
      <c r="A115" s="23" t="s">
        <v>143</v>
      </c>
      <c r="B115" s="20" t="s">
        <v>89</v>
      </c>
      <c r="C115" s="20">
        <v>6</v>
      </c>
      <c r="D115" s="20">
        <v>16.15</v>
      </c>
      <c r="E115" s="20">
        <f t="shared" si="2"/>
        <v>96.89999999999999</v>
      </c>
      <c r="F115" s="21">
        <f t="shared" si="3"/>
        <v>111.43499999999999</v>
      </c>
      <c r="G115" s="22">
        <f>F112+F113+F114+F115</f>
        <v>2352.9</v>
      </c>
      <c r="H115" s="23">
        <v>2226</v>
      </c>
      <c r="I115" s="23">
        <f>C115*0.5</f>
        <v>3</v>
      </c>
      <c r="J115" s="22">
        <f>H115-G115-I115-I114-I113-I112</f>
        <v>-169.33200000000008</v>
      </c>
    </row>
    <row r="116" spans="1:10" ht="15">
      <c r="A116" s="34" t="s">
        <v>94</v>
      </c>
      <c r="B116" s="31" t="s">
        <v>104</v>
      </c>
      <c r="C116" s="31">
        <v>1</v>
      </c>
      <c r="D116" s="31">
        <v>230</v>
      </c>
      <c r="E116" s="31">
        <f t="shared" si="2"/>
        <v>230</v>
      </c>
      <c r="F116" s="32">
        <f t="shared" si="3"/>
        <v>264.5</v>
      </c>
      <c r="G116" s="34"/>
      <c r="H116" s="34"/>
      <c r="I116" s="34">
        <f>C116*10</f>
        <v>10</v>
      </c>
      <c r="J116" s="34"/>
    </row>
    <row r="117" spans="1:10" ht="15">
      <c r="A117" s="34" t="s">
        <v>94</v>
      </c>
      <c r="B117" s="31" t="s">
        <v>105</v>
      </c>
      <c r="C117" s="31">
        <v>1</v>
      </c>
      <c r="D117" s="31">
        <v>230</v>
      </c>
      <c r="E117" s="31">
        <f t="shared" si="2"/>
        <v>230</v>
      </c>
      <c r="F117" s="32">
        <f t="shared" si="3"/>
        <v>264.5</v>
      </c>
      <c r="G117" s="34"/>
      <c r="H117" s="34"/>
      <c r="I117" s="34">
        <f>C117*10</f>
        <v>10</v>
      </c>
      <c r="J117" s="34"/>
    </row>
    <row r="118" spans="1:10" ht="15">
      <c r="A118" s="34" t="s">
        <v>94</v>
      </c>
      <c r="B118" s="31" t="s">
        <v>106</v>
      </c>
      <c r="C118" s="31">
        <v>1</v>
      </c>
      <c r="D118" s="31">
        <v>610</v>
      </c>
      <c r="E118" s="31">
        <f t="shared" si="2"/>
        <v>610</v>
      </c>
      <c r="F118" s="32">
        <f t="shared" si="3"/>
        <v>701.5</v>
      </c>
      <c r="G118" s="33">
        <f>F116+F117+F118</f>
        <v>1230.5</v>
      </c>
      <c r="H118" s="34">
        <v>1261</v>
      </c>
      <c r="I118" s="34">
        <f>C118*15</f>
        <v>15</v>
      </c>
      <c r="J118" s="33">
        <f>H118-G118-I118-I117-I116</f>
        <v>-4.5</v>
      </c>
    </row>
    <row r="119" spans="1:10" ht="15">
      <c r="A119" s="24" t="s">
        <v>140</v>
      </c>
      <c r="B119" s="20" t="s">
        <v>88</v>
      </c>
      <c r="C119" s="20">
        <v>5</v>
      </c>
      <c r="D119" s="20">
        <v>12.35</v>
      </c>
      <c r="E119" s="20">
        <f t="shared" si="2"/>
        <v>61.75</v>
      </c>
      <c r="F119" s="21">
        <f t="shared" si="3"/>
        <v>71.01249999999999</v>
      </c>
      <c r="G119" s="23"/>
      <c r="H119" s="23"/>
      <c r="I119" s="23">
        <f>C119*0.5</f>
        <v>2.5</v>
      </c>
      <c r="J119" s="23"/>
    </row>
    <row r="120" spans="1:10" ht="15">
      <c r="A120" s="24" t="s">
        <v>140</v>
      </c>
      <c r="B120" s="20" t="s">
        <v>91</v>
      </c>
      <c r="C120" s="20">
        <v>9</v>
      </c>
      <c r="D120" s="20">
        <v>26.6</v>
      </c>
      <c r="E120" s="20">
        <f t="shared" si="2"/>
        <v>239.4</v>
      </c>
      <c r="F120" s="21">
        <f t="shared" si="3"/>
        <v>275.31</v>
      </c>
      <c r="G120" s="22">
        <f>F119+F120</f>
        <v>346.3225</v>
      </c>
      <c r="H120" s="23">
        <v>346</v>
      </c>
      <c r="I120" s="23">
        <f>C120*0.5</f>
        <v>4.5</v>
      </c>
      <c r="J120" s="22">
        <f>H120-G120-I120-I119</f>
        <v>-7.322499999999991</v>
      </c>
    </row>
    <row r="121" spans="1:10" ht="15">
      <c r="A121" s="34" t="s">
        <v>67</v>
      </c>
      <c r="B121" s="31" t="s">
        <v>61</v>
      </c>
      <c r="C121" s="31">
        <v>6</v>
      </c>
      <c r="D121" s="31">
        <v>47.5</v>
      </c>
      <c r="E121" s="31">
        <f t="shared" si="2"/>
        <v>285</v>
      </c>
      <c r="F121" s="32">
        <f t="shared" si="3"/>
        <v>327.75</v>
      </c>
      <c r="G121" s="34"/>
      <c r="H121" s="34"/>
      <c r="I121" s="34">
        <f t="shared" si="4"/>
        <v>15.84</v>
      </c>
      <c r="J121" s="34"/>
    </row>
    <row r="122" spans="1:10" ht="15">
      <c r="A122" s="34" t="s">
        <v>67</v>
      </c>
      <c r="B122" s="31" t="s">
        <v>87</v>
      </c>
      <c r="C122" s="31">
        <v>12</v>
      </c>
      <c r="D122" s="31">
        <v>3.8</v>
      </c>
      <c r="E122" s="31">
        <f t="shared" si="2"/>
        <v>45.599999999999994</v>
      </c>
      <c r="F122" s="32">
        <f t="shared" si="3"/>
        <v>52.43999999999999</v>
      </c>
      <c r="G122" s="34"/>
      <c r="H122" s="34"/>
      <c r="I122" s="34">
        <f>C122*0.5</f>
        <v>6</v>
      </c>
      <c r="J122" s="34"/>
    </row>
    <row r="123" spans="1:10" ht="15">
      <c r="A123" s="34" t="s">
        <v>67</v>
      </c>
      <c r="B123" s="31" t="s">
        <v>88</v>
      </c>
      <c r="C123" s="31">
        <v>6</v>
      </c>
      <c r="D123" s="31">
        <v>12.35</v>
      </c>
      <c r="E123" s="31">
        <f t="shared" si="2"/>
        <v>74.1</v>
      </c>
      <c r="F123" s="32">
        <f t="shared" si="3"/>
        <v>85.21499999999999</v>
      </c>
      <c r="G123" s="34"/>
      <c r="H123" s="34"/>
      <c r="I123" s="34">
        <f>C123*0.5</f>
        <v>3</v>
      </c>
      <c r="J123" s="34"/>
    </row>
    <row r="124" spans="1:10" ht="15">
      <c r="A124" s="34" t="s">
        <v>67</v>
      </c>
      <c r="B124" s="31" t="s">
        <v>91</v>
      </c>
      <c r="C124" s="31">
        <v>7</v>
      </c>
      <c r="D124" s="31">
        <v>26.6</v>
      </c>
      <c r="E124" s="31">
        <f t="shared" si="2"/>
        <v>186.20000000000002</v>
      </c>
      <c r="F124" s="32">
        <f t="shared" si="3"/>
        <v>214.13</v>
      </c>
      <c r="G124" s="33">
        <f>F121+F122+F123+F124</f>
        <v>679.535</v>
      </c>
      <c r="H124" s="34">
        <v>680</v>
      </c>
      <c r="I124" s="34">
        <f>C124*0.5</f>
        <v>3.5</v>
      </c>
      <c r="J124" s="33">
        <f>H124-G124-I124-I123-I122-I121</f>
        <v>-27.874999999999968</v>
      </c>
    </row>
    <row r="125" spans="1:10" ht="15">
      <c r="A125" s="29" t="s">
        <v>138</v>
      </c>
      <c r="B125" s="20" t="s">
        <v>87</v>
      </c>
      <c r="C125" s="20">
        <v>10</v>
      </c>
      <c r="D125" s="20">
        <v>3.8</v>
      </c>
      <c r="E125" s="20">
        <f t="shared" si="2"/>
        <v>38</v>
      </c>
      <c r="F125" s="21">
        <f t="shared" si="3"/>
        <v>43.699999999999996</v>
      </c>
      <c r="G125" s="22">
        <f>F125</f>
        <v>43.699999999999996</v>
      </c>
      <c r="H125" s="23"/>
      <c r="I125" s="23">
        <f>C125*0.5</f>
        <v>5</v>
      </c>
      <c r="J125" s="22">
        <f>H125-G125-I125</f>
        <v>-48.699999999999996</v>
      </c>
    </row>
    <row r="126" spans="1:10" ht="15">
      <c r="A126" s="34" t="s">
        <v>48</v>
      </c>
      <c r="B126" s="31" t="s">
        <v>43</v>
      </c>
      <c r="C126" s="31">
        <v>3.4</v>
      </c>
      <c r="D126" s="31">
        <v>130</v>
      </c>
      <c r="E126" s="31">
        <f t="shared" si="2"/>
        <v>442</v>
      </c>
      <c r="F126" s="32">
        <f t="shared" si="3"/>
        <v>508.29999999999995</v>
      </c>
      <c r="G126" s="33">
        <f>F126</f>
        <v>508.29999999999995</v>
      </c>
      <c r="H126" s="34">
        <v>450</v>
      </c>
      <c r="I126" s="34">
        <f t="shared" si="4"/>
        <v>8.976</v>
      </c>
      <c r="J126" s="33">
        <f>H126-G126-I126</f>
        <v>-67.27599999999995</v>
      </c>
    </row>
    <row r="127" spans="1:10" ht="15">
      <c r="A127" s="23" t="s">
        <v>128</v>
      </c>
      <c r="B127" s="20" t="s">
        <v>85</v>
      </c>
      <c r="C127" s="20">
        <v>5</v>
      </c>
      <c r="D127" s="20">
        <v>11.4</v>
      </c>
      <c r="E127" s="20">
        <f t="shared" si="2"/>
        <v>57</v>
      </c>
      <c r="F127" s="21">
        <f t="shared" si="3"/>
        <v>65.55</v>
      </c>
      <c r="G127" s="23"/>
      <c r="H127" s="23"/>
      <c r="I127" s="23">
        <f>C127*0.5</f>
        <v>2.5</v>
      </c>
      <c r="J127" s="23"/>
    </row>
    <row r="128" spans="1:10" ht="15">
      <c r="A128" s="23" t="s">
        <v>128</v>
      </c>
      <c r="B128" s="20" t="s">
        <v>88</v>
      </c>
      <c r="C128" s="20">
        <v>5</v>
      </c>
      <c r="D128" s="20">
        <v>12.35</v>
      </c>
      <c r="E128" s="20">
        <f t="shared" si="2"/>
        <v>61.75</v>
      </c>
      <c r="F128" s="21">
        <f t="shared" si="3"/>
        <v>71.01249999999999</v>
      </c>
      <c r="G128" s="22">
        <f>F127+F128</f>
        <v>136.5625</v>
      </c>
      <c r="H128" s="23">
        <v>137</v>
      </c>
      <c r="I128" s="23">
        <f>C128*0.5</f>
        <v>2.5</v>
      </c>
      <c r="J128" s="22">
        <f>H128-G128-I127-I128</f>
        <v>-4.5625</v>
      </c>
    </row>
    <row r="129" spans="1:10" ht="15">
      <c r="A129" s="34" t="s">
        <v>130</v>
      </c>
      <c r="B129" s="31" t="s">
        <v>86</v>
      </c>
      <c r="C129" s="31">
        <v>0</v>
      </c>
      <c r="D129" s="31">
        <v>19</v>
      </c>
      <c r="E129" s="31">
        <f t="shared" si="2"/>
        <v>0</v>
      </c>
      <c r="F129" s="32">
        <f t="shared" si="3"/>
        <v>0</v>
      </c>
      <c r="G129" s="33">
        <f>F129</f>
        <v>0</v>
      </c>
      <c r="H129" s="34">
        <v>153</v>
      </c>
      <c r="I129" s="34">
        <f>C129*0.5</f>
        <v>0</v>
      </c>
      <c r="J129" s="33">
        <f>H129-G129-I129</f>
        <v>153</v>
      </c>
    </row>
    <row r="130" spans="1:10" ht="15">
      <c r="A130" s="23" t="s">
        <v>14</v>
      </c>
      <c r="B130" s="20" t="s">
        <v>10</v>
      </c>
      <c r="C130" s="20">
        <v>6</v>
      </c>
      <c r="D130" s="20">
        <v>48.5</v>
      </c>
      <c r="E130" s="20">
        <f aca="true" t="shared" si="7" ref="E130:E174">D130*C130</f>
        <v>291</v>
      </c>
      <c r="F130" s="21">
        <f aca="true" t="shared" si="8" ref="F130:F174">E130*1.15</f>
        <v>334.65</v>
      </c>
      <c r="G130" s="22">
        <f>F130</f>
        <v>334.65</v>
      </c>
      <c r="H130" s="23">
        <v>335</v>
      </c>
      <c r="I130" s="23">
        <f t="shared" si="4"/>
        <v>15.84</v>
      </c>
      <c r="J130" s="22">
        <f>H130-G130-I130</f>
        <v>-15.489999999999977</v>
      </c>
    </row>
    <row r="131" spans="1:10" ht="15">
      <c r="A131" s="34" t="s">
        <v>95</v>
      </c>
      <c r="B131" s="31" t="s">
        <v>89</v>
      </c>
      <c r="C131" s="31">
        <v>10</v>
      </c>
      <c r="D131" s="31">
        <v>16.15</v>
      </c>
      <c r="E131" s="31">
        <f t="shared" si="7"/>
        <v>161.5</v>
      </c>
      <c r="F131" s="32">
        <f t="shared" si="8"/>
        <v>185.725</v>
      </c>
      <c r="G131" s="34"/>
      <c r="H131" s="34"/>
      <c r="I131" s="34">
        <f>C131*0.5</f>
        <v>5</v>
      </c>
      <c r="J131" s="34"/>
    </row>
    <row r="132" spans="1:10" ht="15">
      <c r="A132" s="34" t="s">
        <v>95</v>
      </c>
      <c r="B132" s="31" t="s">
        <v>107</v>
      </c>
      <c r="C132" s="31">
        <v>1</v>
      </c>
      <c r="D132" s="31">
        <v>400</v>
      </c>
      <c r="E132" s="31">
        <f t="shared" si="7"/>
        <v>400</v>
      </c>
      <c r="F132" s="32">
        <f t="shared" si="8"/>
        <v>459.99999999999994</v>
      </c>
      <c r="G132" s="34"/>
      <c r="H132" s="34"/>
      <c r="I132" s="34">
        <f>C132*15</f>
        <v>15</v>
      </c>
      <c r="J132" s="34"/>
    </row>
    <row r="133" spans="1:10" ht="15">
      <c r="A133" s="34" t="s">
        <v>95</v>
      </c>
      <c r="B133" s="31" t="s">
        <v>108</v>
      </c>
      <c r="C133" s="31">
        <v>2</v>
      </c>
      <c r="D133" s="31">
        <v>400</v>
      </c>
      <c r="E133" s="31">
        <f t="shared" si="7"/>
        <v>800</v>
      </c>
      <c r="F133" s="32">
        <f t="shared" si="8"/>
        <v>919.9999999999999</v>
      </c>
      <c r="G133" s="33">
        <f>F131+F132+F133</f>
        <v>1565.725</v>
      </c>
      <c r="H133" s="34">
        <v>1566</v>
      </c>
      <c r="I133" s="34">
        <f>C133*15</f>
        <v>30</v>
      </c>
      <c r="J133" s="33">
        <f>H133-G133-I133-I132-I131</f>
        <v>-49.72499999999991</v>
      </c>
    </row>
    <row r="134" spans="1:10" ht="15">
      <c r="A134" s="25" t="s">
        <v>131</v>
      </c>
      <c r="B134" s="20" t="s">
        <v>85</v>
      </c>
      <c r="C134" s="20">
        <v>11</v>
      </c>
      <c r="D134" s="20">
        <v>11.4</v>
      </c>
      <c r="E134" s="20">
        <f t="shared" si="7"/>
        <v>125.4</v>
      </c>
      <c r="F134" s="21">
        <f t="shared" si="8"/>
        <v>144.21</v>
      </c>
      <c r="G134" s="22">
        <f>F134</f>
        <v>144.21</v>
      </c>
      <c r="H134" s="23">
        <v>240</v>
      </c>
      <c r="I134" s="23">
        <f>C134*0.5</f>
        <v>5.5</v>
      </c>
      <c r="J134" s="22">
        <f>H134-G134-I134</f>
        <v>90.28999999999999</v>
      </c>
    </row>
    <row r="135" spans="1:10" ht="15">
      <c r="A135" s="34" t="s">
        <v>102</v>
      </c>
      <c r="B135" s="31" t="s">
        <v>115</v>
      </c>
      <c r="C135" s="31">
        <v>1</v>
      </c>
      <c r="D135" s="31">
        <v>285</v>
      </c>
      <c r="E135" s="31">
        <f t="shared" si="7"/>
        <v>285</v>
      </c>
      <c r="F135" s="32">
        <f t="shared" si="8"/>
        <v>327.75</v>
      </c>
      <c r="G135" s="33">
        <f>F135</f>
        <v>327.75</v>
      </c>
      <c r="H135" s="34">
        <v>335</v>
      </c>
      <c r="I135" s="34">
        <f>C135*15</f>
        <v>15</v>
      </c>
      <c r="J135" s="33">
        <f>H135-G135-I135</f>
        <v>-7.75</v>
      </c>
    </row>
    <row r="136" spans="1:10" ht="15">
      <c r="A136" s="23" t="s">
        <v>80</v>
      </c>
      <c r="B136" s="20" t="s">
        <v>74</v>
      </c>
      <c r="C136" s="20">
        <v>6</v>
      </c>
      <c r="D136" s="20">
        <v>90</v>
      </c>
      <c r="E136" s="20">
        <f t="shared" si="7"/>
        <v>540</v>
      </c>
      <c r="F136" s="21">
        <f t="shared" si="8"/>
        <v>621</v>
      </c>
      <c r="G136" s="23"/>
      <c r="H136" s="23"/>
      <c r="I136" s="23">
        <f aca="true" t="shared" si="9" ref="I136:I172">C136*2.64</f>
        <v>15.84</v>
      </c>
      <c r="J136" s="23"/>
    </row>
    <row r="137" spans="1:10" ht="15">
      <c r="A137" s="23" t="s">
        <v>80</v>
      </c>
      <c r="B137" s="20" t="s">
        <v>85</v>
      </c>
      <c r="C137" s="20">
        <v>18</v>
      </c>
      <c r="D137" s="20">
        <v>11.4</v>
      </c>
      <c r="E137" s="20">
        <f t="shared" si="7"/>
        <v>205.20000000000002</v>
      </c>
      <c r="F137" s="21">
        <f t="shared" si="8"/>
        <v>235.98</v>
      </c>
      <c r="G137" s="22">
        <f>F136+F137</f>
        <v>856.98</v>
      </c>
      <c r="H137" s="23">
        <v>857</v>
      </c>
      <c r="I137" s="23">
        <f>C137*0.5</f>
        <v>9</v>
      </c>
      <c r="J137" s="22">
        <f>H137-G137-I136-I137</f>
        <v>-24.820000000000018</v>
      </c>
    </row>
    <row r="138" spans="1:10" ht="15">
      <c r="A138" s="34" t="s">
        <v>37</v>
      </c>
      <c r="B138" s="31" t="s">
        <v>35</v>
      </c>
      <c r="C138" s="31">
        <v>3</v>
      </c>
      <c r="D138" s="31">
        <v>200</v>
      </c>
      <c r="E138" s="31">
        <f t="shared" si="7"/>
        <v>600</v>
      </c>
      <c r="F138" s="32">
        <f t="shared" si="8"/>
        <v>690</v>
      </c>
      <c r="G138" s="34"/>
      <c r="H138" s="34"/>
      <c r="I138" s="34">
        <f t="shared" si="9"/>
        <v>7.92</v>
      </c>
      <c r="J138" s="34"/>
    </row>
    <row r="139" spans="1:10" ht="15">
      <c r="A139" s="34" t="s">
        <v>37</v>
      </c>
      <c r="B139" s="31" t="s">
        <v>43</v>
      </c>
      <c r="C139" s="31">
        <v>7</v>
      </c>
      <c r="D139" s="31">
        <v>130</v>
      </c>
      <c r="E139" s="31">
        <f t="shared" si="7"/>
        <v>910</v>
      </c>
      <c r="F139" s="32">
        <f t="shared" si="8"/>
        <v>1046.5</v>
      </c>
      <c r="G139" s="34"/>
      <c r="H139" s="34"/>
      <c r="I139" s="34">
        <f t="shared" si="9"/>
        <v>18.48</v>
      </c>
      <c r="J139" s="34"/>
    </row>
    <row r="140" spans="1:10" ht="15">
      <c r="A140" s="34" t="s">
        <v>37</v>
      </c>
      <c r="B140" s="31" t="s">
        <v>116</v>
      </c>
      <c r="C140" s="31">
        <v>1</v>
      </c>
      <c r="D140" s="31">
        <v>400</v>
      </c>
      <c r="E140" s="31">
        <f t="shared" si="7"/>
        <v>400</v>
      </c>
      <c r="F140" s="32">
        <f t="shared" si="8"/>
        <v>459.99999999999994</v>
      </c>
      <c r="G140" s="33">
        <f>F138+F139+F140</f>
        <v>2196.5</v>
      </c>
      <c r="H140" s="34">
        <v>2228</v>
      </c>
      <c r="I140" s="34">
        <f>C140*15</f>
        <v>15</v>
      </c>
      <c r="J140" s="33">
        <f>H140-G140-I140-I139-I138</f>
        <v>-9.9</v>
      </c>
    </row>
    <row r="141" spans="1:10" ht="15">
      <c r="A141" s="25" t="s">
        <v>32</v>
      </c>
      <c r="B141" s="20" t="s">
        <v>31</v>
      </c>
      <c r="C141" s="20">
        <v>6</v>
      </c>
      <c r="D141" s="20">
        <v>200</v>
      </c>
      <c r="E141" s="20">
        <f t="shared" si="7"/>
        <v>1200</v>
      </c>
      <c r="F141" s="21">
        <f t="shared" si="8"/>
        <v>1380</v>
      </c>
      <c r="G141" s="22">
        <f>F141</f>
        <v>1380</v>
      </c>
      <c r="H141" s="23">
        <v>1400</v>
      </c>
      <c r="I141" s="23">
        <f t="shared" si="9"/>
        <v>15.84</v>
      </c>
      <c r="J141" s="22">
        <f>H141-G141-I141</f>
        <v>4.16</v>
      </c>
    </row>
    <row r="142" spans="1:10" ht="15">
      <c r="A142" s="34" t="s">
        <v>133</v>
      </c>
      <c r="B142" s="31" t="s">
        <v>86</v>
      </c>
      <c r="C142" s="31">
        <v>0</v>
      </c>
      <c r="D142" s="31">
        <v>19</v>
      </c>
      <c r="E142" s="31">
        <f t="shared" si="7"/>
        <v>0</v>
      </c>
      <c r="F142" s="32">
        <f t="shared" si="8"/>
        <v>0</v>
      </c>
      <c r="G142" s="34"/>
      <c r="H142" s="34"/>
      <c r="I142" s="34">
        <f t="shared" si="9"/>
        <v>0</v>
      </c>
      <c r="J142" s="34"/>
    </row>
    <row r="143" spans="1:10" ht="15">
      <c r="A143" s="34" t="s">
        <v>78</v>
      </c>
      <c r="B143" s="31" t="s">
        <v>74</v>
      </c>
      <c r="C143" s="31">
        <v>6</v>
      </c>
      <c r="D143" s="31">
        <v>90</v>
      </c>
      <c r="E143" s="31">
        <f t="shared" si="7"/>
        <v>540</v>
      </c>
      <c r="F143" s="32">
        <f t="shared" si="8"/>
        <v>621</v>
      </c>
      <c r="G143" s="33">
        <f>F142+F143</f>
        <v>621</v>
      </c>
      <c r="H143" s="34">
        <v>752</v>
      </c>
      <c r="I143" s="34">
        <f t="shared" si="9"/>
        <v>15.84</v>
      </c>
      <c r="J143" s="33">
        <f>H143-G143-I143</f>
        <v>115.16</v>
      </c>
    </row>
    <row r="144" spans="1:10" ht="15">
      <c r="A144" s="23" t="s">
        <v>121</v>
      </c>
      <c r="B144" s="20" t="s">
        <v>85</v>
      </c>
      <c r="C144" s="20">
        <v>6</v>
      </c>
      <c r="D144" s="20">
        <v>11.4</v>
      </c>
      <c r="E144" s="20">
        <f t="shared" si="7"/>
        <v>68.4</v>
      </c>
      <c r="F144" s="21">
        <f t="shared" si="8"/>
        <v>78.66</v>
      </c>
      <c r="G144" s="22">
        <f>F144</f>
        <v>78.66</v>
      </c>
      <c r="H144" s="23">
        <v>79</v>
      </c>
      <c r="I144" s="23">
        <f>C144*0.5</f>
        <v>3</v>
      </c>
      <c r="J144" s="22">
        <f>H144-G144-I144</f>
        <v>-2.6599999999999966</v>
      </c>
    </row>
    <row r="145" spans="1:10" ht="15">
      <c r="A145" s="34" t="s">
        <v>98</v>
      </c>
      <c r="B145" s="31" t="s">
        <v>112</v>
      </c>
      <c r="C145" s="31">
        <v>1</v>
      </c>
      <c r="D145" s="31">
        <v>285</v>
      </c>
      <c r="E145" s="31">
        <f t="shared" si="7"/>
        <v>285</v>
      </c>
      <c r="F145" s="32">
        <f t="shared" si="8"/>
        <v>327.75</v>
      </c>
      <c r="G145" s="33">
        <f>F145</f>
        <v>327.75</v>
      </c>
      <c r="H145" s="34">
        <v>350</v>
      </c>
      <c r="I145" s="34">
        <f>C145*15</f>
        <v>15</v>
      </c>
      <c r="J145" s="33">
        <f>H145-G145-I145</f>
        <v>7.25</v>
      </c>
    </row>
    <row r="146" spans="1:10" ht="15">
      <c r="A146" s="23" t="s">
        <v>64</v>
      </c>
      <c r="B146" s="20" t="s">
        <v>61</v>
      </c>
      <c r="C146" s="20">
        <v>5</v>
      </c>
      <c r="D146" s="20">
        <v>47.5</v>
      </c>
      <c r="E146" s="20">
        <f t="shared" si="7"/>
        <v>237.5</v>
      </c>
      <c r="F146" s="21">
        <f t="shared" si="8"/>
        <v>273.125</v>
      </c>
      <c r="G146" s="22">
        <f>F146</f>
        <v>273.125</v>
      </c>
      <c r="H146" s="23">
        <v>273</v>
      </c>
      <c r="I146" s="23">
        <f t="shared" si="9"/>
        <v>13.200000000000001</v>
      </c>
      <c r="J146" s="22">
        <f>H146-G146-I146</f>
        <v>-13.325000000000001</v>
      </c>
    </row>
    <row r="147" spans="1:10" ht="15">
      <c r="A147" s="34" t="s">
        <v>60</v>
      </c>
      <c r="B147" s="31" t="s">
        <v>59</v>
      </c>
      <c r="C147" s="31">
        <v>20</v>
      </c>
      <c r="D147" s="31">
        <v>42.5</v>
      </c>
      <c r="E147" s="31">
        <f t="shared" si="7"/>
        <v>850</v>
      </c>
      <c r="F147" s="32">
        <f t="shared" si="8"/>
        <v>977.4999999999999</v>
      </c>
      <c r="G147" s="34"/>
      <c r="H147" s="34"/>
      <c r="I147" s="34">
        <f t="shared" si="9"/>
        <v>52.800000000000004</v>
      </c>
      <c r="J147" s="34"/>
    </row>
    <row r="148" spans="1:10" ht="15">
      <c r="A148" s="34" t="s">
        <v>127</v>
      </c>
      <c r="B148" s="31" t="s">
        <v>85</v>
      </c>
      <c r="C148" s="31">
        <v>28</v>
      </c>
      <c r="D148" s="31">
        <v>11.4</v>
      </c>
      <c r="E148" s="31">
        <f t="shared" si="7"/>
        <v>319.2</v>
      </c>
      <c r="F148" s="32">
        <f t="shared" si="8"/>
        <v>367.08</v>
      </c>
      <c r="G148" s="33">
        <f>F147+F148</f>
        <v>1344.58</v>
      </c>
      <c r="H148" s="34">
        <v>1345</v>
      </c>
      <c r="I148" s="34">
        <f>C148*0.5</f>
        <v>14</v>
      </c>
      <c r="J148" s="33">
        <f>H148-G148-I148-I147</f>
        <v>-66.37999999999994</v>
      </c>
    </row>
    <row r="149" spans="1:10" ht="15">
      <c r="A149" s="24" t="s">
        <v>134</v>
      </c>
      <c r="B149" s="20" t="s">
        <v>86</v>
      </c>
      <c r="C149" s="20">
        <v>6</v>
      </c>
      <c r="D149" s="20">
        <v>19</v>
      </c>
      <c r="E149" s="20">
        <f t="shared" si="7"/>
        <v>114</v>
      </c>
      <c r="F149" s="21">
        <f t="shared" si="8"/>
        <v>131.1</v>
      </c>
      <c r="G149" s="23"/>
      <c r="H149" s="23"/>
      <c r="I149" s="23">
        <f>C149*0.5</f>
        <v>3</v>
      </c>
      <c r="J149" s="23"/>
    </row>
    <row r="150" spans="1:10" ht="15">
      <c r="A150" s="24" t="s">
        <v>134</v>
      </c>
      <c r="B150" s="20" t="s">
        <v>89</v>
      </c>
      <c r="C150" s="20">
        <v>15</v>
      </c>
      <c r="D150" s="20">
        <v>16.15</v>
      </c>
      <c r="E150" s="20">
        <f t="shared" si="7"/>
        <v>242.24999999999997</v>
      </c>
      <c r="F150" s="21">
        <f t="shared" si="8"/>
        <v>278.5874999999999</v>
      </c>
      <c r="G150" s="22">
        <f>F149+F150</f>
        <v>409.6874999999999</v>
      </c>
      <c r="H150" s="23">
        <v>410</v>
      </c>
      <c r="I150" s="23">
        <f>C150*0.5</f>
        <v>7.5</v>
      </c>
      <c r="J150" s="22">
        <f>H150-G150-I150-I149</f>
        <v>-10.187499999999886</v>
      </c>
    </row>
    <row r="151" spans="1:10" ht="15">
      <c r="A151" s="36" t="s">
        <v>40</v>
      </c>
      <c r="B151" s="31" t="s">
        <v>35</v>
      </c>
      <c r="C151" s="31">
        <v>5</v>
      </c>
      <c r="D151" s="31">
        <v>200</v>
      </c>
      <c r="E151" s="31">
        <f t="shared" si="7"/>
        <v>1000</v>
      </c>
      <c r="F151" s="32">
        <f t="shared" si="8"/>
        <v>1150</v>
      </c>
      <c r="G151" s="34"/>
      <c r="H151" s="34"/>
      <c r="I151" s="34">
        <f t="shared" si="9"/>
        <v>13.200000000000001</v>
      </c>
      <c r="J151" s="34"/>
    </row>
    <row r="152" spans="1:10" ht="15">
      <c r="A152" s="36" t="s">
        <v>40</v>
      </c>
      <c r="B152" s="31" t="s">
        <v>49</v>
      </c>
      <c r="C152" s="31">
        <v>7</v>
      </c>
      <c r="D152" s="31">
        <v>115</v>
      </c>
      <c r="E152" s="31">
        <f t="shared" si="7"/>
        <v>805</v>
      </c>
      <c r="F152" s="32">
        <f t="shared" si="8"/>
        <v>925.7499999999999</v>
      </c>
      <c r="G152" s="34"/>
      <c r="H152" s="34"/>
      <c r="I152" s="34">
        <f t="shared" si="9"/>
        <v>18.48</v>
      </c>
      <c r="J152" s="34"/>
    </row>
    <row r="153" spans="1:10" ht="15">
      <c r="A153" s="36" t="s">
        <v>40</v>
      </c>
      <c r="B153" s="31" t="s">
        <v>70</v>
      </c>
      <c r="C153" s="31">
        <v>4</v>
      </c>
      <c r="D153" s="31">
        <v>47.5</v>
      </c>
      <c r="E153" s="31">
        <f t="shared" si="7"/>
        <v>190</v>
      </c>
      <c r="F153" s="32">
        <f t="shared" si="8"/>
        <v>218.49999999999997</v>
      </c>
      <c r="G153" s="33">
        <f>F151+F152+F153</f>
        <v>2294.25</v>
      </c>
      <c r="H153" s="34">
        <v>2300</v>
      </c>
      <c r="I153" s="34">
        <f t="shared" si="9"/>
        <v>10.56</v>
      </c>
      <c r="J153" s="33">
        <f>H153-G153-I153-I152-I151</f>
        <v>-36.49</v>
      </c>
    </row>
    <row r="154" spans="1:10" ht="15">
      <c r="A154" s="23" t="s">
        <v>150</v>
      </c>
      <c r="B154" s="20" t="s">
        <v>91</v>
      </c>
      <c r="C154" s="20">
        <v>7</v>
      </c>
      <c r="D154" s="20">
        <v>26.6</v>
      </c>
      <c r="E154" s="20">
        <f t="shared" si="7"/>
        <v>186.20000000000002</v>
      </c>
      <c r="F154" s="21">
        <f t="shared" si="8"/>
        <v>214.13</v>
      </c>
      <c r="G154" s="23"/>
      <c r="H154" s="23"/>
      <c r="I154" s="23">
        <f>C154*0.5</f>
        <v>3.5</v>
      </c>
      <c r="J154" s="23"/>
    </row>
    <row r="155" spans="1:10" ht="15">
      <c r="A155" s="23" t="s">
        <v>151</v>
      </c>
      <c r="B155" s="20" t="s">
        <v>91</v>
      </c>
      <c r="C155" s="20">
        <v>16</v>
      </c>
      <c r="D155" s="20">
        <v>26.6</v>
      </c>
      <c r="E155" s="20">
        <f t="shared" si="7"/>
        <v>425.6</v>
      </c>
      <c r="F155" s="21">
        <f t="shared" si="8"/>
        <v>489.44</v>
      </c>
      <c r="G155" s="22">
        <f>F154+F155</f>
        <v>703.5699999999999</v>
      </c>
      <c r="H155" s="23">
        <v>704</v>
      </c>
      <c r="I155" s="23">
        <f>C155*0.5</f>
        <v>8</v>
      </c>
      <c r="J155" s="22">
        <f>H155-G155-I155-I154</f>
        <v>-11.069999999999936</v>
      </c>
    </row>
    <row r="156" spans="1:10" ht="15">
      <c r="A156" s="34" t="s">
        <v>12</v>
      </c>
      <c r="B156" s="31" t="s">
        <v>10</v>
      </c>
      <c r="C156" s="31">
        <v>10</v>
      </c>
      <c r="D156" s="31">
        <v>48.5</v>
      </c>
      <c r="E156" s="31">
        <f t="shared" si="7"/>
        <v>485</v>
      </c>
      <c r="F156" s="32">
        <f t="shared" si="8"/>
        <v>557.75</v>
      </c>
      <c r="G156" s="34"/>
      <c r="H156" s="34"/>
      <c r="I156" s="34">
        <f t="shared" si="9"/>
        <v>26.400000000000002</v>
      </c>
      <c r="J156" s="34"/>
    </row>
    <row r="157" spans="1:10" ht="15">
      <c r="A157" s="34" t="s">
        <v>12</v>
      </c>
      <c r="B157" s="31" t="s">
        <v>74</v>
      </c>
      <c r="C157" s="31">
        <v>7</v>
      </c>
      <c r="D157" s="31">
        <v>90</v>
      </c>
      <c r="E157" s="31">
        <f t="shared" si="7"/>
        <v>630</v>
      </c>
      <c r="F157" s="32">
        <f t="shared" si="8"/>
        <v>724.5</v>
      </c>
      <c r="G157" s="34"/>
      <c r="H157" s="34"/>
      <c r="I157" s="34">
        <f t="shared" si="9"/>
        <v>18.48</v>
      </c>
      <c r="J157" s="34"/>
    </row>
    <row r="158" spans="1:10" ht="15">
      <c r="A158" s="34" t="s">
        <v>55</v>
      </c>
      <c r="B158" s="31" t="s">
        <v>53</v>
      </c>
      <c r="C158" s="31">
        <v>7</v>
      </c>
      <c r="D158" s="31">
        <v>45</v>
      </c>
      <c r="E158" s="31">
        <f t="shared" si="7"/>
        <v>315</v>
      </c>
      <c r="F158" s="32">
        <f t="shared" si="8"/>
        <v>362.25</v>
      </c>
      <c r="G158" s="34"/>
      <c r="H158" s="34"/>
      <c r="I158" s="34">
        <f t="shared" si="9"/>
        <v>18.48</v>
      </c>
      <c r="J158" s="34"/>
    </row>
    <row r="159" spans="1:10" ht="15">
      <c r="A159" s="34" t="s">
        <v>55</v>
      </c>
      <c r="B159" s="31" t="s">
        <v>70</v>
      </c>
      <c r="C159" s="31">
        <v>10</v>
      </c>
      <c r="D159" s="31">
        <v>47.5</v>
      </c>
      <c r="E159" s="31">
        <f t="shared" si="7"/>
        <v>475</v>
      </c>
      <c r="F159" s="32">
        <f t="shared" si="8"/>
        <v>546.25</v>
      </c>
      <c r="G159" s="34"/>
      <c r="H159" s="34"/>
      <c r="I159" s="34">
        <f t="shared" si="9"/>
        <v>26.400000000000002</v>
      </c>
      <c r="J159" s="34"/>
    </row>
    <row r="160" spans="1:10" ht="15">
      <c r="A160" s="34" t="s">
        <v>55</v>
      </c>
      <c r="B160" s="31" t="s">
        <v>87</v>
      </c>
      <c r="C160" s="31">
        <v>20</v>
      </c>
      <c r="D160" s="31">
        <v>3.8</v>
      </c>
      <c r="E160" s="31">
        <f t="shared" si="7"/>
        <v>76</v>
      </c>
      <c r="F160" s="32">
        <f t="shared" si="8"/>
        <v>87.39999999999999</v>
      </c>
      <c r="G160" s="33">
        <f>F156+F157+F158+F159+F160</f>
        <v>2278.15</v>
      </c>
      <c r="H160" s="34">
        <v>2278</v>
      </c>
      <c r="I160" s="34">
        <f>C160*0.5</f>
        <v>10</v>
      </c>
      <c r="J160" s="33">
        <f>H160-G160-I160-I159-I158-I157-I156</f>
        <v>-99.91000000000011</v>
      </c>
    </row>
    <row r="161" spans="1:10" ht="15">
      <c r="A161" s="23" t="s">
        <v>69</v>
      </c>
      <c r="B161" s="20" t="s">
        <v>61</v>
      </c>
      <c r="C161" s="20">
        <v>6</v>
      </c>
      <c r="D161" s="20">
        <v>47.5</v>
      </c>
      <c r="E161" s="20">
        <f t="shared" si="7"/>
        <v>285</v>
      </c>
      <c r="F161" s="21">
        <f t="shared" si="8"/>
        <v>327.75</v>
      </c>
      <c r="G161" s="22">
        <f>F161</f>
        <v>327.75</v>
      </c>
      <c r="H161" s="23">
        <v>330</v>
      </c>
      <c r="I161" s="23">
        <f t="shared" si="9"/>
        <v>15.84</v>
      </c>
      <c r="J161" s="22">
        <f aca="true" t="shared" si="10" ref="J161:J174">H161-G161-I161</f>
        <v>-13.59</v>
      </c>
    </row>
    <row r="162" spans="1:10" ht="15">
      <c r="A162" s="38" t="s">
        <v>154</v>
      </c>
      <c r="B162" s="31" t="s">
        <v>70</v>
      </c>
      <c r="C162" s="31">
        <v>4</v>
      </c>
      <c r="D162" s="31">
        <v>47.5</v>
      </c>
      <c r="E162" s="31">
        <f t="shared" si="7"/>
        <v>190</v>
      </c>
      <c r="F162" s="32">
        <f t="shared" si="8"/>
        <v>218.49999999999997</v>
      </c>
      <c r="G162" s="33">
        <f>F162</f>
        <v>218.49999999999997</v>
      </c>
      <c r="H162" s="34">
        <v>220</v>
      </c>
      <c r="I162" s="34">
        <f t="shared" si="9"/>
        <v>10.56</v>
      </c>
      <c r="J162" s="33">
        <f t="shared" si="10"/>
        <v>-9.059999999999972</v>
      </c>
    </row>
    <row r="163" spans="1:10" ht="15">
      <c r="A163" s="23" t="s">
        <v>157</v>
      </c>
      <c r="B163" s="20" t="s">
        <v>10</v>
      </c>
      <c r="C163" s="20">
        <v>3</v>
      </c>
      <c r="D163" s="20">
        <v>48.5</v>
      </c>
      <c r="E163" s="20">
        <f>D163*C163</f>
        <v>145.5</v>
      </c>
      <c r="F163" s="21">
        <f>E163*1.15</f>
        <v>167.325</v>
      </c>
      <c r="G163" s="22">
        <f>F163</f>
        <v>167.325</v>
      </c>
      <c r="H163" s="23">
        <v>167</v>
      </c>
      <c r="I163" s="23">
        <f t="shared" si="9"/>
        <v>7.92</v>
      </c>
      <c r="J163" s="22">
        <f t="shared" si="10"/>
        <v>-8.244999999999989</v>
      </c>
    </row>
    <row r="164" spans="1:10" ht="15">
      <c r="A164" s="38" t="s">
        <v>172</v>
      </c>
      <c r="B164" s="31" t="s">
        <v>70</v>
      </c>
      <c r="C164" s="31">
        <v>5.3</v>
      </c>
      <c r="D164" s="31">
        <v>47.5</v>
      </c>
      <c r="E164" s="31">
        <f>D164*C164</f>
        <v>251.75</v>
      </c>
      <c r="F164" s="32">
        <f>E164*1.15</f>
        <v>289.5125</v>
      </c>
      <c r="G164" s="33">
        <f>F164</f>
        <v>289.5125</v>
      </c>
      <c r="H164" s="34"/>
      <c r="I164" s="34">
        <f t="shared" si="9"/>
        <v>13.992</v>
      </c>
      <c r="J164" s="33">
        <f t="shared" si="10"/>
        <v>-303.5045</v>
      </c>
    </row>
    <row r="165" spans="1:10" ht="15">
      <c r="A165" s="25" t="s">
        <v>160</v>
      </c>
      <c r="B165" s="20" t="s">
        <v>31</v>
      </c>
      <c r="C165" s="20">
        <v>6.6</v>
      </c>
      <c r="D165" s="20">
        <v>200</v>
      </c>
      <c r="E165" s="20">
        <f>D165*C165</f>
        <v>1320</v>
      </c>
      <c r="F165" s="21">
        <f>E165*1.15</f>
        <v>1517.9999999999998</v>
      </c>
      <c r="G165" s="22">
        <f>F165</f>
        <v>1517.9999999999998</v>
      </c>
      <c r="H165" s="23">
        <v>1518</v>
      </c>
      <c r="I165" s="23">
        <f t="shared" si="9"/>
        <v>17.424</v>
      </c>
      <c r="J165" s="22">
        <f t="shared" si="10"/>
        <v>-17.423999999999772</v>
      </c>
    </row>
    <row r="166" spans="1:10" ht="15">
      <c r="A166" s="36" t="s">
        <v>161</v>
      </c>
      <c r="B166" s="31" t="s">
        <v>10</v>
      </c>
      <c r="C166" s="31">
        <v>6.9</v>
      </c>
      <c r="D166" s="31">
        <v>48.5</v>
      </c>
      <c r="E166" s="31">
        <f t="shared" si="7"/>
        <v>334.65000000000003</v>
      </c>
      <c r="F166" s="32">
        <f t="shared" si="8"/>
        <v>384.8475</v>
      </c>
      <c r="G166" s="33">
        <f aca="true" t="shared" si="11" ref="G166:G174">F166</f>
        <v>384.8475</v>
      </c>
      <c r="H166" s="34">
        <v>390</v>
      </c>
      <c r="I166" s="34">
        <f t="shared" si="9"/>
        <v>18.216</v>
      </c>
      <c r="J166" s="33">
        <f t="shared" si="10"/>
        <v>-13.063500000000026</v>
      </c>
    </row>
    <row r="167" spans="1:10" ht="15">
      <c r="A167" s="42" t="s">
        <v>15</v>
      </c>
      <c r="B167" s="26" t="s">
        <v>22</v>
      </c>
      <c r="C167" s="39">
        <v>1</v>
      </c>
      <c r="D167" s="39">
        <v>145</v>
      </c>
      <c r="E167" s="39">
        <f t="shared" si="7"/>
        <v>145</v>
      </c>
      <c r="F167" s="40">
        <f t="shared" si="8"/>
        <v>166.75</v>
      </c>
      <c r="G167" s="41">
        <f t="shared" si="11"/>
        <v>166.75</v>
      </c>
      <c r="H167" s="27"/>
      <c r="I167" s="27">
        <f t="shared" si="9"/>
        <v>2.64</v>
      </c>
      <c r="J167" s="41">
        <f t="shared" si="10"/>
        <v>-169.39</v>
      </c>
    </row>
    <row r="168" spans="1:10" ht="15">
      <c r="A168" s="42" t="s">
        <v>15</v>
      </c>
      <c r="B168" s="39" t="s">
        <v>43</v>
      </c>
      <c r="C168" s="39">
        <v>1.85</v>
      </c>
      <c r="D168" s="39">
        <v>130</v>
      </c>
      <c r="E168" s="39">
        <f t="shared" si="7"/>
        <v>240.5</v>
      </c>
      <c r="F168" s="40">
        <f t="shared" si="8"/>
        <v>276.575</v>
      </c>
      <c r="G168" s="41">
        <f t="shared" si="11"/>
        <v>276.575</v>
      </c>
      <c r="H168" s="27"/>
      <c r="I168" s="27">
        <f t="shared" si="9"/>
        <v>4.884</v>
      </c>
      <c r="J168" s="41">
        <f t="shared" si="10"/>
        <v>-281.459</v>
      </c>
    </row>
    <row r="169" spans="1:10" ht="15">
      <c r="A169" s="42" t="s">
        <v>15</v>
      </c>
      <c r="B169" s="39" t="s">
        <v>49</v>
      </c>
      <c r="C169" s="39">
        <v>5.5</v>
      </c>
      <c r="D169" s="39">
        <v>115</v>
      </c>
      <c r="E169" s="39">
        <f t="shared" si="7"/>
        <v>632.5</v>
      </c>
      <c r="F169" s="40">
        <f t="shared" si="8"/>
        <v>727.375</v>
      </c>
      <c r="G169" s="41">
        <f t="shared" si="11"/>
        <v>727.375</v>
      </c>
      <c r="H169" s="27"/>
      <c r="I169" s="27">
        <f t="shared" si="9"/>
        <v>14.520000000000001</v>
      </c>
      <c r="J169" s="41">
        <f t="shared" si="10"/>
        <v>-741.895</v>
      </c>
    </row>
    <row r="170" spans="1:10" ht="15">
      <c r="A170" s="42" t="s">
        <v>15</v>
      </c>
      <c r="B170" s="39" t="s">
        <v>59</v>
      </c>
      <c r="C170" s="39">
        <v>6.4</v>
      </c>
      <c r="D170" s="39">
        <v>42.5</v>
      </c>
      <c r="E170" s="39">
        <f t="shared" si="7"/>
        <v>272</v>
      </c>
      <c r="F170" s="40">
        <f t="shared" si="8"/>
        <v>312.79999999999995</v>
      </c>
      <c r="G170" s="41">
        <f t="shared" si="11"/>
        <v>312.79999999999995</v>
      </c>
      <c r="H170" s="27"/>
      <c r="I170" s="27">
        <f t="shared" si="9"/>
        <v>16.896</v>
      </c>
      <c r="J170" s="41">
        <f t="shared" si="10"/>
        <v>-329.69599999999997</v>
      </c>
    </row>
    <row r="171" spans="1:10" ht="15">
      <c r="A171" s="42" t="s">
        <v>15</v>
      </c>
      <c r="B171" s="39" t="s">
        <v>74</v>
      </c>
      <c r="C171" s="39">
        <v>0.5</v>
      </c>
      <c r="D171" s="39">
        <v>90</v>
      </c>
      <c r="E171" s="39">
        <f t="shared" si="7"/>
        <v>45</v>
      </c>
      <c r="F171" s="40">
        <f t="shared" si="8"/>
        <v>51.74999999999999</v>
      </c>
      <c r="G171" s="41">
        <f t="shared" si="11"/>
        <v>51.74999999999999</v>
      </c>
      <c r="H171" s="27"/>
      <c r="I171" s="27">
        <f t="shared" si="9"/>
        <v>1.32</v>
      </c>
      <c r="J171" s="41">
        <f t="shared" si="10"/>
        <v>-53.06999999999999</v>
      </c>
    </row>
    <row r="172" spans="1:10" ht="15">
      <c r="A172" s="42" t="s">
        <v>15</v>
      </c>
      <c r="B172" s="39" t="s">
        <v>83</v>
      </c>
      <c r="C172" s="39">
        <v>10.7</v>
      </c>
      <c r="D172" s="39">
        <v>57.5</v>
      </c>
      <c r="E172" s="39">
        <f t="shared" si="7"/>
        <v>615.25</v>
      </c>
      <c r="F172" s="40">
        <f t="shared" si="8"/>
        <v>707.5374999999999</v>
      </c>
      <c r="G172" s="41">
        <f t="shared" si="11"/>
        <v>707.5374999999999</v>
      </c>
      <c r="H172" s="27"/>
      <c r="I172" s="27">
        <f t="shared" si="9"/>
        <v>28.248</v>
      </c>
      <c r="J172" s="41">
        <f t="shared" si="10"/>
        <v>-735.7855</v>
      </c>
    </row>
    <row r="173" spans="1:10" ht="15">
      <c r="A173" s="42" t="s">
        <v>15</v>
      </c>
      <c r="B173" s="39" t="s">
        <v>85</v>
      </c>
      <c r="C173" s="39">
        <v>3</v>
      </c>
      <c r="D173" s="39">
        <v>11.4</v>
      </c>
      <c r="E173" s="39">
        <f t="shared" si="7"/>
        <v>34.2</v>
      </c>
      <c r="F173" s="40">
        <f t="shared" si="8"/>
        <v>39.33</v>
      </c>
      <c r="G173" s="41">
        <f t="shared" si="11"/>
        <v>39.33</v>
      </c>
      <c r="H173" s="27"/>
      <c r="I173" s="27">
        <f>C173*0.5</f>
        <v>1.5</v>
      </c>
      <c r="J173" s="41">
        <f t="shared" si="10"/>
        <v>-40.83</v>
      </c>
    </row>
    <row r="174" spans="1:10" ht="15">
      <c r="A174" s="42" t="s">
        <v>15</v>
      </c>
      <c r="B174" s="39" t="s">
        <v>86</v>
      </c>
      <c r="C174" s="39">
        <v>3</v>
      </c>
      <c r="D174" s="39">
        <v>19</v>
      </c>
      <c r="E174" s="39">
        <f t="shared" si="7"/>
        <v>57</v>
      </c>
      <c r="F174" s="40">
        <f t="shared" si="8"/>
        <v>65.55</v>
      </c>
      <c r="G174" s="41">
        <f t="shared" si="11"/>
        <v>65.55</v>
      </c>
      <c r="H174" s="27"/>
      <c r="I174" s="27">
        <f>C174*0.5</f>
        <v>1.5</v>
      </c>
      <c r="J174" s="41">
        <f t="shared" si="10"/>
        <v>-67.05</v>
      </c>
    </row>
  </sheetData>
  <sheetProtection/>
  <hyperlinks>
    <hyperlink ref="A13" r:id="rId1" display="C@шкина мама"/>
    <hyperlink ref="A35" r:id="rId2" display="luda123@ngs.ru"/>
    <hyperlink ref="A149" r:id="rId3" display="Юлианк@ "/>
    <hyperlink ref="A36" r:id="rId4" display="luda123@ngs.ru "/>
    <hyperlink ref="A119" r:id="rId5" display="Марина@Мария "/>
    <hyperlink ref="A150" r:id="rId6" display="Юлианк@ "/>
    <hyperlink ref="A120" r:id="rId7" display="Марина@Мария 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2012-03-27T20:43:42Z</dcterms:created>
  <dcterms:modified xsi:type="dcterms:W3CDTF">2012-04-07T21:30:58Z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