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<sst xmlns="http://schemas.openxmlformats.org/spreadsheetml/2006/main" count="192" uniqueCount="47">
  <si>
    <t>Ник</t>
  </si>
  <si>
    <t>Рулон</t>
  </si>
  <si>
    <t>Наименование</t>
  </si>
  <si>
    <t>Метраж</t>
  </si>
  <si>
    <t>Цена за 1м</t>
  </si>
  <si>
    <t>Сумма</t>
  </si>
  <si>
    <t>Сумма орг</t>
  </si>
  <si>
    <t>Итого</t>
  </si>
  <si>
    <t>Оплачено</t>
  </si>
  <si>
    <t>Долг/возвр</t>
  </si>
  <si>
    <t>Органза однотонная LF 300 Цвет №1</t>
  </si>
  <si>
    <t>Органза однотонная LF 300 Цвет №10</t>
  </si>
  <si>
    <t>анастасия1985</t>
  </si>
  <si>
    <t>molla</t>
  </si>
  <si>
    <t>Nata_hd</t>
  </si>
  <si>
    <t>ЯТЯ</t>
  </si>
  <si>
    <t>Алая</t>
  </si>
  <si>
    <t>Elena &amp; VladiK</t>
  </si>
  <si>
    <t>Золька</t>
  </si>
  <si>
    <t xml:space="preserve">Надежа </t>
  </si>
  <si>
    <t>miledi@</t>
  </si>
  <si>
    <t>Органза с печатным рисунком SL023</t>
  </si>
  <si>
    <t>Anna-arisha</t>
  </si>
  <si>
    <t>AnJEtaAA</t>
  </si>
  <si>
    <t>Алусик</t>
  </si>
  <si>
    <t>albina@</t>
  </si>
  <si>
    <t>Ткань портьерная "АМУР" JB0550 280 Цвет №2</t>
  </si>
  <si>
    <t>Вишенк@</t>
  </si>
  <si>
    <t>Надежа</t>
  </si>
  <si>
    <t>Тесьма шторная TF5-200</t>
  </si>
  <si>
    <t>LissaA</t>
  </si>
  <si>
    <t>Lerok</t>
  </si>
  <si>
    <t>Gruzdik</t>
  </si>
  <si>
    <t>Olchik.goa</t>
  </si>
  <si>
    <t>yusik</t>
  </si>
  <si>
    <t>buhtik</t>
  </si>
  <si>
    <t>nuta.ksn</t>
  </si>
  <si>
    <t>Evvita</t>
  </si>
  <si>
    <t xml:space="preserve">medl </t>
  </si>
  <si>
    <t>СВОБОДНО</t>
  </si>
  <si>
    <t>Комплект штор "Верона"</t>
  </si>
  <si>
    <t>Штора кружевная "Венеция"</t>
  </si>
  <si>
    <t>Комплект штор "Валенсия"</t>
  </si>
  <si>
    <t>попалам</t>
  </si>
  <si>
    <t>Томас</t>
  </si>
  <si>
    <t>ТР</t>
  </si>
  <si>
    <t>Орг. Юлианк@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</si>
</sst>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5" fillId="5" borderId="10" xfId="0" applyFont="1" applyFill="1" applyBorder="1" applyAlignment="1">
      <alignment/>
    </xf>
    <xf numFmtId="0" fontId="0" fillId="0" borderId="0" xfId="0" applyAlignment="1">
      <alignment/>
    </xf>
    <xf numFmtId="0" fontId="0" fillId="5" borderId="10" xfId="0" applyFill="1" applyBorder="1" applyAlignment="1">
      <alignment/>
    </xf>
    <xf numFmtId="164" fontId="0" fillId="5" borderId="10" xfId="0" applyNumberFormat="1" applyFill="1" applyBorder="1" applyAlignment="1">
      <alignment/>
    </xf>
    <xf numFmtId="0" fontId="43" fillId="0" borderId="0" xfId="0" applyFont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3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22" fillId="5" borderId="10" xfId="0" applyFont="1" applyFill="1" applyBorder="1" applyAlignment="1">
      <alignment/>
    </xf>
    <xf numFmtId="164" fontId="22" fillId="5" borderId="10" xfId="0" applyNumberFormat="1" applyFont="1" applyFill="1" applyBorder="1" applyAlignment="1">
      <alignment/>
    </xf>
    <xf numFmtId="0" fontId="23" fillId="5" borderId="10" xfId="0" applyFont="1" applyFill="1" applyBorder="1" applyAlignment="1">
      <alignment/>
    </xf>
    <xf numFmtId="1" fontId="35" fillId="33" borderId="10" xfId="0" applyNumberFormat="1" applyFont="1" applyFill="1" applyBorder="1" applyAlignment="1">
      <alignment/>
    </xf>
    <xf numFmtId="1" fontId="35" fillId="5" borderId="10" xfId="0" applyNumberFormat="1" applyFont="1" applyFill="1" applyBorder="1" applyAlignment="1">
      <alignment/>
    </xf>
    <xf numFmtId="1" fontId="23" fillId="5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5" fillId="5" borderId="10" xfId="0" applyFont="1" applyFill="1" applyBorder="1" applyAlignment="1">
      <alignment horizontal="center"/>
    </xf>
    <xf numFmtId="0" fontId="46" fillId="5" borderId="10" xfId="42" applyFont="1" applyFill="1" applyBorder="1" applyAlignment="1" applyProtection="1">
      <alignment/>
      <protection/>
    </xf>
    <xf numFmtId="0" fontId="25" fillId="34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6" fillId="34" borderId="10" xfId="0" applyNumberFormat="1" applyFont="1" applyFill="1" applyBorder="1" applyAlignment="1">
      <alignment/>
    </xf>
    <xf numFmtId="1" fontId="25" fillId="34" borderId="10" xfId="0" applyNumberFormat="1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26" fillId="34" borderId="0" xfId="0" applyFont="1" applyFill="1" applyAlignment="1">
      <alignment/>
    </xf>
    <xf numFmtId="0" fontId="2" fillId="34" borderId="10" xfId="42" applyFont="1" applyFill="1" applyBorder="1" applyAlignment="1" applyProtection="1">
      <alignment/>
      <protection/>
    </xf>
    <xf numFmtId="0" fontId="25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80;&#1096;&#1077;&#1085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14.7109375" style="0" customWidth="1"/>
    <col min="2" max="2" width="9.00390625" style="0" customWidth="1"/>
    <col min="3" max="3" width="43.00390625" style="0" customWidth="1"/>
    <col min="5" max="5" width="12.8515625" style="0" customWidth="1"/>
    <col min="7" max="7" width="11.8515625" style="0" customWidth="1"/>
    <col min="9" max="9" width="10.57421875" style="0" customWidth="1"/>
    <col min="10" max="10" width="10.57421875" style="2" customWidth="1"/>
    <col min="11" max="11" width="11.2812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7" t="s">
        <v>45</v>
      </c>
      <c r="K1" s="1" t="s">
        <v>9</v>
      </c>
    </row>
    <row r="2" spans="1:11" ht="15">
      <c r="A2" s="8" t="s">
        <v>25</v>
      </c>
      <c r="B2" s="6"/>
      <c r="C2" s="6" t="s">
        <v>21</v>
      </c>
      <c r="D2" s="6">
        <v>5</v>
      </c>
      <c r="E2" s="6">
        <v>165</v>
      </c>
      <c r="F2" s="7">
        <f aca="true" t="shared" si="0" ref="F2:F47">E2*D2</f>
        <v>825</v>
      </c>
      <c r="G2" s="7">
        <f aca="true" t="shared" si="1" ref="G2:G47">F2*1.15</f>
        <v>948.7499999999999</v>
      </c>
      <c r="H2" s="13"/>
      <c r="I2" s="8"/>
      <c r="J2" s="8"/>
      <c r="K2" s="8"/>
    </row>
    <row r="3" spans="1:11" ht="15">
      <c r="A3" s="8" t="s">
        <v>25</v>
      </c>
      <c r="B3" s="6"/>
      <c r="C3" s="6" t="s">
        <v>26</v>
      </c>
      <c r="D3" s="6">
        <v>4</v>
      </c>
      <c r="E3" s="6">
        <v>107.5</v>
      </c>
      <c r="F3" s="7">
        <f t="shared" si="0"/>
        <v>430</v>
      </c>
      <c r="G3" s="7">
        <f t="shared" si="1"/>
        <v>494.49999999999994</v>
      </c>
      <c r="H3" s="13">
        <f>G2+G3</f>
        <v>1443.2499999999998</v>
      </c>
      <c r="I3" s="8">
        <v>1443</v>
      </c>
      <c r="J3" s="8">
        <v>27</v>
      </c>
      <c r="K3" s="13">
        <f>I3-H3-J3</f>
        <v>-27.249999999999773</v>
      </c>
    </row>
    <row r="4" spans="1:11" ht="15">
      <c r="A4" s="1" t="s">
        <v>23</v>
      </c>
      <c r="B4" s="3"/>
      <c r="C4" s="3" t="s">
        <v>21</v>
      </c>
      <c r="D4" s="3">
        <v>2</v>
      </c>
      <c r="E4" s="3">
        <v>165</v>
      </c>
      <c r="F4" s="4">
        <f t="shared" si="0"/>
        <v>330</v>
      </c>
      <c r="G4" s="4">
        <f t="shared" si="1"/>
        <v>379.49999999999994</v>
      </c>
      <c r="H4" s="14">
        <f>G4</f>
        <v>379.49999999999994</v>
      </c>
      <c r="I4" s="1">
        <v>380</v>
      </c>
      <c r="J4" s="1">
        <v>6</v>
      </c>
      <c r="K4" s="14">
        <v>-6</v>
      </c>
    </row>
    <row r="5" spans="1:11" ht="15">
      <c r="A5" s="8" t="s">
        <v>22</v>
      </c>
      <c r="B5" s="6"/>
      <c r="C5" s="6" t="s">
        <v>21</v>
      </c>
      <c r="D5" s="6">
        <v>4</v>
      </c>
      <c r="E5" s="6">
        <v>165</v>
      </c>
      <c r="F5" s="7">
        <f t="shared" si="0"/>
        <v>660</v>
      </c>
      <c r="G5" s="7">
        <f t="shared" si="1"/>
        <v>758.9999999999999</v>
      </c>
      <c r="H5" s="13">
        <f>G5</f>
        <v>758.9999999999999</v>
      </c>
      <c r="I5" s="8">
        <v>759</v>
      </c>
      <c r="J5" s="8">
        <v>12</v>
      </c>
      <c r="K5" s="8">
        <v>-12</v>
      </c>
    </row>
    <row r="6" spans="1:11" ht="15">
      <c r="A6" s="1" t="s">
        <v>35</v>
      </c>
      <c r="B6" s="3"/>
      <c r="C6" s="3" t="s">
        <v>29</v>
      </c>
      <c r="D6" s="3">
        <v>15</v>
      </c>
      <c r="E6" s="3">
        <v>11.4</v>
      </c>
      <c r="F6" s="4">
        <f t="shared" si="0"/>
        <v>171</v>
      </c>
      <c r="G6" s="4">
        <f t="shared" si="1"/>
        <v>196.64999999999998</v>
      </c>
      <c r="H6" s="14">
        <f>G6</f>
        <v>196.64999999999998</v>
      </c>
      <c r="I6" s="1">
        <v>200</v>
      </c>
      <c r="J6" s="1">
        <v>7.5</v>
      </c>
      <c r="K6" s="14">
        <f>I6-H6-J6</f>
        <v>-4.149999999999977</v>
      </c>
    </row>
    <row r="7" spans="1:11" ht="15">
      <c r="A7" s="8" t="s">
        <v>17</v>
      </c>
      <c r="B7" s="6"/>
      <c r="C7" s="6" t="s">
        <v>11</v>
      </c>
      <c r="D7" s="6">
        <v>5</v>
      </c>
      <c r="E7" s="6">
        <v>40</v>
      </c>
      <c r="F7" s="7">
        <f t="shared" si="0"/>
        <v>200</v>
      </c>
      <c r="G7" s="7">
        <f t="shared" si="1"/>
        <v>229.99999999999997</v>
      </c>
      <c r="H7" s="13"/>
      <c r="I7" s="8"/>
      <c r="J7" s="8"/>
      <c r="K7" s="8"/>
    </row>
    <row r="8" spans="1:11" ht="15">
      <c r="A8" s="8" t="s">
        <v>17</v>
      </c>
      <c r="B8" s="6"/>
      <c r="C8" s="6" t="s">
        <v>29</v>
      </c>
      <c r="D8" s="6">
        <v>10</v>
      </c>
      <c r="E8" s="6">
        <v>11.4</v>
      </c>
      <c r="F8" s="7">
        <f t="shared" si="0"/>
        <v>114</v>
      </c>
      <c r="G8" s="7">
        <f t="shared" si="1"/>
        <v>131.1</v>
      </c>
      <c r="H8" s="13">
        <f>G7+G8</f>
        <v>361.09999999999997</v>
      </c>
      <c r="I8" s="8">
        <v>361</v>
      </c>
      <c r="J8" s="8">
        <v>20</v>
      </c>
      <c r="K8" s="8">
        <v>-20</v>
      </c>
    </row>
    <row r="9" spans="1:11" ht="15">
      <c r="A9" s="1" t="s">
        <v>37</v>
      </c>
      <c r="B9" s="3"/>
      <c r="C9" s="3" t="s">
        <v>29</v>
      </c>
      <c r="D9" s="3">
        <v>5</v>
      </c>
      <c r="E9" s="3">
        <v>11.4</v>
      </c>
      <c r="F9" s="4">
        <f t="shared" si="0"/>
        <v>57</v>
      </c>
      <c r="G9" s="4">
        <f t="shared" si="1"/>
        <v>65.55</v>
      </c>
      <c r="H9" s="14">
        <f aca="true" t="shared" si="2" ref="H9:H16">G9</f>
        <v>65.55</v>
      </c>
      <c r="I9" s="1">
        <v>66</v>
      </c>
      <c r="J9" s="1">
        <v>2.5</v>
      </c>
      <c r="K9" s="1">
        <v>-3</v>
      </c>
    </row>
    <row r="10" spans="1:11" ht="15">
      <c r="A10" s="8" t="s">
        <v>32</v>
      </c>
      <c r="B10" s="6"/>
      <c r="C10" s="6" t="s">
        <v>29</v>
      </c>
      <c r="D10" s="6">
        <v>7</v>
      </c>
      <c r="E10" s="6">
        <v>11.4</v>
      </c>
      <c r="F10" s="7">
        <f t="shared" si="0"/>
        <v>79.8</v>
      </c>
      <c r="G10" s="7">
        <f t="shared" si="1"/>
        <v>91.77</v>
      </c>
      <c r="H10" s="13">
        <f t="shared" si="2"/>
        <v>91.77</v>
      </c>
      <c r="I10" s="8">
        <v>92</v>
      </c>
      <c r="J10" s="8">
        <v>3.5</v>
      </c>
      <c r="K10" s="8">
        <v>-4</v>
      </c>
    </row>
    <row r="11" spans="1:11" s="2" customFormat="1" ht="15">
      <c r="A11" s="1" t="s">
        <v>31</v>
      </c>
      <c r="B11" s="3"/>
      <c r="C11" s="3" t="s">
        <v>29</v>
      </c>
      <c r="D11" s="3">
        <v>17</v>
      </c>
      <c r="E11" s="3">
        <v>11.4</v>
      </c>
      <c r="F11" s="4">
        <f t="shared" si="0"/>
        <v>193.8</v>
      </c>
      <c r="G11" s="4">
        <f t="shared" si="1"/>
        <v>222.87</v>
      </c>
      <c r="H11" s="14">
        <f t="shared" si="2"/>
        <v>222.87</v>
      </c>
      <c r="I11" s="1">
        <v>230</v>
      </c>
      <c r="J11" s="1">
        <v>8.5</v>
      </c>
      <c r="K11" s="14">
        <f>I11-H11-J11</f>
        <v>-1.3700000000000045</v>
      </c>
    </row>
    <row r="12" spans="1:11" ht="15">
      <c r="A12" s="8" t="s">
        <v>30</v>
      </c>
      <c r="B12" s="6"/>
      <c r="C12" s="6" t="s">
        <v>29</v>
      </c>
      <c r="D12" s="6">
        <v>14</v>
      </c>
      <c r="E12" s="6">
        <v>11.4</v>
      </c>
      <c r="F12" s="7">
        <f t="shared" si="0"/>
        <v>159.6</v>
      </c>
      <c r="G12" s="7">
        <f t="shared" si="1"/>
        <v>183.54</v>
      </c>
      <c r="H12" s="13">
        <f t="shared" si="2"/>
        <v>183.54</v>
      </c>
      <c r="I12" s="8">
        <v>184</v>
      </c>
      <c r="J12" s="8">
        <v>7</v>
      </c>
      <c r="K12" s="8">
        <v>-7</v>
      </c>
    </row>
    <row r="13" spans="1:11" ht="15">
      <c r="A13" s="1" t="s">
        <v>38</v>
      </c>
      <c r="B13" s="3"/>
      <c r="C13" s="3" t="s">
        <v>29</v>
      </c>
      <c r="D13" s="3">
        <v>9</v>
      </c>
      <c r="E13" s="3">
        <v>11.4</v>
      </c>
      <c r="F13" s="4">
        <f t="shared" si="0"/>
        <v>102.60000000000001</v>
      </c>
      <c r="G13" s="4">
        <f t="shared" si="1"/>
        <v>117.99</v>
      </c>
      <c r="H13" s="14"/>
      <c r="I13" s="1"/>
      <c r="J13" s="1"/>
      <c r="K13" s="1"/>
    </row>
    <row r="14" spans="1:11" s="2" customFormat="1" ht="15">
      <c r="A14" s="1" t="s">
        <v>38</v>
      </c>
      <c r="B14" s="3"/>
      <c r="C14" s="3" t="s">
        <v>29</v>
      </c>
      <c r="D14" s="3">
        <v>4</v>
      </c>
      <c r="E14" s="3">
        <v>11.4</v>
      </c>
      <c r="F14" s="4">
        <f>E14*D14</f>
        <v>45.6</v>
      </c>
      <c r="G14" s="4">
        <f>F14*1.15</f>
        <v>52.44</v>
      </c>
      <c r="H14" s="14"/>
      <c r="I14" s="1"/>
      <c r="J14" s="1"/>
      <c r="K14" s="1"/>
    </row>
    <row r="15" spans="1:11" s="2" customFormat="1" ht="15">
      <c r="A15" s="1" t="s">
        <v>38</v>
      </c>
      <c r="B15" s="3"/>
      <c r="C15" s="3" t="s">
        <v>11</v>
      </c>
      <c r="D15" s="3">
        <v>4</v>
      </c>
      <c r="E15" s="3">
        <v>40</v>
      </c>
      <c r="F15" s="4">
        <f>E15*D15</f>
        <v>160</v>
      </c>
      <c r="G15" s="4">
        <f>F15*1.15</f>
        <v>184</v>
      </c>
      <c r="H15" s="14">
        <f>G13+G14+G15</f>
        <v>354.43</v>
      </c>
      <c r="I15" s="1">
        <v>360</v>
      </c>
      <c r="J15" s="1">
        <v>18.5</v>
      </c>
      <c r="K15" s="14">
        <f>I15-H15-J15</f>
        <v>-12.930000000000007</v>
      </c>
    </row>
    <row r="16" spans="1:11" ht="15">
      <c r="A16" s="8" t="s">
        <v>20</v>
      </c>
      <c r="B16" s="6"/>
      <c r="C16" s="6" t="s">
        <v>11</v>
      </c>
      <c r="D16" s="6">
        <v>8</v>
      </c>
      <c r="E16" s="6">
        <v>40</v>
      </c>
      <c r="F16" s="7">
        <f t="shared" si="0"/>
        <v>320</v>
      </c>
      <c r="G16" s="7">
        <f t="shared" si="1"/>
        <v>368</v>
      </c>
      <c r="H16" s="13">
        <f t="shared" si="2"/>
        <v>368</v>
      </c>
      <c r="I16" s="8">
        <v>368</v>
      </c>
      <c r="J16" s="8">
        <v>24</v>
      </c>
      <c r="K16" s="8">
        <v>-24</v>
      </c>
    </row>
    <row r="17" spans="1:11" ht="15">
      <c r="A17" s="1" t="s">
        <v>13</v>
      </c>
      <c r="B17" s="3"/>
      <c r="C17" s="3" t="s">
        <v>10</v>
      </c>
      <c r="D17" s="3">
        <v>7</v>
      </c>
      <c r="E17" s="3">
        <v>40</v>
      </c>
      <c r="F17" s="4">
        <f t="shared" si="0"/>
        <v>280</v>
      </c>
      <c r="G17" s="4">
        <f t="shared" si="1"/>
        <v>322</v>
      </c>
      <c r="H17" s="14"/>
      <c r="I17" s="1"/>
      <c r="J17" s="1"/>
      <c r="K17" s="1"/>
    </row>
    <row r="18" spans="1:11" ht="15">
      <c r="A18" s="1" t="s">
        <v>13</v>
      </c>
      <c r="B18" s="3"/>
      <c r="C18" s="3" t="s">
        <v>29</v>
      </c>
      <c r="D18" s="3">
        <v>5</v>
      </c>
      <c r="E18" s="3">
        <v>11.4</v>
      </c>
      <c r="F18" s="4">
        <f t="shared" si="0"/>
        <v>57</v>
      </c>
      <c r="G18" s="4">
        <f t="shared" si="1"/>
        <v>65.55</v>
      </c>
      <c r="H18" s="14">
        <f>G17+G18</f>
        <v>387.55</v>
      </c>
      <c r="I18" s="1">
        <v>388</v>
      </c>
      <c r="J18" s="1">
        <v>23.5</v>
      </c>
      <c r="K18" s="1">
        <v>-24</v>
      </c>
    </row>
    <row r="19" spans="1:11" ht="15">
      <c r="A19" s="8" t="s">
        <v>14</v>
      </c>
      <c r="B19" s="6"/>
      <c r="C19" s="6" t="s">
        <v>11</v>
      </c>
      <c r="D19" s="6">
        <v>10</v>
      </c>
      <c r="E19" s="6">
        <v>40</v>
      </c>
      <c r="F19" s="7">
        <f t="shared" si="0"/>
        <v>400</v>
      </c>
      <c r="G19" s="7">
        <f t="shared" si="1"/>
        <v>459.99999999999994</v>
      </c>
      <c r="H19" s="13"/>
      <c r="I19" s="8"/>
      <c r="J19" s="8"/>
      <c r="K19" s="8"/>
    </row>
    <row r="20" spans="1:11" ht="15">
      <c r="A20" s="8" t="s">
        <v>14</v>
      </c>
      <c r="B20" s="6"/>
      <c r="C20" s="6" t="s">
        <v>29</v>
      </c>
      <c r="D20" s="6">
        <v>8</v>
      </c>
      <c r="E20" s="6">
        <v>11.4</v>
      </c>
      <c r="F20" s="7">
        <f t="shared" si="0"/>
        <v>91.2</v>
      </c>
      <c r="G20" s="7">
        <f t="shared" si="1"/>
        <v>104.88</v>
      </c>
      <c r="H20" s="13">
        <f>G19+G20</f>
        <v>564.8799999999999</v>
      </c>
      <c r="I20" s="8">
        <v>600</v>
      </c>
      <c r="J20" s="8">
        <v>34</v>
      </c>
      <c r="K20" s="13">
        <f>I20-H20-J20</f>
        <v>1.1200000000001182</v>
      </c>
    </row>
    <row r="21" spans="1:11" ht="15">
      <c r="A21" s="1" t="s">
        <v>36</v>
      </c>
      <c r="B21" s="3"/>
      <c r="C21" s="3" t="s">
        <v>29</v>
      </c>
      <c r="D21" s="3">
        <v>6</v>
      </c>
      <c r="E21" s="3">
        <v>11.4</v>
      </c>
      <c r="F21" s="4">
        <f t="shared" si="0"/>
        <v>68.4</v>
      </c>
      <c r="G21" s="4">
        <f t="shared" si="1"/>
        <v>78.66</v>
      </c>
      <c r="H21" s="14">
        <f>G21</f>
        <v>78.66</v>
      </c>
      <c r="I21" s="1">
        <v>79</v>
      </c>
      <c r="J21" s="1">
        <v>3</v>
      </c>
      <c r="K21" s="1">
        <v>-3</v>
      </c>
    </row>
    <row r="22" spans="1:11" ht="15">
      <c r="A22" s="8" t="s">
        <v>33</v>
      </c>
      <c r="B22" s="6"/>
      <c r="C22" s="6" t="s">
        <v>29</v>
      </c>
      <c r="D22" s="6">
        <v>4</v>
      </c>
      <c r="E22" s="6">
        <v>11.4</v>
      </c>
      <c r="F22" s="7">
        <f t="shared" si="0"/>
        <v>45.6</v>
      </c>
      <c r="G22" s="7">
        <f t="shared" si="1"/>
        <v>52.44</v>
      </c>
      <c r="H22" s="13"/>
      <c r="I22" s="8"/>
      <c r="J22" s="8"/>
      <c r="K22" s="8"/>
    </row>
    <row r="23" spans="1:11" ht="15">
      <c r="A23" s="8" t="s">
        <v>33</v>
      </c>
      <c r="B23" s="6"/>
      <c r="C23" s="6" t="s">
        <v>29</v>
      </c>
      <c r="D23" s="6">
        <v>6</v>
      </c>
      <c r="E23" s="6">
        <v>11.4</v>
      </c>
      <c r="F23" s="7">
        <f t="shared" si="0"/>
        <v>68.4</v>
      </c>
      <c r="G23" s="7">
        <f t="shared" si="1"/>
        <v>78.66</v>
      </c>
      <c r="H23" s="13">
        <f>G22+G23</f>
        <v>131.1</v>
      </c>
      <c r="I23" s="8">
        <v>131</v>
      </c>
      <c r="J23" s="8">
        <v>5</v>
      </c>
      <c r="K23" s="8">
        <v>-5</v>
      </c>
    </row>
    <row r="24" spans="1:11" ht="15">
      <c r="A24" s="1" t="s">
        <v>34</v>
      </c>
      <c r="B24" s="3"/>
      <c r="C24" s="3" t="s">
        <v>29</v>
      </c>
      <c r="D24" s="3">
        <v>10</v>
      </c>
      <c r="E24" s="3">
        <v>11.4</v>
      </c>
      <c r="F24" s="4">
        <f t="shared" si="0"/>
        <v>114</v>
      </c>
      <c r="G24" s="4">
        <f t="shared" si="1"/>
        <v>131.1</v>
      </c>
      <c r="H24" s="14">
        <f>G24</f>
        <v>131.1</v>
      </c>
      <c r="I24" s="1">
        <v>131</v>
      </c>
      <c r="J24" s="1">
        <v>5</v>
      </c>
      <c r="K24" s="1">
        <v>-5</v>
      </c>
    </row>
    <row r="25" spans="1:11" ht="15">
      <c r="A25" s="8" t="s">
        <v>16</v>
      </c>
      <c r="B25" s="6"/>
      <c r="C25" s="6" t="s">
        <v>11</v>
      </c>
      <c r="D25" s="6">
        <v>7</v>
      </c>
      <c r="E25" s="6">
        <v>40</v>
      </c>
      <c r="F25" s="7">
        <f t="shared" si="0"/>
        <v>280</v>
      </c>
      <c r="G25" s="7">
        <f t="shared" si="1"/>
        <v>322</v>
      </c>
      <c r="H25" s="13"/>
      <c r="I25" s="8"/>
      <c r="J25" s="8"/>
      <c r="K25" s="8"/>
    </row>
    <row r="26" spans="1:11" ht="15">
      <c r="A26" s="8" t="s">
        <v>16</v>
      </c>
      <c r="B26" s="6"/>
      <c r="C26" s="6" t="s">
        <v>26</v>
      </c>
      <c r="D26" s="6">
        <v>5</v>
      </c>
      <c r="E26" s="6">
        <v>107.5</v>
      </c>
      <c r="F26" s="7">
        <f t="shared" si="0"/>
        <v>537.5</v>
      </c>
      <c r="G26" s="7">
        <f t="shared" si="1"/>
        <v>618.125</v>
      </c>
      <c r="H26" s="13">
        <f>G25+G26</f>
        <v>940.125</v>
      </c>
      <c r="I26" s="8">
        <v>940</v>
      </c>
      <c r="J26" s="8">
        <v>36</v>
      </c>
      <c r="K26" s="8">
        <v>-36</v>
      </c>
    </row>
    <row r="27" spans="1:11" ht="15">
      <c r="A27" s="1" t="s">
        <v>24</v>
      </c>
      <c r="B27" s="3"/>
      <c r="C27" s="3" t="s">
        <v>21</v>
      </c>
      <c r="D27" s="3">
        <v>6</v>
      </c>
      <c r="E27" s="3">
        <v>165</v>
      </c>
      <c r="F27" s="4">
        <f t="shared" si="0"/>
        <v>990</v>
      </c>
      <c r="G27" s="4">
        <f t="shared" si="1"/>
        <v>1138.5</v>
      </c>
      <c r="H27" s="14">
        <f>G27</f>
        <v>1138.5</v>
      </c>
      <c r="I27" s="1">
        <v>1139</v>
      </c>
      <c r="J27" s="1">
        <v>18</v>
      </c>
      <c r="K27" s="1">
        <v>-18</v>
      </c>
    </row>
    <row r="28" spans="1:12" ht="15">
      <c r="A28" s="8" t="s">
        <v>12</v>
      </c>
      <c r="B28" s="6"/>
      <c r="C28" s="6" t="s">
        <v>10</v>
      </c>
      <c r="D28" s="6">
        <v>20</v>
      </c>
      <c r="E28" s="6">
        <v>40</v>
      </c>
      <c r="F28" s="7">
        <f t="shared" si="0"/>
        <v>800</v>
      </c>
      <c r="G28" s="7">
        <f t="shared" si="1"/>
        <v>919.9999999999999</v>
      </c>
      <c r="H28" s="13"/>
      <c r="I28" s="8"/>
      <c r="J28" s="8"/>
      <c r="K28" s="8"/>
      <c r="L28" s="2" t="s">
        <v>43</v>
      </c>
    </row>
    <row r="29" spans="1:11" ht="15">
      <c r="A29" s="8" t="s">
        <v>12</v>
      </c>
      <c r="B29" s="6"/>
      <c r="C29" s="6" t="s">
        <v>11</v>
      </c>
      <c r="D29" s="6">
        <v>8</v>
      </c>
      <c r="E29" s="6">
        <v>40</v>
      </c>
      <c r="F29" s="7">
        <f t="shared" si="0"/>
        <v>320</v>
      </c>
      <c r="G29" s="7">
        <f t="shared" si="1"/>
        <v>368</v>
      </c>
      <c r="H29" s="13"/>
      <c r="I29" s="8"/>
      <c r="J29" s="8"/>
      <c r="K29" s="8"/>
    </row>
    <row r="30" spans="1:11" ht="15">
      <c r="A30" s="8" t="s">
        <v>12</v>
      </c>
      <c r="B30" s="6"/>
      <c r="C30" s="6" t="s">
        <v>26</v>
      </c>
      <c r="D30" s="6">
        <v>13</v>
      </c>
      <c r="E30" s="6">
        <v>107.5</v>
      </c>
      <c r="F30" s="7">
        <f t="shared" si="0"/>
        <v>1397.5</v>
      </c>
      <c r="G30" s="7">
        <f t="shared" si="1"/>
        <v>1607.1249999999998</v>
      </c>
      <c r="H30" s="13"/>
      <c r="I30" s="8"/>
      <c r="J30" s="8"/>
      <c r="K30" s="8"/>
    </row>
    <row r="31" spans="1:11" ht="15">
      <c r="A31" s="8" t="s">
        <v>12</v>
      </c>
      <c r="B31" s="6"/>
      <c r="C31" s="6" t="s">
        <v>41</v>
      </c>
      <c r="D31" s="6">
        <v>2</v>
      </c>
      <c r="E31" s="6">
        <v>170</v>
      </c>
      <c r="F31" s="7">
        <f t="shared" si="0"/>
        <v>340</v>
      </c>
      <c r="G31" s="7">
        <f t="shared" si="1"/>
        <v>390.99999999999994</v>
      </c>
      <c r="H31" s="13"/>
      <c r="I31" s="8"/>
      <c r="J31" s="8"/>
      <c r="K31" s="8"/>
    </row>
    <row r="32" spans="1:11" ht="15">
      <c r="A32" s="8" t="s">
        <v>12</v>
      </c>
      <c r="B32" s="6"/>
      <c r="C32" s="6" t="s">
        <v>42</v>
      </c>
      <c r="D32" s="6">
        <v>1</v>
      </c>
      <c r="E32" s="6">
        <v>695</v>
      </c>
      <c r="F32" s="7">
        <f t="shared" si="0"/>
        <v>695</v>
      </c>
      <c r="G32" s="7">
        <f t="shared" si="1"/>
        <v>799.2499999999999</v>
      </c>
      <c r="H32" s="13"/>
      <c r="I32" s="8"/>
      <c r="J32" s="8"/>
      <c r="K32" s="8"/>
    </row>
    <row r="33" spans="1:11" s="2" customFormat="1" ht="15">
      <c r="A33" s="8" t="s">
        <v>12</v>
      </c>
      <c r="B33" s="6"/>
      <c r="C33" s="6" t="s">
        <v>11</v>
      </c>
      <c r="D33" s="6">
        <v>3</v>
      </c>
      <c r="E33" s="6">
        <v>40</v>
      </c>
      <c r="F33" s="7">
        <f>E33*D33</f>
        <v>120</v>
      </c>
      <c r="G33" s="7">
        <f>F33*1.15</f>
        <v>138</v>
      </c>
      <c r="H33" s="13">
        <f>G28+G29+G30+G31+G32+G33</f>
        <v>4223.375</v>
      </c>
      <c r="I33" s="8">
        <v>4085</v>
      </c>
      <c r="J33" s="8">
        <v>157</v>
      </c>
      <c r="K33" s="13">
        <f>I33-H33-J33</f>
        <v>-295.375</v>
      </c>
    </row>
    <row r="34" spans="1:11" ht="15">
      <c r="A34" s="1" t="s">
        <v>27</v>
      </c>
      <c r="B34" s="10"/>
      <c r="C34" s="10" t="s">
        <v>26</v>
      </c>
      <c r="D34" s="10">
        <v>5</v>
      </c>
      <c r="E34" s="10">
        <v>107.5</v>
      </c>
      <c r="F34" s="11">
        <f t="shared" si="0"/>
        <v>537.5</v>
      </c>
      <c r="G34" s="11">
        <f t="shared" si="1"/>
        <v>618.125</v>
      </c>
      <c r="H34" s="15"/>
      <c r="I34" s="12"/>
      <c r="J34" s="12"/>
      <c r="K34" s="12"/>
    </row>
    <row r="35" spans="1:11" ht="15">
      <c r="A35" s="18" t="s">
        <v>27</v>
      </c>
      <c r="B35" s="10"/>
      <c r="C35" s="10" t="s">
        <v>29</v>
      </c>
      <c r="D35" s="10">
        <v>20</v>
      </c>
      <c r="E35" s="10">
        <v>11.4</v>
      </c>
      <c r="F35" s="11">
        <f t="shared" si="0"/>
        <v>228</v>
      </c>
      <c r="G35" s="11">
        <f t="shared" si="1"/>
        <v>262.2</v>
      </c>
      <c r="H35" s="15"/>
      <c r="I35" s="12"/>
      <c r="J35" s="12"/>
      <c r="K35" s="12"/>
    </row>
    <row r="36" spans="1:11" ht="15">
      <c r="A36" s="1" t="s">
        <v>27</v>
      </c>
      <c r="B36" s="10"/>
      <c r="C36" s="10" t="s">
        <v>40</v>
      </c>
      <c r="D36" s="10">
        <v>1</v>
      </c>
      <c r="E36" s="10">
        <v>1105</v>
      </c>
      <c r="F36" s="11">
        <f t="shared" si="0"/>
        <v>1105</v>
      </c>
      <c r="G36" s="11">
        <f t="shared" si="1"/>
        <v>1270.75</v>
      </c>
      <c r="H36" s="15">
        <f>G34+G35+G36</f>
        <v>2151.075</v>
      </c>
      <c r="I36" s="12">
        <v>2150</v>
      </c>
      <c r="J36" s="12">
        <v>35</v>
      </c>
      <c r="K36" s="12">
        <v>-36</v>
      </c>
    </row>
    <row r="37" spans="1:11" ht="15">
      <c r="A37" s="8" t="s">
        <v>18</v>
      </c>
      <c r="B37" s="6"/>
      <c r="C37" s="6" t="s">
        <v>11</v>
      </c>
      <c r="D37" s="6">
        <v>7</v>
      </c>
      <c r="E37" s="6">
        <v>40</v>
      </c>
      <c r="F37" s="7">
        <f t="shared" si="0"/>
        <v>280</v>
      </c>
      <c r="G37" s="7">
        <f t="shared" si="1"/>
        <v>322</v>
      </c>
      <c r="H37" s="13">
        <f>G37</f>
        <v>322</v>
      </c>
      <c r="I37" s="8">
        <v>322</v>
      </c>
      <c r="J37" s="8">
        <v>21</v>
      </c>
      <c r="K37" s="8">
        <v>-21</v>
      </c>
    </row>
    <row r="38" spans="1:11" ht="15">
      <c r="A38" s="1" t="s">
        <v>28</v>
      </c>
      <c r="B38" s="3"/>
      <c r="C38" s="3" t="s">
        <v>26</v>
      </c>
      <c r="D38" s="3">
        <v>4</v>
      </c>
      <c r="E38" s="3">
        <v>107.5</v>
      </c>
      <c r="F38" s="4">
        <f t="shared" si="0"/>
        <v>430</v>
      </c>
      <c r="G38" s="4">
        <f t="shared" si="1"/>
        <v>494.49999999999994</v>
      </c>
      <c r="H38" s="14"/>
      <c r="I38" s="1"/>
      <c r="J38" s="1"/>
      <c r="K38" s="1"/>
    </row>
    <row r="39" spans="1:11" ht="15">
      <c r="A39" s="1" t="s">
        <v>28</v>
      </c>
      <c r="B39" s="3"/>
      <c r="C39" s="3" t="s">
        <v>29</v>
      </c>
      <c r="D39" s="3">
        <v>10</v>
      </c>
      <c r="E39" s="3">
        <v>11.4</v>
      </c>
      <c r="F39" s="4">
        <f t="shared" si="0"/>
        <v>114</v>
      </c>
      <c r="G39" s="4">
        <f t="shared" si="1"/>
        <v>131.1</v>
      </c>
      <c r="H39" s="14"/>
      <c r="I39" s="1"/>
      <c r="J39" s="1"/>
      <c r="K39" s="1"/>
    </row>
    <row r="40" spans="1:11" ht="15">
      <c r="A40" s="1" t="s">
        <v>19</v>
      </c>
      <c r="B40" s="3"/>
      <c r="C40" s="3" t="s">
        <v>11</v>
      </c>
      <c r="D40" s="3">
        <v>6</v>
      </c>
      <c r="E40" s="3">
        <v>40</v>
      </c>
      <c r="F40" s="4">
        <f t="shared" si="0"/>
        <v>240</v>
      </c>
      <c r="G40" s="4">
        <f t="shared" si="1"/>
        <v>276</v>
      </c>
      <c r="H40" s="14"/>
      <c r="I40" s="1"/>
      <c r="J40" s="1"/>
      <c r="K40" s="1"/>
    </row>
    <row r="41" spans="1:11" s="2" customFormat="1" ht="15">
      <c r="A41" s="1" t="s">
        <v>19</v>
      </c>
      <c r="B41" s="3"/>
      <c r="C41" s="3" t="s">
        <v>26</v>
      </c>
      <c r="D41" s="3">
        <v>2.6</v>
      </c>
      <c r="E41" s="3">
        <v>107.5</v>
      </c>
      <c r="F41" s="4">
        <f>E41*D41</f>
        <v>279.5</v>
      </c>
      <c r="G41" s="4">
        <f>F41*1.15</f>
        <v>321.42499999999995</v>
      </c>
      <c r="H41" s="14">
        <f>G38+G39+G40+G41</f>
        <v>1223.0249999999999</v>
      </c>
      <c r="I41" s="1">
        <v>1250</v>
      </c>
      <c r="J41" s="1">
        <v>42.8</v>
      </c>
      <c r="K41" s="14">
        <f>I41-H41-J41</f>
        <v>-15.82499999999986</v>
      </c>
    </row>
    <row r="42" spans="1:11" ht="15">
      <c r="A42" s="8" t="s">
        <v>44</v>
      </c>
      <c r="B42" s="6"/>
      <c r="C42" s="6" t="s">
        <v>10</v>
      </c>
      <c r="D42" s="6">
        <v>4.5</v>
      </c>
      <c r="E42" s="6">
        <v>40</v>
      </c>
      <c r="F42" s="7">
        <f t="shared" si="0"/>
        <v>180</v>
      </c>
      <c r="G42" s="7">
        <f t="shared" si="1"/>
        <v>206.99999999999997</v>
      </c>
      <c r="H42" s="13">
        <f>G42</f>
        <v>206.99999999999997</v>
      </c>
      <c r="I42" s="8">
        <v>210</v>
      </c>
      <c r="J42" s="8">
        <v>13.5</v>
      </c>
      <c r="K42" s="13">
        <f>I42-H42-J42</f>
        <v>-10.499999999999972</v>
      </c>
    </row>
    <row r="43" spans="1:11" ht="15">
      <c r="A43" s="9" t="s">
        <v>39</v>
      </c>
      <c r="B43" s="6"/>
      <c r="C43" s="6" t="s">
        <v>11</v>
      </c>
      <c r="D43" s="6">
        <v>1</v>
      </c>
      <c r="E43" s="6">
        <v>40</v>
      </c>
      <c r="F43" s="7">
        <f t="shared" si="0"/>
        <v>40</v>
      </c>
      <c r="G43" s="7">
        <f t="shared" si="1"/>
        <v>46</v>
      </c>
      <c r="H43" s="13">
        <f>G43</f>
        <v>46</v>
      </c>
      <c r="I43" s="8"/>
      <c r="J43" s="8">
        <v>3</v>
      </c>
      <c r="K43" s="8"/>
    </row>
    <row r="44" spans="1:11" ht="15">
      <c r="A44" s="9" t="s">
        <v>39</v>
      </c>
      <c r="B44" s="6"/>
      <c r="C44" s="6" t="s">
        <v>11</v>
      </c>
      <c r="D44" s="6">
        <v>9.7</v>
      </c>
      <c r="E44" s="6">
        <v>40</v>
      </c>
      <c r="F44" s="7">
        <f t="shared" si="0"/>
        <v>388</v>
      </c>
      <c r="G44" s="7">
        <f t="shared" si="1"/>
        <v>446.2</v>
      </c>
      <c r="H44" s="13">
        <f>G44</f>
        <v>446.2</v>
      </c>
      <c r="I44" s="8"/>
      <c r="J44" s="8">
        <v>29.1</v>
      </c>
      <c r="K44" s="8"/>
    </row>
    <row r="45" spans="1:11" ht="15">
      <c r="A45" s="9" t="s">
        <v>39</v>
      </c>
      <c r="B45" s="6"/>
      <c r="C45" s="6" t="s">
        <v>21</v>
      </c>
      <c r="D45" s="6">
        <v>8</v>
      </c>
      <c r="E45" s="6">
        <v>165</v>
      </c>
      <c r="F45" s="7">
        <f t="shared" si="0"/>
        <v>1320</v>
      </c>
      <c r="G45" s="7">
        <f t="shared" si="1"/>
        <v>1517.9999999999998</v>
      </c>
      <c r="H45" s="13">
        <f>G45</f>
        <v>1517.9999999999998</v>
      </c>
      <c r="I45" s="8"/>
      <c r="J45" s="8">
        <v>24</v>
      </c>
      <c r="K45" s="8"/>
    </row>
    <row r="46" spans="1:11" ht="15">
      <c r="A46" s="1" t="s">
        <v>15</v>
      </c>
      <c r="B46" s="3"/>
      <c r="C46" s="3" t="s">
        <v>11</v>
      </c>
      <c r="D46" s="3">
        <v>2</v>
      </c>
      <c r="E46" s="3">
        <v>40</v>
      </c>
      <c r="F46" s="4">
        <f t="shared" si="0"/>
        <v>80</v>
      </c>
      <c r="G46" s="4">
        <f t="shared" si="1"/>
        <v>92</v>
      </c>
      <c r="H46" s="14"/>
      <c r="I46" s="1"/>
      <c r="J46" s="1"/>
      <c r="K46" s="1"/>
    </row>
    <row r="47" spans="1:16" ht="15">
      <c r="A47" s="1" t="s">
        <v>15</v>
      </c>
      <c r="B47" s="3"/>
      <c r="C47" s="3" t="s">
        <v>11</v>
      </c>
      <c r="D47" s="3">
        <v>2</v>
      </c>
      <c r="E47" s="3">
        <v>40</v>
      </c>
      <c r="F47" s="4">
        <f t="shared" si="0"/>
        <v>80</v>
      </c>
      <c r="G47" s="4">
        <f t="shared" si="1"/>
        <v>92</v>
      </c>
      <c r="H47" s="14">
        <f>G46+G47</f>
        <v>184</v>
      </c>
      <c r="I47" s="1">
        <v>200</v>
      </c>
      <c r="J47" s="1">
        <v>12</v>
      </c>
      <c r="K47" s="14">
        <f>I47-H47-J47</f>
        <v>4</v>
      </c>
      <c r="P47">
        <v>50</v>
      </c>
    </row>
    <row r="48" spans="1:16" ht="15">
      <c r="A48" s="6"/>
      <c r="B48" s="6"/>
      <c r="C48" s="6"/>
      <c r="D48" s="6"/>
      <c r="E48" s="6"/>
      <c r="F48" s="7"/>
      <c r="G48" s="7"/>
      <c r="H48" s="16"/>
      <c r="I48" s="6"/>
      <c r="J48" s="6"/>
      <c r="K48" s="8"/>
      <c r="O48" s="2"/>
      <c r="P48">
        <v>45</v>
      </c>
    </row>
    <row r="49" spans="15:16" ht="15">
      <c r="O49" s="2"/>
      <c r="P49">
        <v>471</v>
      </c>
    </row>
    <row r="50" ht="15">
      <c r="P50" s="5">
        <f>SUM(P47:P49)</f>
        <v>566</v>
      </c>
    </row>
    <row r="52" spans="13:15" ht="15">
      <c r="M52" s="2"/>
      <c r="O52" s="2"/>
    </row>
    <row r="53" spans="7:9" ht="15">
      <c r="G53">
        <v>39</v>
      </c>
      <c r="I53">
        <v>38</v>
      </c>
    </row>
    <row r="54" spans="7:9" ht="15">
      <c r="G54">
        <v>23</v>
      </c>
      <c r="H54">
        <v>25</v>
      </c>
      <c r="I54">
        <v>34.7</v>
      </c>
    </row>
  </sheetData>
  <sheetProtection/>
  <hyperlinks>
    <hyperlink ref="A35" r:id="rId1" display="Вишенк@"/>
  </hyperlinks>
  <printOptions/>
  <pageMargins left="0.7" right="0.7" top="0.75" bottom="0.75" header="0.3" footer="0.3"/>
  <pageSetup horizontalDpi="600" verticalDpi="600" orientation="landscape" paperSize="9" scale="86" r:id="rId2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35.00390625" style="0" customWidth="1"/>
    <col min="2" max="10" width="0" style="0" hidden="1" customWidth="1"/>
    <col min="11" max="11" width="12.71093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7" t="s">
        <v>45</v>
      </c>
      <c r="K1" s="1" t="s">
        <v>9</v>
      </c>
    </row>
    <row r="2" spans="1:11" ht="33.75">
      <c r="A2" s="19" t="s">
        <v>25</v>
      </c>
      <c r="B2" s="20"/>
      <c r="C2" s="20" t="s">
        <v>21</v>
      </c>
      <c r="D2" s="20">
        <v>5</v>
      </c>
      <c r="E2" s="20">
        <v>165</v>
      </c>
      <c r="F2" s="21">
        <f aca="true" t="shared" si="0" ref="F2:F46">E2*D2</f>
        <v>825</v>
      </c>
      <c r="G2" s="21">
        <f aca="true" t="shared" si="1" ref="G2:G46">F2*1.15</f>
        <v>948.7499999999999</v>
      </c>
      <c r="H2" s="22"/>
      <c r="I2" s="19"/>
      <c r="J2" s="19"/>
      <c r="K2" s="19">
        <v>-27</v>
      </c>
    </row>
    <row r="3" spans="1:11" s="2" customFormat="1" ht="33.75">
      <c r="A3" s="19" t="s">
        <v>46</v>
      </c>
      <c r="B3" s="20"/>
      <c r="C3" s="20"/>
      <c r="D3" s="20"/>
      <c r="E3" s="20"/>
      <c r="F3" s="21"/>
      <c r="G3" s="21"/>
      <c r="H3" s="22"/>
      <c r="I3" s="19"/>
      <c r="J3" s="19"/>
      <c r="K3" s="19"/>
    </row>
    <row r="4" spans="1:11" ht="33.75">
      <c r="A4" s="19" t="s">
        <v>23</v>
      </c>
      <c r="B4" s="20"/>
      <c r="C4" s="20" t="s">
        <v>21</v>
      </c>
      <c r="D4" s="20">
        <v>2</v>
      </c>
      <c r="E4" s="20">
        <v>165</v>
      </c>
      <c r="F4" s="21">
        <f t="shared" si="0"/>
        <v>330</v>
      </c>
      <c r="G4" s="21">
        <f t="shared" si="1"/>
        <v>379.49999999999994</v>
      </c>
      <c r="H4" s="22">
        <f>G4</f>
        <v>379.49999999999994</v>
      </c>
      <c r="I4" s="19">
        <v>380</v>
      </c>
      <c r="J4" s="19">
        <v>6</v>
      </c>
      <c r="K4" s="22">
        <v>-6</v>
      </c>
    </row>
    <row r="5" spans="1:11" s="2" customFormat="1" ht="33.75">
      <c r="A5" s="19" t="s">
        <v>46</v>
      </c>
      <c r="B5" s="20"/>
      <c r="C5" s="20"/>
      <c r="D5" s="20"/>
      <c r="E5" s="20"/>
      <c r="F5" s="21"/>
      <c r="G5" s="21"/>
      <c r="H5" s="22"/>
      <c r="I5" s="19"/>
      <c r="J5" s="19"/>
      <c r="K5" s="22"/>
    </row>
    <row r="6" spans="1:11" ht="33.75">
      <c r="A6" s="19" t="s">
        <v>35</v>
      </c>
      <c r="B6" s="20"/>
      <c r="C6" s="20" t="s">
        <v>29</v>
      </c>
      <c r="D6" s="20">
        <v>15</v>
      </c>
      <c r="E6" s="20">
        <v>11.4</v>
      </c>
      <c r="F6" s="21">
        <f t="shared" si="0"/>
        <v>171</v>
      </c>
      <c r="G6" s="21">
        <f t="shared" si="1"/>
        <v>196.64999999999998</v>
      </c>
      <c r="H6" s="22">
        <f>G6</f>
        <v>196.64999999999998</v>
      </c>
      <c r="I6" s="19">
        <v>200</v>
      </c>
      <c r="J6" s="19">
        <v>7.5</v>
      </c>
      <c r="K6" s="22">
        <f>I6-H6-J6</f>
        <v>-4.149999999999977</v>
      </c>
    </row>
    <row r="7" spans="1:11" s="2" customFormat="1" ht="33.75">
      <c r="A7" s="19" t="s">
        <v>46</v>
      </c>
      <c r="B7" s="20"/>
      <c r="C7" s="20"/>
      <c r="D7" s="20"/>
      <c r="E7" s="20"/>
      <c r="F7" s="21"/>
      <c r="G7" s="21"/>
      <c r="H7" s="22"/>
      <c r="I7" s="19"/>
      <c r="J7" s="19"/>
      <c r="K7" s="22"/>
    </row>
    <row r="8" spans="1:11" ht="33.75">
      <c r="A8" s="19" t="s">
        <v>17</v>
      </c>
      <c r="B8" s="20"/>
      <c r="C8" s="20" t="s">
        <v>11</v>
      </c>
      <c r="D8" s="20">
        <v>5</v>
      </c>
      <c r="E8" s="20">
        <v>40</v>
      </c>
      <c r="F8" s="21">
        <f t="shared" si="0"/>
        <v>200</v>
      </c>
      <c r="G8" s="21">
        <f t="shared" si="1"/>
        <v>229.99999999999997</v>
      </c>
      <c r="H8" s="22"/>
      <c r="I8" s="19"/>
      <c r="J8" s="19"/>
      <c r="K8" s="19">
        <v>-20</v>
      </c>
    </row>
    <row r="9" spans="1:11" ht="33.75">
      <c r="A9" s="19" t="s">
        <v>46</v>
      </c>
      <c r="B9" s="20"/>
      <c r="C9" s="20" t="s">
        <v>29</v>
      </c>
      <c r="D9" s="20">
        <v>10</v>
      </c>
      <c r="E9" s="20">
        <v>11.4</v>
      </c>
      <c r="F9" s="21">
        <f t="shared" si="0"/>
        <v>114</v>
      </c>
      <c r="G9" s="21">
        <f t="shared" si="1"/>
        <v>131.1</v>
      </c>
      <c r="H9" s="22">
        <f>G8+G9</f>
        <v>361.09999999999997</v>
      </c>
      <c r="I9" s="19">
        <v>361</v>
      </c>
      <c r="J9" s="19">
        <v>20</v>
      </c>
      <c r="K9" s="23"/>
    </row>
    <row r="10" spans="1:11" ht="33.75">
      <c r="A10" s="19" t="s">
        <v>37</v>
      </c>
      <c r="B10" s="20"/>
      <c r="C10" s="20" t="s">
        <v>29</v>
      </c>
      <c r="D10" s="20">
        <v>5</v>
      </c>
      <c r="E10" s="20">
        <v>11.4</v>
      </c>
      <c r="F10" s="21">
        <f t="shared" si="0"/>
        <v>57</v>
      </c>
      <c r="G10" s="21">
        <f t="shared" si="1"/>
        <v>65.55</v>
      </c>
      <c r="H10" s="22">
        <f>G10</f>
        <v>65.55</v>
      </c>
      <c r="I10" s="19">
        <v>66</v>
      </c>
      <c r="J10" s="19">
        <v>2.5</v>
      </c>
      <c r="K10" s="19">
        <v>-3</v>
      </c>
    </row>
    <row r="11" spans="1:11" s="2" customFormat="1" ht="33.75">
      <c r="A11" s="19" t="s">
        <v>46</v>
      </c>
      <c r="B11" s="20"/>
      <c r="C11" s="20"/>
      <c r="D11" s="20"/>
      <c r="E11" s="20"/>
      <c r="F11" s="21"/>
      <c r="G11" s="21"/>
      <c r="H11" s="22"/>
      <c r="I11" s="19"/>
      <c r="J11" s="19"/>
      <c r="K11" s="19"/>
    </row>
    <row r="12" spans="1:11" ht="33.75">
      <c r="A12" s="19" t="s">
        <v>32</v>
      </c>
      <c r="B12" s="20"/>
      <c r="C12" s="20" t="s">
        <v>29</v>
      </c>
      <c r="D12" s="20">
        <v>7</v>
      </c>
      <c r="E12" s="20">
        <v>11.4</v>
      </c>
      <c r="F12" s="21">
        <f t="shared" si="0"/>
        <v>79.8</v>
      </c>
      <c r="G12" s="21">
        <f t="shared" si="1"/>
        <v>91.77</v>
      </c>
      <c r="H12" s="22">
        <f>G12</f>
        <v>91.77</v>
      </c>
      <c r="I12" s="19">
        <v>92</v>
      </c>
      <c r="J12" s="19">
        <v>3.5</v>
      </c>
      <c r="K12" s="19">
        <v>-4</v>
      </c>
    </row>
    <row r="13" spans="1:11" s="2" customFormat="1" ht="33.75">
      <c r="A13" s="19" t="s">
        <v>46</v>
      </c>
      <c r="B13" s="20"/>
      <c r="C13" s="20"/>
      <c r="D13" s="20"/>
      <c r="E13" s="20"/>
      <c r="F13" s="21"/>
      <c r="G13" s="21"/>
      <c r="H13" s="22"/>
      <c r="I13" s="19"/>
      <c r="J13" s="19"/>
      <c r="K13" s="19"/>
    </row>
    <row r="14" spans="1:11" ht="33.75">
      <c r="A14" s="19" t="s">
        <v>31</v>
      </c>
      <c r="B14" s="20"/>
      <c r="C14" s="20" t="s">
        <v>29</v>
      </c>
      <c r="D14" s="20">
        <v>17</v>
      </c>
      <c r="E14" s="20">
        <v>11.4</v>
      </c>
      <c r="F14" s="21">
        <f t="shared" si="0"/>
        <v>193.8</v>
      </c>
      <c r="G14" s="21">
        <f t="shared" si="1"/>
        <v>222.87</v>
      </c>
      <c r="H14" s="22">
        <f>G14</f>
        <v>222.87</v>
      </c>
      <c r="I14" s="19">
        <v>230</v>
      </c>
      <c r="J14" s="19">
        <v>8.5</v>
      </c>
      <c r="K14" s="22">
        <f>I14-H14-J14</f>
        <v>-1.3700000000000045</v>
      </c>
    </row>
    <row r="15" spans="1:11" s="2" customFormat="1" ht="33.75">
      <c r="A15" s="19" t="s">
        <v>46</v>
      </c>
      <c r="B15" s="20"/>
      <c r="C15" s="20"/>
      <c r="D15" s="20"/>
      <c r="E15" s="20"/>
      <c r="F15" s="21"/>
      <c r="G15" s="21"/>
      <c r="H15" s="22"/>
      <c r="I15" s="19"/>
      <c r="J15" s="19"/>
      <c r="K15" s="22"/>
    </row>
    <row r="16" spans="1:11" ht="33.75">
      <c r="A16" s="19" t="s">
        <v>30</v>
      </c>
      <c r="B16" s="20"/>
      <c r="C16" s="20" t="s">
        <v>29</v>
      </c>
      <c r="D16" s="20">
        <v>14</v>
      </c>
      <c r="E16" s="20">
        <v>11.4</v>
      </c>
      <c r="F16" s="21">
        <f t="shared" si="0"/>
        <v>159.6</v>
      </c>
      <c r="G16" s="21">
        <f t="shared" si="1"/>
        <v>183.54</v>
      </c>
      <c r="H16" s="22">
        <f>G16</f>
        <v>183.54</v>
      </c>
      <c r="I16" s="19">
        <v>184</v>
      </c>
      <c r="J16" s="19">
        <v>7</v>
      </c>
      <c r="K16" s="19">
        <v>-7</v>
      </c>
    </row>
    <row r="17" spans="1:11" s="2" customFormat="1" ht="33.75">
      <c r="A17" s="19" t="s">
        <v>46</v>
      </c>
      <c r="B17" s="20"/>
      <c r="C17" s="20"/>
      <c r="D17" s="20"/>
      <c r="E17" s="20"/>
      <c r="F17" s="21"/>
      <c r="G17" s="21"/>
      <c r="H17" s="22"/>
      <c r="I17" s="19"/>
      <c r="J17" s="19"/>
      <c r="K17" s="19"/>
    </row>
    <row r="18" spans="1:11" ht="33.75">
      <c r="A18" s="19" t="s">
        <v>38</v>
      </c>
      <c r="B18" s="20"/>
      <c r="C18" s="20" t="s">
        <v>29</v>
      </c>
      <c r="D18" s="20">
        <v>9</v>
      </c>
      <c r="E18" s="20">
        <v>11.4</v>
      </c>
      <c r="F18" s="21">
        <f t="shared" si="0"/>
        <v>102.60000000000001</v>
      </c>
      <c r="G18" s="21">
        <f t="shared" si="1"/>
        <v>117.99</v>
      </c>
      <c r="H18" s="22"/>
      <c r="I18" s="19"/>
      <c r="J18" s="19"/>
      <c r="K18" s="19">
        <v>-13</v>
      </c>
    </row>
    <row r="19" spans="1:11" ht="33.75">
      <c r="A19" s="19" t="s">
        <v>46</v>
      </c>
      <c r="B19" s="20"/>
      <c r="C19" s="20" t="s">
        <v>29</v>
      </c>
      <c r="D19" s="20">
        <v>4</v>
      </c>
      <c r="E19" s="20">
        <v>11.4</v>
      </c>
      <c r="F19" s="21">
        <f>E19*D19</f>
        <v>45.6</v>
      </c>
      <c r="G19" s="21">
        <f>F19*1.15</f>
        <v>52.44</v>
      </c>
      <c r="H19" s="22"/>
      <c r="I19" s="19"/>
      <c r="J19" s="19"/>
      <c r="K19" s="19"/>
    </row>
    <row r="20" spans="1:11" ht="33.75">
      <c r="A20" s="19" t="s">
        <v>20</v>
      </c>
      <c r="B20" s="20"/>
      <c r="C20" s="20" t="s">
        <v>11</v>
      </c>
      <c r="D20" s="20">
        <v>8</v>
      </c>
      <c r="E20" s="20">
        <v>40</v>
      </c>
      <c r="F20" s="21">
        <f>E20*D20</f>
        <v>320</v>
      </c>
      <c r="G20" s="21">
        <f>F20*1.15</f>
        <v>368</v>
      </c>
      <c r="H20" s="22">
        <f>G20</f>
        <v>368</v>
      </c>
      <c r="I20" s="19">
        <v>368</v>
      </c>
      <c r="J20" s="19">
        <v>24</v>
      </c>
      <c r="K20" s="19">
        <v>-24</v>
      </c>
    </row>
    <row r="21" spans="1:11" ht="33.75">
      <c r="A21" s="26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0"/>
    </row>
    <row r="22" spans="1:11" ht="33.75">
      <c r="A22" s="19" t="s">
        <v>13</v>
      </c>
      <c r="B22" s="20"/>
      <c r="C22" s="20" t="s">
        <v>10</v>
      </c>
      <c r="D22" s="20">
        <v>7</v>
      </c>
      <c r="E22" s="20">
        <v>40</v>
      </c>
      <c r="F22" s="21">
        <f t="shared" si="0"/>
        <v>280</v>
      </c>
      <c r="G22" s="21">
        <f t="shared" si="1"/>
        <v>322</v>
      </c>
      <c r="H22" s="22"/>
      <c r="I22" s="19"/>
      <c r="J22" s="19"/>
      <c r="K22" s="19">
        <v>-24</v>
      </c>
    </row>
    <row r="23" spans="1:11" ht="33.75">
      <c r="A23" s="19" t="s">
        <v>46</v>
      </c>
      <c r="B23" s="20"/>
      <c r="C23" s="20" t="s">
        <v>29</v>
      </c>
      <c r="D23" s="20">
        <v>5</v>
      </c>
      <c r="E23" s="20">
        <v>11.4</v>
      </c>
      <c r="F23" s="21">
        <f t="shared" si="0"/>
        <v>57</v>
      </c>
      <c r="G23" s="21">
        <f t="shared" si="1"/>
        <v>65.55</v>
      </c>
      <c r="H23" s="22">
        <f>G22+G23</f>
        <v>387.55</v>
      </c>
      <c r="I23" s="19">
        <v>388</v>
      </c>
      <c r="J23" s="19">
        <v>23.5</v>
      </c>
      <c r="K23" s="19"/>
    </row>
    <row r="24" spans="1:11" ht="33.75">
      <c r="A24" s="19" t="s">
        <v>14</v>
      </c>
      <c r="B24" s="20"/>
      <c r="C24" s="20" t="s">
        <v>11</v>
      </c>
      <c r="D24" s="20">
        <v>10</v>
      </c>
      <c r="E24" s="20">
        <v>40</v>
      </c>
      <c r="F24" s="21">
        <f t="shared" si="0"/>
        <v>400</v>
      </c>
      <c r="G24" s="21">
        <f t="shared" si="1"/>
        <v>459.99999999999994</v>
      </c>
      <c r="H24" s="22"/>
      <c r="I24" s="19"/>
      <c r="J24" s="19"/>
      <c r="K24" s="19"/>
    </row>
    <row r="25" spans="1:11" ht="33.75">
      <c r="A25" s="19" t="s">
        <v>46</v>
      </c>
      <c r="B25" s="20"/>
      <c r="C25" s="20" t="s">
        <v>29</v>
      </c>
      <c r="D25" s="20">
        <v>8</v>
      </c>
      <c r="E25" s="20">
        <v>11.4</v>
      </c>
      <c r="F25" s="21">
        <f t="shared" si="0"/>
        <v>91.2</v>
      </c>
      <c r="G25" s="21">
        <f t="shared" si="1"/>
        <v>104.88</v>
      </c>
      <c r="H25" s="22">
        <f>G24+G25</f>
        <v>564.8799999999999</v>
      </c>
      <c r="I25" s="19">
        <v>600</v>
      </c>
      <c r="J25" s="19">
        <v>34</v>
      </c>
      <c r="K25" s="22"/>
    </row>
    <row r="26" spans="1:11" ht="33.75">
      <c r="A26" s="19" t="s">
        <v>36</v>
      </c>
      <c r="B26" s="20"/>
      <c r="C26" s="20" t="s">
        <v>29</v>
      </c>
      <c r="D26" s="20">
        <v>6</v>
      </c>
      <c r="E26" s="20">
        <v>11.4</v>
      </c>
      <c r="F26" s="21">
        <f t="shared" si="0"/>
        <v>68.4</v>
      </c>
      <c r="G26" s="21">
        <f t="shared" si="1"/>
        <v>78.66</v>
      </c>
      <c r="H26" s="22">
        <f>G26</f>
        <v>78.66</v>
      </c>
      <c r="I26" s="19">
        <v>79</v>
      </c>
      <c r="J26" s="19">
        <v>3</v>
      </c>
      <c r="K26" s="19">
        <v>-3</v>
      </c>
    </row>
    <row r="27" spans="1:11" s="2" customFormat="1" ht="33.75">
      <c r="A27" s="19" t="s">
        <v>46</v>
      </c>
      <c r="B27" s="20"/>
      <c r="C27" s="20"/>
      <c r="D27" s="20"/>
      <c r="E27" s="20"/>
      <c r="F27" s="21"/>
      <c r="G27" s="21"/>
      <c r="H27" s="22"/>
      <c r="I27" s="19"/>
      <c r="J27" s="19"/>
      <c r="K27" s="19"/>
    </row>
    <row r="28" spans="1:11" ht="33.75">
      <c r="A28" s="19" t="s">
        <v>33</v>
      </c>
      <c r="B28" s="20"/>
      <c r="C28" s="20" t="s">
        <v>29</v>
      </c>
      <c r="D28" s="20">
        <v>4</v>
      </c>
      <c r="E28" s="20">
        <v>11.4</v>
      </c>
      <c r="F28" s="21">
        <f t="shared" si="0"/>
        <v>45.6</v>
      </c>
      <c r="G28" s="21">
        <f t="shared" si="1"/>
        <v>52.44</v>
      </c>
      <c r="H28" s="22"/>
      <c r="I28" s="19"/>
      <c r="J28" s="19"/>
      <c r="K28" s="19">
        <v>-5</v>
      </c>
    </row>
    <row r="29" spans="1:11" ht="33.75">
      <c r="A29" s="19" t="s">
        <v>33</v>
      </c>
      <c r="B29" s="20"/>
      <c r="C29" s="20" t="s">
        <v>29</v>
      </c>
      <c r="D29" s="20">
        <v>6</v>
      </c>
      <c r="E29" s="20">
        <v>11.4</v>
      </c>
      <c r="F29" s="21">
        <f t="shared" si="0"/>
        <v>68.4</v>
      </c>
      <c r="G29" s="21">
        <f t="shared" si="1"/>
        <v>78.66</v>
      </c>
      <c r="H29" s="22">
        <f>G28+G29</f>
        <v>131.1</v>
      </c>
      <c r="I29" s="19">
        <v>131</v>
      </c>
      <c r="J29" s="19">
        <v>5</v>
      </c>
      <c r="K29" s="19"/>
    </row>
    <row r="30" spans="1:11" ht="33.75">
      <c r="A30" s="19" t="s">
        <v>34</v>
      </c>
      <c r="B30" s="20"/>
      <c r="C30" s="20" t="s">
        <v>29</v>
      </c>
      <c r="D30" s="20">
        <v>10</v>
      </c>
      <c r="E30" s="20">
        <v>11.4</v>
      </c>
      <c r="F30" s="21">
        <f t="shared" si="0"/>
        <v>114</v>
      </c>
      <c r="G30" s="21">
        <f t="shared" si="1"/>
        <v>131.1</v>
      </c>
      <c r="H30" s="22">
        <f>G30</f>
        <v>131.1</v>
      </c>
      <c r="I30" s="19">
        <v>131</v>
      </c>
      <c r="J30" s="19">
        <v>5</v>
      </c>
      <c r="K30" s="19">
        <v>-5</v>
      </c>
    </row>
    <row r="31" spans="1:11" s="2" customFormat="1" ht="33.75">
      <c r="A31" s="19" t="s">
        <v>46</v>
      </c>
      <c r="B31" s="20"/>
      <c r="C31" s="20"/>
      <c r="D31" s="20"/>
      <c r="E31" s="20"/>
      <c r="F31" s="21"/>
      <c r="G31" s="21"/>
      <c r="H31" s="22"/>
      <c r="I31" s="19"/>
      <c r="J31" s="19"/>
      <c r="K31" s="19"/>
    </row>
    <row r="32" spans="1:11" ht="33.75">
      <c r="A32" s="19" t="s">
        <v>16</v>
      </c>
      <c r="B32" s="20"/>
      <c r="C32" s="20" t="s">
        <v>11</v>
      </c>
      <c r="D32" s="20">
        <v>7</v>
      </c>
      <c r="E32" s="20">
        <v>40</v>
      </c>
      <c r="F32" s="21">
        <f t="shared" si="0"/>
        <v>280</v>
      </c>
      <c r="G32" s="21">
        <f t="shared" si="1"/>
        <v>322</v>
      </c>
      <c r="H32" s="22"/>
      <c r="I32" s="19"/>
      <c r="J32" s="19"/>
      <c r="K32" s="19">
        <v>-36</v>
      </c>
    </row>
    <row r="33" spans="1:11" ht="33.75">
      <c r="A33" s="19" t="s">
        <v>46</v>
      </c>
      <c r="B33" s="20"/>
      <c r="C33" s="20"/>
      <c r="D33" s="20"/>
      <c r="E33" s="20"/>
      <c r="F33" s="21"/>
      <c r="G33" s="21"/>
      <c r="H33" s="22"/>
      <c r="I33" s="19"/>
      <c r="J33" s="19"/>
      <c r="K33" s="19"/>
    </row>
    <row r="34" spans="1:11" ht="33.75">
      <c r="A34" s="19" t="s">
        <v>24</v>
      </c>
      <c r="B34" s="20"/>
      <c r="C34" s="20" t="s">
        <v>21</v>
      </c>
      <c r="D34" s="20">
        <v>6</v>
      </c>
      <c r="E34" s="20">
        <v>165</v>
      </c>
      <c r="F34" s="21">
        <f t="shared" si="0"/>
        <v>990</v>
      </c>
      <c r="G34" s="21">
        <f t="shared" si="1"/>
        <v>1138.5</v>
      </c>
      <c r="H34" s="22">
        <f>G34</f>
        <v>1138.5</v>
      </c>
      <c r="I34" s="19">
        <v>1139</v>
      </c>
      <c r="J34" s="19">
        <v>18</v>
      </c>
      <c r="K34" s="19">
        <v>-18</v>
      </c>
    </row>
    <row r="35" spans="1:11" s="2" customFormat="1" ht="33.75">
      <c r="A35" s="19" t="s">
        <v>46</v>
      </c>
      <c r="B35" s="20"/>
      <c r="C35" s="20"/>
      <c r="D35" s="20"/>
      <c r="E35" s="20"/>
      <c r="F35" s="21"/>
      <c r="G35" s="21"/>
      <c r="H35" s="22"/>
      <c r="I35" s="19"/>
      <c r="J35" s="19"/>
      <c r="K35" s="19"/>
    </row>
    <row r="36" spans="1:11" ht="33.75">
      <c r="A36" s="19" t="s">
        <v>12</v>
      </c>
      <c r="B36" s="20"/>
      <c r="C36" s="20" t="s">
        <v>10</v>
      </c>
      <c r="D36" s="20">
        <v>20</v>
      </c>
      <c r="E36" s="20">
        <v>40</v>
      </c>
      <c r="F36" s="21">
        <f t="shared" si="0"/>
        <v>800</v>
      </c>
      <c r="G36" s="21">
        <f t="shared" si="1"/>
        <v>919.9999999999999</v>
      </c>
      <c r="H36" s="22"/>
      <c r="I36" s="19"/>
      <c r="J36" s="19"/>
      <c r="K36" s="19">
        <v>-295</v>
      </c>
    </row>
    <row r="37" spans="1:11" ht="33.75">
      <c r="A37" s="19" t="s">
        <v>46</v>
      </c>
      <c r="B37" s="20"/>
      <c r="C37" s="20" t="s">
        <v>11</v>
      </c>
      <c r="D37" s="20">
        <v>8</v>
      </c>
      <c r="E37" s="20">
        <v>40</v>
      </c>
      <c r="F37" s="21">
        <f t="shared" si="0"/>
        <v>320</v>
      </c>
      <c r="G37" s="21">
        <f t="shared" si="1"/>
        <v>368</v>
      </c>
      <c r="H37" s="22"/>
      <c r="I37" s="19"/>
      <c r="J37" s="19"/>
      <c r="K37" s="19"/>
    </row>
    <row r="38" spans="1:11" ht="33.75">
      <c r="A38" s="19" t="s">
        <v>27</v>
      </c>
      <c r="B38" s="20"/>
      <c r="C38" s="20" t="s">
        <v>26</v>
      </c>
      <c r="D38" s="20">
        <v>5</v>
      </c>
      <c r="E38" s="20">
        <v>107.5</v>
      </c>
      <c r="F38" s="21">
        <f t="shared" si="0"/>
        <v>537.5</v>
      </c>
      <c r="G38" s="21">
        <f t="shared" si="1"/>
        <v>618.125</v>
      </c>
      <c r="H38" s="22"/>
      <c r="I38" s="19"/>
      <c r="J38" s="19"/>
      <c r="K38" s="19">
        <v>-36</v>
      </c>
    </row>
    <row r="39" spans="1:11" ht="33.75">
      <c r="A39" s="25" t="s">
        <v>46</v>
      </c>
      <c r="B39" s="20"/>
      <c r="C39" s="20" t="s">
        <v>29</v>
      </c>
      <c r="D39" s="20">
        <v>20</v>
      </c>
      <c r="E39" s="20">
        <v>11.4</v>
      </c>
      <c r="F39" s="21">
        <f t="shared" si="0"/>
        <v>228</v>
      </c>
      <c r="G39" s="21">
        <f t="shared" si="1"/>
        <v>262.2</v>
      </c>
      <c r="H39" s="22"/>
      <c r="I39" s="19"/>
      <c r="J39" s="19"/>
      <c r="K39" s="19"/>
    </row>
    <row r="40" spans="1:11" ht="33.75">
      <c r="A40" s="19" t="s">
        <v>18</v>
      </c>
      <c r="B40" s="20"/>
      <c r="C40" s="20" t="s">
        <v>11</v>
      </c>
      <c r="D40" s="20">
        <v>7</v>
      </c>
      <c r="E40" s="20">
        <v>40</v>
      </c>
      <c r="F40" s="21">
        <f>E40*D40</f>
        <v>280</v>
      </c>
      <c r="G40" s="21">
        <f>F40*1.15</f>
        <v>322</v>
      </c>
      <c r="H40" s="22">
        <f>G40</f>
        <v>322</v>
      </c>
      <c r="I40" s="19">
        <v>322</v>
      </c>
      <c r="J40" s="19">
        <v>21</v>
      </c>
      <c r="K40" s="19">
        <v>-21</v>
      </c>
    </row>
    <row r="41" spans="1:11" ht="33.75">
      <c r="A41" s="19" t="s">
        <v>46</v>
      </c>
      <c r="B41" s="24"/>
      <c r="C41" s="24"/>
      <c r="D41" s="24"/>
      <c r="E41" s="24"/>
      <c r="F41" s="24"/>
      <c r="G41" s="24"/>
      <c r="H41" s="24"/>
      <c r="I41" s="24"/>
      <c r="J41" s="24"/>
      <c r="K41" s="20"/>
    </row>
    <row r="42" spans="1:11" ht="33.75">
      <c r="A42" s="19" t="s">
        <v>28</v>
      </c>
      <c r="B42" s="20"/>
      <c r="C42" s="20" t="s">
        <v>26</v>
      </c>
      <c r="D42" s="20">
        <v>4</v>
      </c>
      <c r="E42" s="20">
        <v>107.5</v>
      </c>
      <c r="F42" s="21">
        <f t="shared" si="0"/>
        <v>430</v>
      </c>
      <c r="G42" s="21">
        <f t="shared" si="1"/>
        <v>494.49999999999994</v>
      </c>
      <c r="H42" s="22"/>
      <c r="I42" s="19"/>
      <c r="J42" s="19"/>
      <c r="K42" s="19">
        <v>-16</v>
      </c>
    </row>
    <row r="43" spans="1:11" ht="33.75">
      <c r="A43" s="19" t="s">
        <v>46</v>
      </c>
      <c r="B43" s="20"/>
      <c r="C43" s="20" t="s">
        <v>29</v>
      </c>
      <c r="D43" s="20">
        <v>10</v>
      </c>
      <c r="E43" s="20">
        <v>11.4</v>
      </c>
      <c r="F43" s="21">
        <f t="shared" si="0"/>
        <v>114</v>
      </c>
      <c r="G43" s="21">
        <f t="shared" si="1"/>
        <v>131.1</v>
      </c>
      <c r="H43" s="22"/>
      <c r="I43" s="19"/>
      <c r="J43" s="19"/>
      <c r="K43" s="19"/>
    </row>
    <row r="44" spans="1:11" ht="33.75">
      <c r="A44" s="19" t="s">
        <v>44</v>
      </c>
      <c r="B44" s="20"/>
      <c r="C44" s="20" t="s">
        <v>10</v>
      </c>
      <c r="D44" s="20">
        <v>4.5</v>
      </c>
      <c r="E44" s="20">
        <v>40</v>
      </c>
      <c r="F44" s="21">
        <f t="shared" si="0"/>
        <v>180</v>
      </c>
      <c r="G44" s="21">
        <f t="shared" si="1"/>
        <v>206.99999999999997</v>
      </c>
      <c r="H44" s="22">
        <f>G44</f>
        <v>206.99999999999997</v>
      </c>
      <c r="I44" s="19">
        <v>210</v>
      </c>
      <c r="J44" s="19">
        <v>13.5</v>
      </c>
      <c r="K44" s="22">
        <f>I44-H44-J44</f>
        <v>-10.499999999999972</v>
      </c>
    </row>
    <row r="45" spans="1:11" ht="33.75">
      <c r="A45" s="19" t="s">
        <v>15</v>
      </c>
      <c r="B45" s="20"/>
      <c r="C45" s="20" t="s">
        <v>11</v>
      </c>
      <c r="D45" s="20">
        <v>2</v>
      </c>
      <c r="E45" s="20">
        <v>40</v>
      </c>
      <c r="F45" s="21">
        <f t="shared" si="0"/>
        <v>80</v>
      </c>
      <c r="G45" s="21">
        <f t="shared" si="1"/>
        <v>92</v>
      </c>
      <c r="H45" s="22"/>
      <c r="I45" s="19"/>
      <c r="J45" s="19"/>
      <c r="K45" s="19">
        <v>4</v>
      </c>
    </row>
    <row r="46" spans="1:11" ht="33.75">
      <c r="A46" s="19" t="s">
        <v>46</v>
      </c>
      <c r="B46" s="20"/>
      <c r="C46" s="20" t="s">
        <v>11</v>
      </c>
      <c r="D46" s="20">
        <v>2</v>
      </c>
      <c r="E46" s="20">
        <v>40</v>
      </c>
      <c r="F46" s="21">
        <f t="shared" si="0"/>
        <v>80</v>
      </c>
      <c r="G46" s="21">
        <f t="shared" si="1"/>
        <v>92</v>
      </c>
      <c r="H46" s="22">
        <f>G45+G46</f>
        <v>184</v>
      </c>
      <c r="I46" s="19">
        <v>200</v>
      </c>
      <c r="J46" s="19">
        <v>12</v>
      </c>
      <c r="K46" s="22"/>
    </row>
    <row r="47" spans="1:11" ht="15">
      <c r="A47" s="6"/>
      <c r="B47" s="6"/>
      <c r="C47" s="6"/>
      <c r="D47" s="6"/>
      <c r="E47" s="6"/>
      <c r="F47" s="7"/>
      <c r="G47" s="7"/>
      <c r="H47" s="16"/>
      <c r="I47" s="6"/>
      <c r="J47" s="6"/>
      <c r="K4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2011-02-25T14:40:32Z</dcterms:created>
  <dcterms:modified xsi:type="dcterms:W3CDTF">2011-03-11T12:26:15Z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