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055" windowHeight="7935" activeTab="3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 refMode="R1C1"/>
</workbook>
</file>

<file path=xl/sharedStrings.xml><?xml version="1.0" encoding="utf-8"?>
<sst xmlns="http://schemas.openxmlformats.org/spreadsheetml/2006/main" count="460" uniqueCount="72">
  <si>
    <t>Ник</t>
  </si>
  <si>
    <t>Артикул</t>
  </si>
  <si>
    <t>Цвет</t>
  </si>
  <si>
    <t>Размер</t>
  </si>
  <si>
    <t>Цена</t>
  </si>
  <si>
    <t>Цена с орг</t>
  </si>
  <si>
    <t>Итог</t>
  </si>
  <si>
    <t>ТР</t>
  </si>
  <si>
    <t>Долг</t>
  </si>
  <si>
    <t>4646-96318</t>
  </si>
  <si>
    <t>Белый</t>
  </si>
  <si>
    <t>Lubiana</t>
  </si>
  <si>
    <t>KIA</t>
  </si>
  <si>
    <t>vikikii</t>
  </si>
  <si>
    <t>silverheartcats</t>
  </si>
  <si>
    <t>4637-96318</t>
  </si>
  <si>
    <t>Коричневый</t>
  </si>
  <si>
    <t>Оленька1979</t>
  </si>
  <si>
    <t>zolotuhina-ea</t>
  </si>
  <si>
    <t>olga-mk</t>
  </si>
  <si>
    <t>dosya</t>
  </si>
  <si>
    <t>4646-95518</t>
  </si>
  <si>
    <t>Красный</t>
  </si>
  <si>
    <t xml:space="preserve"> ***Туся***</t>
  </si>
  <si>
    <t>Bonya-80</t>
  </si>
  <si>
    <t>KashtankaN</t>
  </si>
  <si>
    <t>цВеТуЛяя</t>
  </si>
  <si>
    <t>СВОБОДНО</t>
  </si>
  <si>
    <t>4612-96318</t>
  </si>
  <si>
    <t>Фиолетовый</t>
  </si>
  <si>
    <t>Nanhavo</t>
  </si>
  <si>
    <t>Tuti</t>
  </si>
  <si>
    <t>fuzz</t>
  </si>
  <si>
    <t>Slanka</t>
  </si>
  <si>
    <t>58400-93918</t>
  </si>
  <si>
    <t>Бордовый</t>
  </si>
  <si>
    <t xml:space="preserve">Оля Нск </t>
  </si>
  <si>
    <t>Gаlчонок</t>
  </si>
  <si>
    <t>tan1181</t>
  </si>
  <si>
    <t>Бу***синка</t>
  </si>
  <si>
    <t>ESL1006</t>
  </si>
  <si>
    <t>Чёрный</t>
  </si>
  <si>
    <t xml:space="preserve"> Юлианк@</t>
  </si>
  <si>
    <t>7510-95918</t>
  </si>
  <si>
    <t>Оля Нск</t>
  </si>
  <si>
    <t>ulia78</t>
  </si>
  <si>
    <t>Pumka0884</t>
  </si>
  <si>
    <t>мама ЛИЛЯ</t>
  </si>
  <si>
    <t>Lubov-Ldinka</t>
  </si>
  <si>
    <t>Sveta_MC</t>
  </si>
  <si>
    <t>Арт. 6506</t>
  </si>
  <si>
    <t>Бежевый</t>
  </si>
  <si>
    <t>Юлианк@</t>
  </si>
  <si>
    <t>Selena42</t>
  </si>
  <si>
    <t>рыбочкаА</t>
  </si>
  <si>
    <t>КСЮША-С</t>
  </si>
  <si>
    <t>Lily1983</t>
  </si>
  <si>
    <t>4ertenok#13</t>
  </si>
  <si>
    <t>elenchik2206</t>
  </si>
  <si>
    <t>Julie_L</t>
  </si>
  <si>
    <t>Сова=)</t>
  </si>
  <si>
    <t>Оплачено</t>
  </si>
  <si>
    <t>мна</t>
  </si>
  <si>
    <t>ves212</t>
  </si>
  <si>
    <t xml:space="preserve">тамарара </t>
  </si>
  <si>
    <t>Катюшкина</t>
  </si>
  <si>
    <t>Анич</t>
  </si>
  <si>
    <t>Мария*****</t>
  </si>
  <si>
    <t>Пятница</t>
  </si>
  <si>
    <t>sof_</t>
  </si>
  <si>
    <t>Ди-ии 250р</t>
  </si>
  <si>
    <t>ОРГ:  Юлианк@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</si>
</sst>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26"/>
      <color indexed="8"/>
      <name val="Calibri"/>
      <family val="2"/>
    </font>
    <font>
      <sz val="26"/>
      <color indexed="8"/>
      <name val="Calibri"/>
      <family val="2"/>
    </font>
    <font>
      <b/>
      <sz val="26"/>
      <name val="Calibri"/>
      <family val="2"/>
    </font>
    <font>
      <b/>
      <sz val="26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26"/>
      <color theme="1"/>
      <name val="Calibri"/>
      <family val="2"/>
    </font>
    <font>
      <sz val="26"/>
      <color theme="1"/>
      <name val="Calibri"/>
      <family val="2"/>
    </font>
    <font>
      <b/>
      <sz val="26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3" fillId="33" borderId="10" xfId="0" applyFont="1" applyFill="1" applyBorder="1" applyAlignment="1">
      <alignment horizontal="center"/>
    </xf>
    <xf numFmtId="0" fontId="33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42" fillId="34" borderId="10" xfId="0" applyFont="1" applyFill="1" applyBorder="1" applyAlignment="1">
      <alignment/>
    </xf>
    <xf numFmtId="0" fontId="3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1" fontId="33" fillId="34" borderId="10" xfId="0" applyNumberFormat="1" applyFont="1" applyFill="1" applyBorder="1" applyAlignment="1">
      <alignment/>
    </xf>
    <xf numFmtId="1" fontId="33" fillId="33" borderId="1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2" fillId="34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42" fillId="33" borderId="10" xfId="0" applyFont="1" applyFill="1" applyBorder="1" applyAlignment="1">
      <alignment/>
    </xf>
    <xf numFmtId="0" fontId="2" fillId="0" borderId="10" xfId="42" applyFont="1" applyBorder="1" applyAlignment="1" applyProtection="1">
      <alignment/>
      <protection/>
    </xf>
    <xf numFmtId="0" fontId="2" fillId="33" borderId="10" xfId="42" applyFont="1" applyFill="1" applyBorder="1" applyAlignment="1" applyProtection="1">
      <alignment/>
      <protection/>
    </xf>
    <xf numFmtId="0" fontId="43" fillId="35" borderId="10" xfId="0" applyFont="1" applyFill="1" applyBorder="1" applyAlignment="1">
      <alignment/>
    </xf>
    <xf numFmtId="0" fontId="44" fillId="35" borderId="10" xfId="0" applyFont="1" applyFill="1" applyBorder="1" applyAlignment="1">
      <alignment/>
    </xf>
    <xf numFmtId="1" fontId="43" fillId="35" borderId="10" xfId="0" applyNumberFormat="1" applyFont="1" applyFill="1" applyBorder="1" applyAlignment="1">
      <alignment/>
    </xf>
    <xf numFmtId="0" fontId="23" fillId="35" borderId="10" xfId="0" applyFont="1" applyFill="1" applyBorder="1" applyAlignment="1">
      <alignment/>
    </xf>
    <xf numFmtId="0" fontId="45" fillId="35" borderId="10" xfId="0" applyFont="1" applyFill="1" applyBorder="1" applyAlignment="1">
      <alignment/>
    </xf>
    <xf numFmtId="0" fontId="23" fillId="35" borderId="10" xfId="42" applyFont="1" applyFill="1" applyBorder="1" applyAlignment="1" applyProtection="1">
      <alignment/>
      <protection/>
    </xf>
    <xf numFmtId="0" fontId="44" fillId="0" borderId="1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48595&amp;postdays=0&amp;postorder=asc&amp;start=540" TargetMode="External" /><Relationship Id="rId2" Type="http://schemas.openxmlformats.org/officeDocument/2006/relationships/hyperlink" Target="http://forum.sibmama.ru/viewtopic.php?t=748595&amp;postdays=0&amp;postorder=asc&amp;start=570" TargetMode="Externa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48595&amp;postdays=0&amp;postorder=asc&amp;start=570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1">
      <selection activeCell="N5" sqref="N5"/>
    </sheetView>
  </sheetViews>
  <sheetFormatPr defaultColWidth="9.140625" defaultRowHeight="15"/>
  <cols>
    <col min="1" max="1" width="14.57421875" style="0" customWidth="1"/>
    <col min="2" max="2" width="14.7109375" style="0" customWidth="1"/>
    <col min="3" max="3" width="12.28125" style="0" customWidth="1"/>
    <col min="6" max="6" width="9.710937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61</v>
      </c>
      <c r="I1" s="1" t="s">
        <v>7</v>
      </c>
      <c r="J1" s="1" t="s">
        <v>8</v>
      </c>
    </row>
    <row r="2" spans="1:10" ht="15">
      <c r="A2" s="2" t="s">
        <v>23</v>
      </c>
      <c r="B2" s="3" t="s">
        <v>21</v>
      </c>
      <c r="C2" s="3" t="s">
        <v>22</v>
      </c>
      <c r="D2" s="3">
        <v>37</v>
      </c>
      <c r="E2" s="3">
        <v>199</v>
      </c>
      <c r="F2" s="3">
        <f aca="true" t="shared" si="0" ref="F2:F35">E2*1.15</f>
        <v>228.85</v>
      </c>
      <c r="G2" s="7">
        <f>F2</f>
        <v>228.85</v>
      </c>
      <c r="H2" s="2">
        <v>230</v>
      </c>
      <c r="I2" s="2">
        <v>31.7</v>
      </c>
      <c r="J2" s="7">
        <f>H2-G2-I2</f>
        <v>-30.549999999999994</v>
      </c>
    </row>
    <row r="3" spans="1:10" ht="15">
      <c r="A3" s="5" t="s">
        <v>42</v>
      </c>
      <c r="B3" s="6" t="s">
        <v>40</v>
      </c>
      <c r="C3" s="6" t="s">
        <v>41</v>
      </c>
      <c r="D3" s="6">
        <v>42</v>
      </c>
      <c r="E3" s="6">
        <v>600</v>
      </c>
      <c r="F3" s="6">
        <f t="shared" si="0"/>
        <v>690</v>
      </c>
      <c r="G3" s="8"/>
      <c r="H3" s="5"/>
      <c r="I3" s="5">
        <v>31.7</v>
      </c>
      <c r="J3" s="5"/>
    </row>
    <row r="4" spans="1:10" ht="15">
      <c r="A4" s="5" t="s">
        <v>42</v>
      </c>
      <c r="B4" s="6" t="s">
        <v>40</v>
      </c>
      <c r="C4" s="6" t="s">
        <v>41</v>
      </c>
      <c r="D4" s="6">
        <v>43</v>
      </c>
      <c r="E4" s="6">
        <v>600</v>
      </c>
      <c r="F4" s="6">
        <f t="shared" si="0"/>
        <v>690</v>
      </c>
      <c r="G4" s="8"/>
      <c r="H4" s="5"/>
      <c r="I4" s="5">
        <v>31.7</v>
      </c>
      <c r="J4" s="5"/>
    </row>
    <row r="5" spans="1:10" ht="15">
      <c r="A5" s="5" t="s">
        <v>42</v>
      </c>
      <c r="B5" s="6" t="s">
        <v>40</v>
      </c>
      <c r="C5" s="6" t="s">
        <v>41</v>
      </c>
      <c r="D5" s="6">
        <v>46</v>
      </c>
      <c r="E5" s="6">
        <v>600</v>
      </c>
      <c r="F5" s="6">
        <f t="shared" si="0"/>
        <v>690</v>
      </c>
      <c r="G5" s="8"/>
      <c r="H5" s="5"/>
      <c r="I5" s="5">
        <v>31.7</v>
      </c>
      <c r="J5" s="5"/>
    </row>
    <row r="6" spans="1:10" ht="15">
      <c r="A6" s="5" t="s">
        <v>52</v>
      </c>
      <c r="B6" s="6" t="s">
        <v>50</v>
      </c>
      <c r="C6" s="6" t="s">
        <v>51</v>
      </c>
      <c r="D6" s="6">
        <v>36</v>
      </c>
      <c r="E6" s="6">
        <v>220</v>
      </c>
      <c r="F6" s="6">
        <f t="shared" si="0"/>
        <v>252.99999999999997</v>
      </c>
      <c r="G6" s="8"/>
      <c r="H6" s="5"/>
      <c r="I6" s="5">
        <v>31.7</v>
      </c>
      <c r="J6" s="5"/>
    </row>
    <row r="7" spans="1:10" ht="15">
      <c r="A7" s="5" t="s">
        <v>52</v>
      </c>
      <c r="B7" s="6" t="s">
        <v>50</v>
      </c>
      <c r="C7" s="6" t="s">
        <v>51</v>
      </c>
      <c r="D7" s="6">
        <v>37</v>
      </c>
      <c r="E7" s="6">
        <v>220</v>
      </c>
      <c r="F7" s="6">
        <f t="shared" si="0"/>
        <v>252.99999999999997</v>
      </c>
      <c r="G7" s="8"/>
      <c r="H7" s="5"/>
      <c r="I7" s="5">
        <v>31.7</v>
      </c>
      <c r="J7" s="5"/>
    </row>
    <row r="8" spans="1:10" ht="15">
      <c r="A8" s="5" t="s">
        <v>52</v>
      </c>
      <c r="B8" s="6" t="s">
        <v>50</v>
      </c>
      <c r="C8" s="6" t="s">
        <v>51</v>
      </c>
      <c r="D8" s="6">
        <v>38</v>
      </c>
      <c r="E8" s="6">
        <v>220</v>
      </c>
      <c r="F8" s="6">
        <f t="shared" si="0"/>
        <v>252.99999999999997</v>
      </c>
      <c r="G8" s="8">
        <f>F3+F4+F5+F6+F7+F8</f>
        <v>2829</v>
      </c>
      <c r="H8" s="5">
        <v>2829</v>
      </c>
      <c r="I8" s="5">
        <v>31.7</v>
      </c>
      <c r="J8" s="8">
        <f>H8-G8-I8-I7-I6-I5-I4-I3</f>
        <v>-190.2</v>
      </c>
    </row>
    <row r="9" spans="1:10" ht="15">
      <c r="A9" s="2" t="s">
        <v>57</v>
      </c>
      <c r="B9" s="3" t="s">
        <v>50</v>
      </c>
      <c r="C9" s="3" t="s">
        <v>51</v>
      </c>
      <c r="D9" s="3">
        <v>40</v>
      </c>
      <c r="E9" s="3">
        <v>220</v>
      </c>
      <c r="F9" s="3">
        <f t="shared" si="0"/>
        <v>252.99999999999997</v>
      </c>
      <c r="G9" s="7"/>
      <c r="H9" s="2"/>
      <c r="I9" s="2">
        <v>31.7</v>
      </c>
      <c r="J9" s="2"/>
    </row>
    <row r="10" spans="1:10" ht="15">
      <c r="A10" s="2" t="s">
        <v>57</v>
      </c>
      <c r="B10" s="3" t="s">
        <v>50</v>
      </c>
      <c r="C10" s="3" t="s">
        <v>51</v>
      </c>
      <c r="D10" s="3">
        <v>40</v>
      </c>
      <c r="E10" s="3">
        <v>220</v>
      </c>
      <c r="F10" s="3">
        <f t="shared" si="0"/>
        <v>252.99999999999997</v>
      </c>
      <c r="G10" s="7"/>
      <c r="H10" s="2"/>
      <c r="I10" s="2">
        <v>31.7</v>
      </c>
      <c r="J10" s="2"/>
    </row>
    <row r="11" spans="1:10" ht="15">
      <c r="A11" s="2" t="s">
        <v>57</v>
      </c>
      <c r="B11" s="3" t="s">
        <v>50</v>
      </c>
      <c r="C11" s="3" t="s">
        <v>51</v>
      </c>
      <c r="D11" s="3">
        <v>40</v>
      </c>
      <c r="E11" s="3">
        <v>220</v>
      </c>
      <c r="F11" s="3">
        <f t="shared" si="0"/>
        <v>252.99999999999997</v>
      </c>
      <c r="G11" s="7">
        <f>F9+F10+F11</f>
        <v>758.9999999999999</v>
      </c>
      <c r="H11" s="2">
        <v>759</v>
      </c>
      <c r="I11" s="2">
        <v>31.7</v>
      </c>
      <c r="J11" s="7">
        <f>H11-G11-I11-I10-I9</f>
        <v>-95.09999999999988</v>
      </c>
    </row>
    <row r="12" spans="1:10" ht="15">
      <c r="A12" s="11" t="s">
        <v>24</v>
      </c>
      <c r="B12" s="6" t="s">
        <v>28</v>
      </c>
      <c r="C12" s="6" t="s">
        <v>29</v>
      </c>
      <c r="D12" s="6">
        <v>38</v>
      </c>
      <c r="E12" s="6">
        <v>199</v>
      </c>
      <c r="F12" s="6">
        <f t="shared" si="0"/>
        <v>228.85</v>
      </c>
      <c r="G12" s="8"/>
      <c r="H12" s="5"/>
      <c r="I12" s="5">
        <v>31.7</v>
      </c>
      <c r="J12" s="5"/>
    </row>
    <row r="13" spans="1:10" ht="15">
      <c r="A13" s="11" t="s">
        <v>24</v>
      </c>
      <c r="B13" s="6" t="s">
        <v>21</v>
      </c>
      <c r="C13" s="6" t="s">
        <v>22</v>
      </c>
      <c r="D13" s="6">
        <v>38</v>
      </c>
      <c r="E13" s="6">
        <v>199</v>
      </c>
      <c r="F13" s="6">
        <f t="shared" si="0"/>
        <v>228.85</v>
      </c>
      <c r="G13" s="8">
        <f>F12+F13</f>
        <v>457.7</v>
      </c>
      <c r="H13" s="5">
        <v>500</v>
      </c>
      <c r="I13" s="5">
        <v>31.7</v>
      </c>
      <c r="J13" s="8">
        <f>H13-G13-I13-I12</f>
        <v>-21.099999999999987</v>
      </c>
    </row>
    <row r="14" spans="1:10" ht="15">
      <c r="A14" s="13" t="s">
        <v>20</v>
      </c>
      <c r="B14" s="3" t="s">
        <v>43</v>
      </c>
      <c r="C14" s="3" t="s">
        <v>41</v>
      </c>
      <c r="D14" s="3">
        <v>42</v>
      </c>
      <c r="E14" s="3">
        <v>396</v>
      </c>
      <c r="F14" s="3">
        <f>E14*1.15</f>
        <v>455.4</v>
      </c>
      <c r="G14" s="7">
        <f>F14</f>
        <v>455.4</v>
      </c>
      <c r="H14" s="2"/>
      <c r="I14" s="2">
        <v>31.7</v>
      </c>
      <c r="J14" s="7"/>
    </row>
    <row r="15" spans="1:10" ht="15">
      <c r="A15" s="2" t="s">
        <v>20</v>
      </c>
      <c r="B15" s="3" t="s">
        <v>15</v>
      </c>
      <c r="C15" s="3" t="s">
        <v>16</v>
      </c>
      <c r="D15" s="3">
        <v>40</v>
      </c>
      <c r="E15" s="3">
        <v>199</v>
      </c>
      <c r="F15" s="3">
        <f t="shared" si="0"/>
        <v>228.85</v>
      </c>
      <c r="G15" s="7">
        <f>F15</f>
        <v>228.85</v>
      </c>
      <c r="H15" s="2">
        <v>230</v>
      </c>
      <c r="I15" s="2">
        <v>31.7</v>
      </c>
      <c r="J15" s="7"/>
    </row>
    <row r="16" spans="1:10" ht="15">
      <c r="A16" s="5" t="s">
        <v>58</v>
      </c>
      <c r="B16" s="6" t="s">
        <v>50</v>
      </c>
      <c r="C16" s="6" t="s">
        <v>51</v>
      </c>
      <c r="D16" s="6">
        <v>41</v>
      </c>
      <c r="E16" s="6">
        <v>220</v>
      </c>
      <c r="F16" s="6">
        <f t="shared" si="0"/>
        <v>252.99999999999997</v>
      </c>
      <c r="G16" s="8">
        <f>F16</f>
        <v>252.99999999999997</v>
      </c>
      <c r="H16" s="5">
        <v>253</v>
      </c>
      <c r="I16" s="5">
        <v>31.7</v>
      </c>
      <c r="J16" s="8">
        <f>H16-G16-I16</f>
        <v>-31.69999999999997</v>
      </c>
    </row>
    <row r="17" spans="1:10" ht="15">
      <c r="A17" s="2" t="s">
        <v>32</v>
      </c>
      <c r="B17" s="3" t="s">
        <v>28</v>
      </c>
      <c r="C17" s="3" t="s">
        <v>29</v>
      </c>
      <c r="D17" s="3">
        <v>39</v>
      </c>
      <c r="E17" s="3">
        <v>199</v>
      </c>
      <c r="F17" s="3">
        <f t="shared" si="0"/>
        <v>228.85</v>
      </c>
      <c r="G17" s="7">
        <f>F17</f>
        <v>228.85</v>
      </c>
      <c r="H17" s="2">
        <v>229</v>
      </c>
      <c r="I17" s="2">
        <v>31.7</v>
      </c>
      <c r="J17" s="7">
        <f>H17-G17-I17</f>
        <v>-31.549999999999994</v>
      </c>
    </row>
    <row r="18" spans="1:10" ht="15">
      <c r="A18" s="5" t="s">
        <v>37</v>
      </c>
      <c r="B18" s="6" t="s">
        <v>34</v>
      </c>
      <c r="C18" s="6" t="s">
        <v>35</v>
      </c>
      <c r="D18" s="6">
        <v>38</v>
      </c>
      <c r="E18" s="6">
        <v>595</v>
      </c>
      <c r="F18" s="6">
        <f t="shared" si="0"/>
        <v>684.25</v>
      </c>
      <c r="G18" s="8"/>
      <c r="H18" s="5"/>
      <c r="I18" s="5">
        <v>31.7</v>
      </c>
      <c r="J18" s="5"/>
    </row>
    <row r="19" spans="1:10" ht="15">
      <c r="A19" s="5" t="s">
        <v>37</v>
      </c>
      <c r="B19" s="6" t="s">
        <v>34</v>
      </c>
      <c r="C19" s="6" t="s">
        <v>35</v>
      </c>
      <c r="D19" s="6">
        <v>38</v>
      </c>
      <c r="E19" s="6">
        <v>595</v>
      </c>
      <c r="F19" s="6">
        <f t="shared" si="0"/>
        <v>684.25</v>
      </c>
      <c r="G19" s="8">
        <f>F18+F19</f>
        <v>1368.5</v>
      </c>
      <c r="H19" s="5">
        <v>1400</v>
      </c>
      <c r="I19" s="5">
        <v>31.7</v>
      </c>
      <c r="J19" s="8">
        <f>H19-G19-I19-I18</f>
        <v>-31.9</v>
      </c>
    </row>
    <row r="20" spans="1:10" ht="15">
      <c r="A20" s="2" t="s">
        <v>59</v>
      </c>
      <c r="B20" s="3" t="s">
        <v>50</v>
      </c>
      <c r="C20" s="3" t="s">
        <v>51</v>
      </c>
      <c r="D20" s="3">
        <v>41</v>
      </c>
      <c r="E20" s="3">
        <v>220</v>
      </c>
      <c r="F20" s="3">
        <f t="shared" si="0"/>
        <v>252.99999999999997</v>
      </c>
      <c r="G20" s="7"/>
      <c r="H20" s="2"/>
      <c r="I20" s="2">
        <v>31.7</v>
      </c>
      <c r="J20" s="2"/>
    </row>
    <row r="21" spans="1:10" ht="15">
      <c r="A21" s="2" t="s">
        <v>59</v>
      </c>
      <c r="B21" s="3" t="s">
        <v>50</v>
      </c>
      <c r="C21" s="3" t="s">
        <v>51</v>
      </c>
      <c r="D21" s="3">
        <v>41</v>
      </c>
      <c r="E21" s="3">
        <v>220</v>
      </c>
      <c r="F21" s="3">
        <f t="shared" si="0"/>
        <v>252.99999999999997</v>
      </c>
      <c r="G21" s="7">
        <f>F20+F21</f>
        <v>505.99999999999994</v>
      </c>
      <c r="H21" s="2">
        <v>506</v>
      </c>
      <c r="I21" s="2">
        <v>31.7</v>
      </c>
      <c r="J21" s="7">
        <f>H21-G21-I21-I20</f>
        <v>-63.39999999999994</v>
      </c>
    </row>
    <row r="22" spans="1:10" ht="15">
      <c r="A22" s="5" t="s">
        <v>25</v>
      </c>
      <c r="B22" s="6" t="s">
        <v>21</v>
      </c>
      <c r="C22" s="6" t="s">
        <v>22</v>
      </c>
      <c r="D22" s="6">
        <v>40</v>
      </c>
      <c r="E22" s="6">
        <v>199</v>
      </c>
      <c r="F22" s="6">
        <f t="shared" si="0"/>
        <v>228.85</v>
      </c>
      <c r="G22" s="8"/>
      <c r="H22" s="5"/>
      <c r="I22" s="5">
        <v>31.7</v>
      </c>
      <c r="J22" s="5"/>
    </row>
    <row r="23" spans="1:10" ht="15">
      <c r="A23" s="5" t="s">
        <v>25</v>
      </c>
      <c r="B23" s="6" t="s">
        <v>50</v>
      </c>
      <c r="C23" s="6" t="s">
        <v>51</v>
      </c>
      <c r="D23" s="6">
        <v>39</v>
      </c>
      <c r="E23" s="6">
        <v>220</v>
      </c>
      <c r="F23" s="6">
        <f t="shared" si="0"/>
        <v>252.99999999999997</v>
      </c>
      <c r="G23" s="8"/>
      <c r="H23" s="5"/>
      <c r="I23" s="5">
        <v>31.7</v>
      </c>
      <c r="J23" s="5"/>
    </row>
    <row r="24" spans="1:10" ht="15">
      <c r="A24" s="5" t="s">
        <v>25</v>
      </c>
      <c r="B24" s="6" t="s">
        <v>50</v>
      </c>
      <c r="C24" s="6" t="s">
        <v>51</v>
      </c>
      <c r="D24" s="6">
        <v>39</v>
      </c>
      <c r="E24" s="6">
        <v>220</v>
      </c>
      <c r="F24" s="6">
        <f t="shared" si="0"/>
        <v>252.99999999999997</v>
      </c>
      <c r="G24" s="8">
        <f>F22+F23+F24</f>
        <v>734.8499999999999</v>
      </c>
      <c r="H24" s="5">
        <v>735</v>
      </c>
      <c r="I24" s="5">
        <v>31.7</v>
      </c>
      <c r="J24" s="8">
        <f>H24-G24-I24-I23-I22</f>
        <v>-94.9499999999999</v>
      </c>
    </row>
    <row r="25" spans="1:10" ht="15">
      <c r="A25" s="2" t="s">
        <v>12</v>
      </c>
      <c r="B25" s="3" t="s">
        <v>9</v>
      </c>
      <c r="C25" s="3" t="s">
        <v>10</v>
      </c>
      <c r="D25" s="3">
        <v>39</v>
      </c>
      <c r="E25" s="3">
        <v>199</v>
      </c>
      <c r="F25" s="3">
        <f t="shared" si="0"/>
        <v>228.85</v>
      </c>
      <c r="G25" s="7"/>
      <c r="H25" s="2"/>
      <c r="I25" s="2">
        <v>31.7</v>
      </c>
      <c r="J25" s="2"/>
    </row>
    <row r="26" spans="1:10" ht="15">
      <c r="A26" s="2" t="s">
        <v>12</v>
      </c>
      <c r="B26" s="3" t="s">
        <v>9</v>
      </c>
      <c r="C26" s="3" t="s">
        <v>10</v>
      </c>
      <c r="D26" s="3">
        <v>40</v>
      </c>
      <c r="E26" s="3">
        <v>199</v>
      </c>
      <c r="F26" s="3">
        <f t="shared" si="0"/>
        <v>228.85</v>
      </c>
      <c r="G26" s="7"/>
      <c r="H26" s="2"/>
      <c r="I26" s="2">
        <v>31.7</v>
      </c>
      <c r="J26" s="2"/>
    </row>
    <row r="27" spans="1:10" ht="15">
      <c r="A27" s="2" t="s">
        <v>12</v>
      </c>
      <c r="B27" s="3" t="s">
        <v>21</v>
      </c>
      <c r="C27" s="3" t="s">
        <v>22</v>
      </c>
      <c r="D27" s="3">
        <v>39</v>
      </c>
      <c r="E27" s="3">
        <v>199</v>
      </c>
      <c r="F27" s="3">
        <f t="shared" si="0"/>
        <v>228.85</v>
      </c>
      <c r="G27" s="7">
        <f>F25+F26+F27</f>
        <v>686.55</v>
      </c>
      <c r="H27" s="2">
        <v>690</v>
      </c>
      <c r="I27" s="2">
        <v>31.7</v>
      </c>
      <c r="J27" s="7">
        <f>H27-G27-I27-I26-I25</f>
        <v>-91.64999999999995</v>
      </c>
    </row>
    <row r="28" spans="1:10" ht="15">
      <c r="A28" s="5" t="s">
        <v>56</v>
      </c>
      <c r="B28" s="6" t="s">
        <v>50</v>
      </c>
      <c r="C28" s="6" t="s">
        <v>51</v>
      </c>
      <c r="D28" s="6">
        <v>38</v>
      </c>
      <c r="E28" s="6">
        <v>220</v>
      </c>
      <c r="F28" s="6">
        <f t="shared" si="0"/>
        <v>252.99999999999997</v>
      </c>
      <c r="G28" s="8">
        <f>F28</f>
        <v>252.99999999999997</v>
      </c>
      <c r="H28" s="5">
        <v>253</v>
      </c>
      <c r="I28" s="5">
        <v>31.7</v>
      </c>
      <c r="J28" s="8">
        <f>H28-G28-I28</f>
        <v>-31.69999999999997</v>
      </c>
    </row>
    <row r="29" spans="1:10" ht="15">
      <c r="A29" s="2" t="s">
        <v>11</v>
      </c>
      <c r="B29" s="3" t="s">
        <v>9</v>
      </c>
      <c r="C29" s="3" t="s">
        <v>10</v>
      </c>
      <c r="D29" s="3">
        <v>37</v>
      </c>
      <c r="E29" s="3">
        <v>199</v>
      </c>
      <c r="F29" s="3">
        <f t="shared" si="0"/>
        <v>228.85</v>
      </c>
      <c r="G29" s="7"/>
      <c r="H29" s="2"/>
      <c r="I29" s="2">
        <v>31.7</v>
      </c>
      <c r="J29" s="2"/>
    </row>
    <row r="30" spans="1:10" ht="15">
      <c r="A30" s="2" t="s">
        <v>11</v>
      </c>
      <c r="B30" s="3" t="s">
        <v>9</v>
      </c>
      <c r="C30" s="3" t="s">
        <v>10</v>
      </c>
      <c r="D30" s="3">
        <v>38</v>
      </c>
      <c r="E30" s="3">
        <v>199</v>
      </c>
      <c r="F30" s="3">
        <f t="shared" si="0"/>
        <v>228.85</v>
      </c>
      <c r="G30" s="7">
        <f>F29+F30</f>
        <v>457.7</v>
      </c>
      <c r="H30" s="2">
        <v>458</v>
      </c>
      <c r="I30" s="2">
        <v>31.7</v>
      </c>
      <c r="J30" s="7">
        <f>H30-G30-I30-I29</f>
        <v>-63.09999999999999</v>
      </c>
    </row>
    <row r="31" spans="1:10" ht="15">
      <c r="A31" s="5" t="s">
        <v>48</v>
      </c>
      <c r="B31" s="6" t="s">
        <v>43</v>
      </c>
      <c r="C31" s="6" t="s">
        <v>41</v>
      </c>
      <c r="D31" s="6">
        <v>43</v>
      </c>
      <c r="E31" s="6">
        <v>396</v>
      </c>
      <c r="F31" s="6">
        <f t="shared" si="0"/>
        <v>455.4</v>
      </c>
      <c r="G31" s="8">
        <f>F31</f>
        <v>455.4</v>
      </c>
      <c r="H31" s="5">
        <v>455</v>
      </c>
      <c r="I31" s="5">
        <v>31.7</v>
      </c>
      <c r="J31" s="8">
        <f>H31-G31-I31</f>
        <v>-32.09999999999998</v>
      </c>
    </row>
    <row r="32" spans="1:10" ht="15">
      <c r="A32" s="2" t="s">
        <v>30</v>
      </c>
      <c r="B32" s="3" t="s">
        <v>28</v>
      </c>
      <c r="C32" s="3" t="s">
        <v>29</v>
      </c>
      <c r="D32" s="3">
        <v>37</v>
      </c>
      <c r="E32" s="3">
        <v>199</v>
      </c>
      <c r="F32" s="3">
        <f t="shared" si="0"/>
        <v>228.85</v>
      </c>
      <c r="G32" s="7"/>
      <c r="H32" s="2"/>
      <c r="I32" s="2">
        <v>31.7</v>
      </c>
      <c r="J32" s="2"/>
    </row>
    <row r="33" spans="1:10" ht="15">
      <c r="A33" s="2" t="s">
        <v>30</v>
      </c>
      <c r="B33" s="3" t="s">
        <v>50</v>
      </c>
      <c r="C33" s="3" t="s">
        <v>51</v>
      </c>
      <c r="D33" s="3">
        <v>36</v>
      </c>
      <c r="E33" s="3">
        <v>220</v>
      </c>
      <c r="F33" s="3">
        <f t="shared" si="0"/>
        <v>252.99999999999997</v>
      </c>
      <c r="G33" s="7"/>
      <c r="H33" s="2"/>
      <c r="I33" s="2">
        <v>31.7</v>
      </c>
      <c r="J33" s="2"/>
    </row>
    <row r="34" spans="1:10" ht="15">
      <c r="A34" s="2" t="s">
        <v>30</v>
      </c>
      <c r="B34" s="3" t="s">
        <v>50</v>
      </c>
      <c r="C34" s="3" t="s">
        <v>51</v>
      </c>
      <c r="D34" s="3">
        <v>37</v>
      </c>
      <c r="E34" s="3">
        <v>220</v>
      </c>
      <c r="F34" s="3">
        <f t="shared" si="0"/>
        <v>252.99999999999997</v>
      </c>
      <c r="G34" s="7">
        <f>F32+F33+F34</f>
        <v>734.8499999999999</v>
      </c>
      <c r="H34" s="2">
        <v>735</v>
      </c>
      <c r="I34" s="2">
        <v>31.7</v>
      </c>
      <c r="J34" s="7">
        <f>H34-G34-I34-I33-I32</f>
        <v>-94.9499999999999</v>
      </c>
    </row>
    <row r="35" spans="1:10" ht="15">
      <c r="A35" s="5" t="s">
        <v>19</v>
      </c>
      <c r="B35" s="6" t="s">
        <v>15</v>
      </c>
      <c r="C35" s="6" t="s">
        <v>16</v>
      </c>
      <c r="D35" s="6">
        <v>39</v>
      </c>
      <c r="E35" s="6">
        <v>199</v>
      </c>
      <c r="F35" s="6">
        <f t="shared" si="0"/>
        <v>228.85</v>
      </c>
      <c r="G35" s="8"/>
      <c r="H35" s="5"/>
      <c r="I35" s="5">
        <v>31.7</v>
      </c>
      <c r="J35" s="5"/>
    </row>
    <row r="36" spans="1:10" ht="15">
      <c r="A36" s="5" t="s">
        <v>19</v>
      </c>
      <c r="B36" s="6" t="s">
        <v>15</v>
      </c>
      <c r="C36" s="6" t="s">
        <v>16</v>
      </c>
      <c r="D36" s="6">
        <v>41</v>
      </c>
      <c r="E36" s="6">
        <v>199</v>
      </c>
      <c r="F36" s="6">
        <f aca="true" t="shared" si="1" ref="F36:F70">E36*1.15</f>
        <v>228.85</v>
      </c>
      <c r="G36" s="8">
        <f>F35+F36</f>
        <v>457.7</v>
      </c>
      <c r="H36" s="5">
        <v>458</v>
      </c>
      <c r="I36" s="5">
        <v>31.7</v>
      </c>
      <c r="J36" s="8">
        <f>H36-G36-I36-I35</f>
        <v>-63.09999999999999</v>
      </c>
    </row>
    <row r="37" spans="1:10" ht="15">
      <c r="A37" s="2" t="s">
        <v>46</v>
      </c>
      <c r="B37" s="3" t="s">
        <v>43</v>
      </c>
      <c r="C37" s="3" t="s">
        <v>41</v>
      </c>
      <c r="D37" s="3">
        <v>43</v>
      </c>
      <c r="E37" s="3">
        <v>396</v>
      </c>
      <c r="F37" s="3">
        <f t="shared" si="1"/>
        <v>455.4</v>
      </c>
      <c r="G37" s="7">
        <f>F37</f>
        <v>455.4</v>
      </c>
      <c r="H37" s="2">
        <v>455</v>
      </c>
      <c r="I37" s="2">
        <v>31.7</v>
      </c>
      <c r="J37" s="7">
        <f>H37-G37-I37</f>
        <v>-32.09999999999998</v>
      </c>
    </row>
    <row r="38" spans="1:10" ht="15">
      <c r="A38" s="11" t="s">
        <v>53</v>
      </c>
      <c r="B38" s="6" t="s">
        <v>50</v>
      </c>
      <c r="C38" s="6" t="s">
        <v>51</v>
      </c>
      <c r="D38" s="6">
        <v>40</v>
      </c>
      <c r="E38" s="6">
        <v>220</v>
      </c>
      <c r="F38" s="6">
        <f t="shared" si="1"/>
        <v>252.99999999999997</v>
      </c>
      <c r="G38" s="8"/>
      <c r="H38" s="5"/>
      <c r="I38" s="5">
        <v>31.7</v>
      </c>
      <c r="J38" s="5"/>
    </row>
    <row r="39" spans="1:10" ht="15">
      <c r="A39" s="11" t="s">
        <v>53</v>
      </c>
      <c r="B39" s="6" t="s">
        <v>50</v>
      </c>
      <c r="C39" s="6" t="s">
        <v>51</v>
      </c>
      <c r="D39" s="6">
        <v>36</v>
      </c>
      <c r="E39" s="6">
        <v>220</v>
      </c>
      <c r="F39" s="6">
        <f t="shared" si="1"/>
        <v>252.99999999999997</v>
      </c>
      <c r="G39" s="8"/>
      <c r="H39" s="5"/>
      <c r="I39" s="5">
        <v>31.7</v>
      </c>
      <c r="J39" s="5"/>
    </row>
    <row r="40" spans="1:10" ht="15">
      <c r="A40" s="11" t="s">
        <v>53</v>
      </c>
      <c r="B40" s="6" t="s">
        <v>50</v>
      </c>
      <c r="C40" s="6" t="s">
        <v>51</v>
      </c>
      <c r="D40" s="6">
        <v>38</v>
      </c>
      <c r="E40" s="6">
        <v>220</v>
      </c>
      <c r="F40" s="6">
        <f t="shared" si="1"/>
        <v>252.99999999999997</v>
      </c>
      <c r="G40" s="8"/>
      <c r="H40" s="5"/>
      <c r="I40" s="5">
        <v>31.7</v>
      </c>
      <c r="J40" s="5"/>
    </row>
    <row r="41" spans="1:10" ht="15">
      <c r="A41" s="11" t="s">
        <v>53</v>
      </c>
      <c r="B41" s="6" t="s">
        <v>50</v>
      </c>
      <c r="C41" s="6" t="s">
        <v>51</v>
      </c>
      <c r="D41" s="6">
        <v>39</v>
      </c>
      <c r="E41" s="6">
        <v>220</v>
      </c>
      <c r="F41" s="6">
        <f t="shared" si="1"/>
        <v>252.99999999999997</v>
      </c>
      <c r="G41" s="8">
        <f>F38+F39+F40+F41</f>
        <v>1011.9999999999999</v>
      </c>
      <c r="H41" s="5">
        <v>1012</v>
      </c>
      <c r="I41" s="5">
        <v>31.7</v>
      </c>
      <c r="J41" s="8">
        <f>H41-G41-I41-I40-I39-I38</f>
        <v>-126.79999999999988</v>
      </c>
    </row>
    <row r="42" spans="1:10" ht="15">
      <c r="A42" s="10" t="s">
        <v>14</v>
      </c>
      <c r="B42" s="3" t="s">
        <v>9</v>
      </c>
      <c r="C42" s="3" t="s">
        <v>10</v>
      </c>
      <c r="D42" s="3">
        <v>41</v>
      </c>
      <c r="E42" s="3">
        <v>199</v>
      </c>
      <c r="F42" s="3">
        <f t="shared" si="1"/>
        <v>228.85</v>
      </c>
      <c r="G42" s="7">
        <f aca="true" t="shared" si="2" ref="G42:G48">F42</f>
        <v>228.85</v>
      </c>
      <c r="H42" s="2">
        <v>250</v>
      </c>
      <c r="I42" s="2">
        <v>31.7</v>
      </c>
      <c r="J42" s="7">
        <f>H42-G42-I42</f>
        <v>-10.549999999999994</v>
      </c>
    </row>
    <row r="43" spans="1:10" ht="15">
      <c r="A43" s="5" t="s">
        <v>33</v>
      </c>
      <c r="B43" s="6" t="s">
        <v>28</v>
      </c>
      <c r="C43" s="6" t="s">
        <v>29</v>
      </c>
      <c r="D43" s="6">
        <v>40</v>
      </c>
      <c r="E43" s="6">
        <v>199</v>
      </c>
      <c r="F43" s="6">
        <f t="shared" si="1"/>
        <v>228.85</v>
      </c>
      <c r="G43" s="8"/>
      <c r="H43" s="5"/>
      <c r="I43" s="5">
        <v>31.7</v>
      </c>
      <c r="J43" s="5"/>
    </row>
    <row r="44" spans="1:10" ht="15">
      <c r="A44" s="5" t="s">
        <v>33</v>
      </c>
      <c r="B44" s="6" t="s">
        <v>28</v>
      </c>
      <c r="C44" s="6" t="s">
        <v>29</v>
      </c>
      <c r="D44" s="6">
        <v>39</v>
      </c>
      <c r="E44" s="6">
        <v>199</v>
      </c>
      <c r="F44" s="6">
        <f t="shared" si="1"/>
        <v>228.85</v>
      </c>
      <c r="G44" s="8">
        <f>F43+F44</f>
        <v>457.7</v>
      </c>
      <c r="H44" s="5">
        <v>458</v>
      </c>
      <c r="I44" s="5">
        <v>31.7</v>
      </c>
      <c r="J44" s="8">
        <f>H44-G44-I44-I43</f>
        <v>-63.09999999999999</v>
      </c>
    </row>
    <row r="45" spans="1:10" ht="15">
      <c r="A45" s="2" t="s">
        <v>49</v>
      </c>
      <c r="B45" s="3" t="s">
        <v>43</v>
      </c>
      <c r="C45" s="3" t="s">
        <v>41</v>
      </c>
      <c r="D45" s="3">
        <v>44</v>
      </c>
      <c r="E45" s="3">
        <v>396</v>
      </c>
      <c r="F45" s="3">
        <f t="shared" si="1"/>
        <v>455.4</v>
      </c>
      <c r="G45" s="7">
        <f t="shared" si="2"/>
        <v>455.4</v>
      </c>
      <c r="H45" s="2">
        <v>455</v>
      </c>
      <c r="I45" s="2">
        <v>31.7</v>
      </c>
      <c r="J45" s="7">
        <f>H45-G45-I45</f>
        <v>-32.09999999999998</v>
      </c>
    </row>
    <row r="46" spans="1:10" ht="15">
      <c r="A46" s="5" t="s">
        <v>38</v>
      </c>
      <c r="B46" s="6" t="s">
        <v>34</v>
      </c>
      <c r="C46" s="6" t="s">
        <v>35</v>
      </c>
      <c r="D46" s="6">
        <v>39</v>
      </c>
      <c r="E46" s="6">
        <v>595</v>
      </c>
      <c r="F46" s="6">
        <f t="shared" si="1"/>
        <v>684.25</v>
      </c>
      <c r="G46" s="8">
        <f t="shared" si="2"/>
        <v>684.25</v>
      </c>
      <c r="H46" s="5">
        <v>684</v>
      </c>
      <c r="I46" s="5">
        <v>31.7</v>
      </c>
      <c r="J46" s="8">
        <f>H46-G46-I46</f>
        <v>-31.95</v>
      </c>
    </row>
    <row r="47" spans="1:10" ht="15">
      <c r="A47" s="2" t="s">
        <v>31</v>
      </c>
      <c r="B47" s="3" t="s">
        <v>28</v>
      </c>
      <c r="C47" s="3" t="s">
        <v>29</v>
      </c>
      <c r="D47" s="3">
        <v>38</v>
      </c>
      <c r="E47" s="3">
        <v>199</v>
      </c>
      <c r="F47" s="3">
        <f t="shared" si="1"/>
        <v>228.85</v>
      </c>
      <c r="G47" s="7">
        <f t="shared" si="2"/>
        <v>228.85</v>
      </c>
      <c r="H47" s="2">
        <v>229</v>
      </c>
      <c r="I47" s="2">
        <v>31.7</v>
      </c>
      <c r="J47" s="7">
        <f>H47-G47-I47</f>
        <v>-31.549999999999994</v>
      </c>
    </row>
    <row r="48" spans="1:10" ht="15">
      <c r="A48" s="5" t="s">
        <v>45</v>
      </c>
      <c r="B48" s="6" t="s">
        <v>43</v>
      </c>
      <c r="C48" s="6" t="s">
        <v>41</v>
      </c>
      <c r="D48" s="6">
        <v>42</v>
      </c>
      <c r="E48" s="6">
        <v>396</v>
      </c>
      <c r="F48" s="6">
        <f t="shared" si="1"/>
        <v>455.4</v>
      </c>
      <c r="G48" s="8">
        <f t="shared" si="2"/>
        <v>455.4</v>
      </c>
      <c r="H48" s="5">
        <v>455</v>
      </c>
      <c r="I48" s="5">
        <v>31.7</v>
      </c>
      <c r="J48" s="8">
        <f>H48-G48-I48</f>
        <v>-32.09999999999998</v>
      </c>
    </row>
    <row r="49" spans="1:10" ht="15">
      <c r="A49" s="2" t="s">
        <v>13</v>
      </c>
      <c r="B49" s="3" t="s">
        <v>9</v>
      </c>
      <c r="C49" s="3" t="s">
        <v>10</v>
      </c>
      <c r="D49" s="3">
        <v>38</v>
      </c>
      <c r="E49" s="3">
        <v>199</v>
      </c>
      <c r="F49" s="3">
        <f t="shared" si="1"/>
        <v>228.85</v>
      </c>
      <c r="G49" s="7"/>
      <c r="H49" s="2"/>
      <c r="I49" s="2">
        <v>31.7</v>
      </c>
      <c r="J49" s="2"/>
    </row>
    <row r="50" spans="1:10" ht="15">
      <c r="A50" s="2" t="s">
        <v>13</v>
      </c>
      <c r="B50" s="3" t="s">
        <v>9</v>
      </c>
      <c r="C50" s="3" t="s">
        <v>10</v>
      </c>
      <c r="D50" s="3">
        <v>39</v>
      </c>
      <c r="E50" s="3">
        <v>199</v>
      </c>
      <c r="F50" s="3">
        <f t="shared" si="1"/>
        <v>228.85</v>
      </c>
      <c r="G50" s="7"/>
      <c r="H50" s="2"/>
      <c r="I50" s="2">
        <v>31.7</v>
      </c>
      <c r="J50" s="2"/>
    </row>
    <row r="51" spans="1:10" ht="15">
      <c r="A51" s="2" t="s">
        <v>13</v>
      </c>
      <c r="B51" s="3" t="s">
        <v>15</v>
      </c>
      <c r="C51" s="3" t="s">
        <v>16</v>
      </c>
      <c r="D51" s="3">
        <v>38</v>
      </c>
      <c r="E51" s="3">
        <v>199</v>
      </c>
      <c r="F51" s="3">
        <f t="shared" si="1"/>
        <v>228.85</v>
      </c>
      <c r="G51" s="7"/>
      <c r="H51" s="2"/>
      <c r="I51" s="2">
        <v>31.7</v>
      </c>
      <c r="J51" s="2"/>
    </row>
    <row r="52" spans="1:10" ht="15">
      <c r="A52" s="2" t="s">
        <v>13</v>
      </c>
      <c r="B52" s="3" t="s">
        <v>15</v>
      </c>
      <c r="C52" s="3" t="s">
        <v>16</v>
      </c>
      <c r="D52" s="3">
        <v>39</v>
      </c>
      <c r="E52" s="3">
        <v>199</v>
      </c>
      <c r="F52" s="3">
        <f t="shared" si="1"/>
        <v>228.85</v>
      </c>
      <c r="G52" s="7"/>
      <c r="H52" s="2"/>
      <c r="I52" s="2">
        <v>31.7</v>
      </c>
      <c r="J52" s="2"/>
    </row>
    <row r="53" spans="1:10" ht="15">
      <c r="A53" s="2" t="s">
        <v>13</v>
      </c>
      <c r="B53" s="3" t="s">
        <v>40</v>
      </c>
      <c r="C53" s="3" t="s">
        <v>41</v>
      </c>
      <c r="D53" s="3">
        <v>44</v>
      </c>
      <c r="E53" s="3">
        <v>600</v>
      </c>
      <c r="F53" s="3">
        <f>E53*1.15</f>
        <v>690</v>
      </c>
      <c r="G53" s="7">
        <f>F49+F50+F51+F52+F53</f>
        <v>1605.4</v>
      </c>
      <c r="H53" s="2">
        <v>1605</v>
      </c>
      <c r="I53" s="2">
        <v>31.7</v>
      </c>
      <c r="J53" s="7">
        <f>H53-G53-I53-I52-I51-I50-I49</f>
        <v>-158.9000000000001</v>
      </c>
    </row>
    <row r="54" spans="1:10" ht="15">
      <c r="A54" s="5" t="s">
        <v>18</v>
      </c>
      <c r="B54" s="6" t="s">
        <v>15</v>
      </c>
      <c r="C54" s="6" t="s">
        <v>16</v>
      </c>
      <c r="D54" s="6">
        <v>38</v>
      </c>
      <c r="E54" s="6">
        <v>199</v>
      </c>
      <c r="F54" s="6">
        <f t="shared" si="1"/>
        <v>228.85</v>
      </c>
      <c r="G54" s="8"/>
      <c r="H54" s="5"/>
      <c r="I54" s="5">
        <v>31.7</v>
      </c>
      <c r="J54" s="5"/>
    </row>
    <row r="55" spans="1:10" ht="15">
      <c r="A55" s="5" t="s">
        <v>18</v>
      </c>
      <c r="B55" s="6" t="s">
        <v>21</v>
      </c>
      <c r="C55" s="6" t="s">
        <v>22</v>
      </c>
      <c r="D55" s="6">
        <v>39</v>
      </c>
      <c r="E55" s="6">
        <v>199</v>
      </c>
      <c r="F55" s="6">
        <f t="shared" si="1"/>
        <v>228.85</v>
      </c>
      <c r="G55" s="8">
        <f>F54+F55</f>
        <v>457.7</v>
      </c>
      <c r="H55" s="5">
        <v>458</v>
      </c>
      <c r="I55" s="5">
        <v>31.7</v>
      </c>
      <c r="J55" s="8">
        <f>H55-G55-I55-I54</f>
        <v>-63.09999999999999</v>
      </c>
    </row>
    <row r="56" spans="1:10" ht="15">
      <c r="A56" s="2" t="s">
        <v>39</v>
      </c>
      <c r="B56" s="3" t="s">
        <v>34</v>
      </c>
      <c r="C56" s="3" t="s">
        <v>35</v>
      </c>
      <c r="D56" s="3">
        <v>39</v>
      </c>
      <c r="E56" s="3">
        <v>595</v>
      </c>
      <c r="F56" s="3">
        <f t="shared" si="1"/>
        <v>684.25</v>
      </c>
      <c r="G56" s="7">
        <f>F56</f>
        <v>684.25</v>
      </c>
      <c r="H56" s="2">
        <v>684</v>
      </c>
      <c r="I56" s="2">
        <v>31.7</v>
      </c>
      <c r="J56" s="7">
        <f>H56-G56-I56</f>
        <v>-31.95</v>
      </c>
    </row>
    <row r="57" spans="1:10" ht="15">
      <c r="A57" s="5" t="s">
        <v>55</v>
      </c>
      <c r="B57" s="6" t="s">
        <v>50</v>
      </c>
      <c r="C57" s="6" t="s">
        <v>51</v>
      </c>
      <c r="D57" s="6">
        <v>37</v>
      </c>
      <c r="E57" s="6">
        <v>220</v>
      </c>
      <c r="F57" s="6">
        <f t="shared" si="1"/>
        <v>252.99999999999997</v>
      </c>
      <c r="G57" s="8"/>
      <c r="H57" s="5"/>
      <c r="I57" s="5">
        <v>31.7</v>
      </c>
      <c r="J57" s="5"/>
    </row>
    <row r="58" spans="1:10" ht="15">
      <c r="A58" s="5" t="s">
        <v>55</v>
      </c>
      <c r="B58" s="6" t="s">
        <v>50</v>
      </c>
      <c r="C58" s="6" t="s">
        <v>51</v>
      </c>
      <c r="D58" s="6">
        <v>38</v>
      </c>
      <c r="E58" s="6">
        <v>220</v>
      </c>
      <c r="F58" s="6">
        <f t="shared" si="1"/>
        <v>252.99999999999997</v>
      </c>
      <c r="G58" s="8">
        <f>F57+F58</f>
        <v>505.99999999999994</v>
      </c>
      <c r="H58" s="5">
        <v>506</v>
      </c>
      <c r="I58" s="5">
        <v>31.7</v>
      </c>
      <c r="J58" s="8">
        <f>H58-G58-I58-I57</f>
        <v>-63.39999999999994</v>
      </c>
    </row>
    <row r="59" spans="1:10" ht="15">
      <c r="A59" s="4" t="s">
        <v>47</v>
      </c>
      <c r="B59" s="3" t="s">
        <v>43</v>
      </c>
      <c r="C59" s="3" t="s">
        <v>41</v>
      </c>
      <c r="D59" s="3">
        <v>45</v>
      </c>
      <c r="E59" s="3">
        <v>396</v>
      </c>
      <c r="F59" s="3">
        <f t="shared" si="1"/>
        <v>455.4</v>
      </c>
      <c r="G59" s="7">
        <f>F59</f>
        <v>455.4</v>
      </c>
      <c r="H59" s="2"/>
      <c r="I59" s="2">
        <v>31.7</v>
      </c>
      <c r="J59" s="7">
        <f>H59-G59-I59</f>
        <v>-487.09999999999997</v>
      </c>
    </row>
    <row r="60" spans="1:10" ht="15">
      <c r="A60" s="5" t="s">
        <v>17</v>
      </c>
      <c r="B60" s="6" t="s">
        <v>15</v>
      </c>
      <c r="C60" s="6" t="s">
        <v>16</v>
      </c>
      <c r="D60" s="6">
        <v>37</v>
      </c>
      <c r="E60" s="6">
        <v>199</v>
      </c>
      <c r="F60" s="6">
        <f t="shared" si="1"/>
        <v>228.85</v>
      </c>
      <c r="G60" s="8">
        <f>F60</f>
        <v>228.85</v>
      </c>
      <c r="H60" s="5">
        <v>229</v>
      </c>
      <c r="I60" s="5">
        <v>31.7</v>
      </c>
      <c r="J60" s="8">
        <f>H60-G60-I60</f>
        <v>-31.549999999999994</v>
      </c>
    </row>
    <row r="61" spans="1:10" ht="15">
      <c r="A61" s="2" t="s">
        <v>44</v>
      </c>
      <c r="B61" s="3" t="s">
        <v>43</v>
      </c>
      <c r="C61" s="3" t="s">
        <v>41</v>
      </c>
      <c r="D61" s="3">
        <v>41</v>
      </c>
      <c r="E61" s="3">
        <v>396</v>
      </c>
      <c r="F61" s="3">
        <f t="shared" si="1"/>
        <v>455.4</v>
      </c>
      <c r="G61" s="7"/>
      <c r="H61" s="2"/>
      <c r="I61" s="2">
        <v>31.7</v>
      </c>
      <c r="J61" s="2"/>
    </row>
    <row r="62" spans="1:10" ht="15">
      <c r="A62" s="2" t="s">
        <v>44</v>
      </c>
      <c r="B62" s="3" t="s">
        <v>50</v>
      </c>
      <c r="C62" s="3" t="s">
        <v>51</v>
      </c>
      <c r="D62" s="3">
        <v>37</v>
      </c>
      <c r="E62" s="3">
        <v>220</v>
      </c>
      <c r="F62" s="3">
        <f t="shared" si="1"/>
        <v>252.99999999999997</v>
      </c>
      <c r="G62" s="7"/>
      <c r="H62" s="2"/>
      <c r="I62" s="2">
        <v>31.7</v>
      </c>
      <c r="J62" s="2"/>
    </row>
    <row r="63" spans="1:10" ht="15">
      <c r="A63" s="2" t="s">
        <v>44</v>
      </c>
      <c r="B63" s="3" t="s">
        <v>50</v>
      </c>
      <c r="C63" s="3" t="s">
        <v>51</v>
      </c>
      <c r="D63" s="3">
        <v>39</v>
      </c>
      <c r="E63" s="3">
        <v>220</v>
      </c>
      <c r="F63" s="3">
        <f t="shared" si="1"/>
        <v>252.99999999999997</v>
      </c>
      <c r="G63" s="7"/>
      <c r="H63" s="2"/>
      <c r="I63" s="2">
        <v>31.7</v>
      </c>
      <c r="J63" s="2"/>
    </row>
    <row r="64" spans="1:10" ht="15">
      <c r="A64" s="2" t="s">
        <v>36</v>
      </c>
      <c r="B64" s="3" t="s">
        <v>34</v>
      </c>
      <c r="C64" s="3" t="s">
        <v>35</v>
      </c>
      <c r="D64" s="3">
        <v>37</v>
      </c>
      <c r="E64" s="3">
        <v>595</v>
      </c>
      <c r="F64" s="3">
        <f t="shared" si="1"/>
        <v>684.25</v>
      </c>
      <c r="G64" s="7">
        <f>F61+F62+F63+F64</f>
        <v>1645.65</v>
      </c>
      <c r="H64" s="2">
        <v>1646</v>
      </c>
      <c r="I64" s="2">
        <v>31.7</v>
      </c>
      <c r="J64" s="7">
        <f>H64-G64-I64-I63-I62-I61</f>
        <v>-126.45000000000009</v>
      </c>
    </row>
    <row r="65" spans="1:10" ht="15">
      <c r="A65" s="5" t="s">
        <v>54</v>
      </c>
      <c r="B65" s="6" t="s">
        <v>50</v>
      </c>
      <c r="C65" s="6" t="s">
        <v>51</v>
      </c>
      <c r="D65" s="6">
        <v>36</v>
      </c>
      <c r="E65" s="6">
        <v>220</v>
      </c>
      <c r="F65" s="6">
        <f t="shared" si="1"/>
        <v>252.99999999999997</v>
      </c>
      <c r="G65" s="8">
        <f>F65</f>
        <v>252.99999999999997</v>
      </c>
      <c r="H65" s="5">
        <v>253</v>
      </c>
      <c r="I65" s="5">
        <v>31.7</v>
      </c>
      <c r="J65" s="8">
        <f>H65-G65-I65</f>
        <v>-31.69999999999997</v>
      </c>
    </row>
    <row r="66" spans="1:10" ht="15">
      <c r="A66" s="10" t="s">
        <v>60</v>
      </c>
      <c r="B66" s="3" t="s">
        <v>50</v>
      </c>
      <c r="C66" s="3" t="s">
        <v>51</v>
      </c>
      <c r="D66" s="3">
        <v>41</v>
      </c>
      <c r="E66" s="3">
        <v>220</v>
      </c>
      <c r="F66" s="3">
        <f t="shared" si="1"/>
        <v>252.99999999999997</v>
      </c>
      <c r="G66" s="7">
        <f>F66</f>
        <v>252.99999999999997</v>
      </c>
      <c r="H66" s="2">
        <v>253</v>
      </c>
      <c r="I66" s="2">
        <v>31.7</v>
      </c>
      <c r="J66" s="7">
        <f>H66-G66-I66</f>
        <v>-31.69999999999997</v>
      </c>
    </row>
    <row r="67" spans="1:10" ht="15">
      <c r="A67" s="5" t="s">
        <v>26</v>
      </c>
      <c r="B67" s="6" t="s">
        <v>21</v>
      </c>
      <c r="C67" s="6" t="s">
        <v>22</v>
      </c>
      <c r="D67" s="6">
        <v>41</v>
      </c>
      <c r="E67" s="6">
        <v>199</v>
      </c>
      <c r="F67" s="6">
        <f t="shared" si="1"/>
        <v>228.85</v>
      </c>
      <c r="G67" s="8"/>
      <c r="H67" s="5"/>
      <c r="I67" s="5">
        <v>31.7</v>
      </c>
      <c r="J67" s="5"/>
    </row>
    <row r="68" spans="1:10" ht="15">
      <c r="A68" s="5" t="s">
        <v>26</v>
      </c>
      <c r="B68" s="6" t="s">
        <v>43</v>
      </c>
      <c r="C68" s="6" t="s">
        <v>41</v>
      </c>
      <c r="D68" s="6">
        <v>42</v>
      </c>
      <c r="E68" s="6">
        <v>396</v>
      </c>
      <c r="F68" s="6">
        <f t="shared" si="1"/>
        <v>455.4</v>
      </c>
      <c r="G68" s="8"/>
      <c r="H68" s="5"/>
      <c r="I68" s="5">
        <v>31.7</v>
      </c>
      <c r="J68" s="5"/>
    </row>
    <row r="69" spans="1:10" ht="15">
      <c r="A69" s="5" t="s">
        <v>26</v>
      </c>
      <c r="B69" s="6" t="s">
        <v>43</v>
      </c>
      <c r="C69" s="6" t="s">
        <v>41</v>
      </c>
      <c r="D69" s="6">
        <v>43</v>
      </c>
      <c r="E69" s="6">
        <v>396</v>
      </c>
      <c r="F69" s="6">
        <f t="shared" si="1"/>
        <v>455.4</v>
      </c>
      <c r="G69" s="8"/>
      <c r="H69" s="5"/>
      <c r="I69" s="5">
        <v>31.7</v>
      </c>
      <c r="J69" s="5"/>
    </row>
    <row r="70" spans="1:10" ht="15">
      <c r="A70" s="5" t="s">
        <v>26</v>
      </c>
      <c r="B70" s="6" t="s">
        <v>43</v>
      </c>
      <c r="C70" s="6" t="s">
        <v>41</v>
      </c>
      <c r="D70" s="6">
        <v>44</v>
      </c>
      <c r="E70" s="6">
        <v>396</v>
      </c>
      <c r="F70" s="6">
        <f t="shared" si="1"/>
        <v>455.4</v>
      </c>
      <c r="G70" s="8"/>
      <c r="H70" s="5"/>
      <c r="I70" s="5">
        <v>31.7</v>
      </c>
      <c r="J70" s="5"/>
    </row>
    <row r="71" spans="1:10" ht="15">
      <c r="A71" s="5" t="s">
        <v>26</v>
      </c>
      <c r="B71" s="6" t="s">
        <v>43</v>
      </c>
      <c r="C71" s="6" t="s">
        <v>41</v>
      </c>
      <c r="D71" s="6">
        <v>41</v>
      </c>
      <c r="E71" s="6">
        <v>396</v>
      </c>
      <c r="F71" s="6">
        <f aca="true" t="shared" si="3" ref="F71:F80">E71*1.15</f>
        <v>455.4</v>
      </c>
      <c r="G71" s="8">
        <f>F67+F68+F69+F70+F71</f>
        <v>2050.4500000000003</v>
      </c>
      <c r="H71" s="5">
        <v>2050</v>
      </c>
      <c r="I71" s="5">
        <v>31.7</v>
      </c>
      <c r="J71" s="8">
        <f>H71-G71-I71-I70-I69-I68-I67</f>
        <v>-158.95000000000027</v>
      </c>
    </row>
    <row r="72" spans="1:10" ht="15">
      <c r="A72" s="10" t="s">
        <v>63</v>
      </c>
      <c r="B72" s="3" t="s">
        <v>21</v>
      </c>
      <c r="C72" s="3" t="s">
        <v>22</v>
      </c>
      <c r="D72" s="3">
        <v>38</v>
      </c>
      <c r="E72" s="3">
        <v>199</v>
      </c>
      <c r="F72" s="3">
        <f t="shared" si="3"/>
        <v>228.85</v>
      </c>
      <c r="G72" s="7">
        <f>F72</f>
        <v>228.85</v>
      </c>
      <c r="H72" s="2">
        <v>229</v>
      </c>
      <c r="I72" s="2">
        <v>31.7</v>
      </c>
      <c r="J72" s="7">
        <f aca="true" t="shared" si="4" ref="J72:J80">H72-G72-I72</f>
        <v>-31.549999999999994</v>
      </c>
    </row>
    <row r="73" spans="1:10" ht="15">
      <c r="A73" s="11" t="s">
        <v>68</v>
      </c>
      <c r="B73" s="6" t="s">
        <v>28</v>
      </c>
      <c r="C73" s="6" t="s">
        <v>29</v>
      </c>
      <c r="D73" s="6">
        <v>41</v>
      </c>
      <c r="E73" s="6">
        <v>199</v>
      </c>
      <c r="F73" s="6">
        <f t="shared" si="3"/>
        <v>228.85</v>
      </c>
      <c r="G73" s="8">
        <f aca="true" t="shared" si="5" ref="G73:G80">F73</f>
        <v>228.85</v>
      </c>
      <c r="H73" s="5">
        <v>229</v>
      </c>
      <c r="I73" s="5">
        <v>31.7</v>
      </c>
      <c r="J73" s="8">
        <f t="shared" si="4"/>
        <v>-31.549999999999994</v>
      </c>
    </row>
    <row r="74" spans="1:10" ht="15">
      <c r="A74" s="10" t="s">
        <v>66</v>
      </c>
      <c r="B74" s="3" t="s">
        <v>34</v>
      </c>
      <c r="C74" s="3" t="s">
        <v>35</v>
      </c>
      <c r="D74" s="3">
        <v>40</v>
      </c>
      <c r="E74" s="3">
        <v>595</v>
      </c>
      <c r="F74" s="3">
        <f t="shared" si="3"/>
        <v>684.25</v>
      </c>
      <c r="G74" s="7">
        <f t="shared" si="5"/>
        <v>684.25</v>
      </c>
      <c r="H74" s="2">
        <v>714</v>
      </c>
      <c r="I74" s="2">
        <v>31.7</v>
      </c>
      <c r="J74" s="7">
        <f t="shared" si="4"/>
        <v>-1.9499999999999993</v>
      </c>
    </row>
    <row r="75" spans="1:10" ht="15">
      <c r="A75" s="12" t="s">
        <v>27</v>
      </c>
      <c r="B75" s="6" t="s">
        <v>34</v>
      </c>
      <c r="C75" s="6" t="s">
        <v>35</v>
      </c>
      <c r="D75" s="6">
        <v>41</v>
      </c>
      <c r="E75" s="6">
        <v>595</v>
      </c>
      <c r="F75" s="6">
        <f t="shared" si="3"/>
        <v>684.25</v>
      </c>
      <c r="G75" s="8">
        <f t="shared" si="5"/>
        <v>684.25</v>
      </c>
      <c r="H75" s="5"/>
      <c r="I75" s="5">
        <v>31.7</v>
      </c>
      <c r="J75" s="8">
        <f t="shared" si="4"/>
        <v>-715.95</v>
      </c>
    </row>
    <row r="76" spans="1:10" ht="15">
      <c r="A76" s="10" t="s">
        <v>65</v>
      </c>
      <c r="B76" s="3" t="s">
        <v>40</v>
      </c>
      <c r="C76" s="3" t="s">
        <v>41</v>
      </c>
      <c r="D76" s="3">
        <v>41</v>
      </c>
      <c r="E76" s="3">
        <v>600</v>
      </c>
      <c r="F76" s="3">
        <f t="shared" si="3"/>
        <v>690</v>
      </c>
      <c r="G76" s="7">
        <f t="shared" si="5"/>
        <v>690</v>
      </c>
      <c r="H76" s="2">
        <v>690</v>
      </c>
      <c r="I76" s="2">
        <v>31.7</v>
      </c>
      <c r="J76" s="7">
        <f t="shared" si="4"/>
        <v>-31.7</v>
      </c>
    </row>
    <row r="77" spans="1:10" ht="15">
      <c r="A77" s="11" t="s">
        <v>64</v>
      </c>
      <c r="B77" s="6" t="s">
        <v>40</v>
      </c>
      <c r="C77" s="6" t="s">
        <v>41</v>
      </c>
      <c r="D77" s="6">
        <v>45</v>
      </c>
      <c r="E77" s="6">
        <v>600</v>
      </c>
      <c r="F77" s="6">
        <f t="shared" si="3"/>
        <v>690</v>
      </c>
      <c r="G77" s="8">
        <f t="shared" si="5"/>
        <v>690</v>
      </c>
      <c r="H77" s="5">
        <v>690</v>
      </c>
      <c r="I77" s="5">
        <v>31.7</v>
      </c>
      <c r="J77" s="8">
        <f t="shared" si="4"/>
        <v>-31.7</v>
      </c>
    </row>
    <row r="78" spans="1:10" ht="15">
      <c r="A78" s="14" t="s">
        <v>69</v>
      </c>
      <c r="B78" s="6" t="s">
        <v>43</v>
      </c>
      <c r="C78" s="6" t="s">
        <v>41</v>
      </c>
      <c r="D78" s="6">
        <v>43</v>
      </c>
      <c r="E78" s="6">
        <v>396</v>
      </c>
      <c r="F78" s="6">
        <f t="shared" si="3"/>
        <v>455.4</v>
      </c>
      <c r="G78" s="8">
        <f t="shared" si="5"/>
        <v>455.4</v>
      </c>
      <c r="H78" s="5">
        <v>455</v>
      </c>
      <c r="I78" s="5">
        <v>31.7</v>
      </c>
      <c r="J78" s="8">
        <f t="shared" si="4"/>
        <v>-32.09999999999998</v>
      </c>
    </row>
    <row r="79" spans="1:10" ht="15">
      <c r="A79" s="10" t="s">
        <v>67</v>
      </c>
      <c r="B79" s="3" t="s">
        <v>43</v>
      </c>
      <c r="C79" s="3" t="s">
        <v>41</v>
      </c>
      <c r="D79" s="3">
        <v>42</v>
      </c>
      <c r="E79" s="3">
        <v>396</v>
      </c>
      <c r="F79" s="3">
        <f t="shared" si="3"/>
        <v>455.4</v>
      </c>
      <c r="G79" s="7">
        <f t="shared" si="5"/>
        <v>455.4</v>
      </c>
      <c r="H79" s="2">
        <v>455</v>
      </c>
      <c r="I79" s="2">
        <v>31.7</v>
      </c>
      <c r="J79" s="7">
        <f t="shared" si="4"/>
        <v>-32.09999999999998</v>
      </c>
    </row>
    <row r="80" spans="1:10" ht="15">
      <c r="A80" s="11" t="s">
        <v>62</v>
      </c>
      <c r="B80" s="6" t="s">
        <v>43</v>
      </c>
      <c r="C80" s="6" t="s">
        <v>41</v>
      </c>
      <c r="D80" s="6">
        <v>45</v>
      </c>
      <c r="E80" s="6">
        <v>396</v>
      </c>
      <c r="F80" s="6">
        <f t="shared" si="3"/>
        <v>455.4</v>
      </c>
      <c r="G80" s="8">
        <f t="shared" si="5"/>
        <v>455.4</v>
      </c>
      <c r="H80" s="5">
        <v>455</v>
      </c>
      <c r="I80" s="5">
        <v>31.7</v>
      </c>
      <c r="J80" s="8">
        <f t="shared" si="4"/>
        <v>-32.09999999999998</v>
      </c>
    </row>
    <row r="81" spans="5:10" ht="15">
      <c r="E81">
        <f>SUM(E2:E80)</f>
        <v>24161</v>
      </c>
      <c r="G81" s="9"/>
      <c r="J81" s="9"/>
    </row>
  </sheetData>
  <sheetProtection/>
  <hyperlinks>
    <hyperlink ref="A14" r:id="rId1" display="http://forum.sibmama.ru/viewtopic.php?t=748595&amp;postdays=0&amp;postorder=asc&amp;start=540"/>
    <hyperlink ref="A78" r:id="rId2" display="http://forum.sibmama.ru/viewtopic.php?t=748595&amp;postdays=0&amp;postorder=asc&amp;start=570"/>
  </hyperlinks>
  <printOptions/>
  <pageMargins left="0.7" right="0.7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9" sqref="C9"/>
    </sheetView>
  </sheetViews>
  <sheetFormatPr defaultColWidth="9.140625" defaultRowHeight="15"/>
  <sheetData>
    <row r="1" ht="15">
      <c r="A1" t="s">
        <v>70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2"/>
  <sheetViews>
    <sheetView tabSelected="1" zoomScalePageLayoutView="0" workbookViewId="0" topLeftCell="A79">
      <selection activeCell="N82" sqref="N82"/>
    </sheetView>
  </sheetViews>
  <sheetFormatPr defaultColWidth="9.140625" defaultRowHeight="15"/>
  <cols>
    <col min="1" max="1" width="37.421875" style="0" customWidth="1"/>
    <col min="2" max="9" width="0" style="0" hidden="1" customWidth="1"/>
    <col min="10" max="10" width="22.00390625" style="0" customWidth="1"/>
  </cols>
  <sheetData>
    <row r="1" spans="1:10" ht="33.75">
      <c r="A1" s="15" t="s">
        <v>23</v>
      </c>
      <c r="B1" s="16" t="s">
        <v>21</v>
      </c>
      <c r="C1" s="16" t="s">
        <v>22</v>
      </c>
      <c r="D1" s="16">
        <v>37</v>
      </c>
      <c r="E1" s="16">
        <v>199</v>
      </c>
      <c r="F1" s="16">
        <f aca="true" t="shared" si="0" ref="F1:F63">E1*1.15</f>
        <v>228.85</v>
      </c>
      <c r="G1" s="17">
        <f>F1</f>
        <v>228.85</v>
      </c>
      <c r="H1" s="15">
        <v>230</v>
      </c>
      <c r="I1" s="15">
        <v>31.7</v>
      </c>
      <c r="J1" s="17">
        <f>H1-G1-I1</f>
        <v>-30.549999999999994</v>
      </c>
    </row>
    <row r="2" spans="1:10" ht="33.75">
      <c r="A2" s="15" t="s">
        <v>71</v>
      </c>
      <c r="B2" s="16" t="s">
        <v>40</v>
      </c>
      <c r="C2" s="16" t="s">
        <v>41</v>
      </c>
      <c r="D2" s="16">
        <v>42</v>
      </c>
      <c r="E2" s="16">
        <v>600</v>
      </c>
      <c r="F2" s="16">
        <f t="shared" si="0"/>
        <v>690</v>
      </c>
      <c r="G2" s="17"/>
      <c r="H2" s="15"/>
      <c r="I2" s="15">
        <v>31.7</v>
      </c>
      <c r="J2" s="15"/>
    </row>
    <row r="3" spans="1:10" ht="33.75">
      <c r="A3" s="15" t="s">
        <v>57</v>
      </c>
      <c r="B3" s="16" t="s">
        <v>50</v>
      </c>
      <c r="C3" s="16" t="s">
        <v>51</v>
      </c>
      <c r="D3" s="16">
        <v>40</v>
      </c>
      <c r="E3" s="16">
        <v>220</v>
      </c>
      <c r="F3" s="16">
        <f t="shared" si="0"/>
        <v>252.99999999999997</v>
      </c>
      <c r="G3" s="17"/>
      <c r="H3" s="15"/>
      <c r="I3" s="15">
        <v>31.7</v>
      </c>
      <c r="J3" s="15"/>
    </row>
    <row r="4" spans="1:10" ht="33.75">
      <c r="A4" s="15" t="s">
        <v>71</v>
      </c>
      <c r="B4" s="16" t="s">
        <v>50</v>
      </c>
      <c r="C4" s="16" t="s">
        <v>51</v>
      </c>
      <c r="D4" s="16">
        <v>40</v>
      </c>
      <c r="E4" s="16">
        <v>220</v>
      </c>
      <c r="F4" s="16">
        <f t="shared" si="0"/>
        <v>252.99999999999997</v>
      </c>
      <c r="G4" s="17" t="e">
        <f>#REF!+F3+F4</f>
        <v>#REF!</v>
      </c>
      <c r="H4" s="15">
        <v>759</v>
      </c>
      <c r="I4" s="15">
        <v>31.7</v>
      </c>
      <c r="J4" s="17">
        <v>-95</v>
      </c>
    </row>
    <row r="5" spans="1:10" ht="33.75">
      <c r="A5" s="18" t="s">
        <v>24</v>
      </c>
      <c r="B5" s="16" t="s">
        <v>28</v>
      </c>
      <c r="C5" s="16" t="s">
        <v>29</v>
      </c>
      <c r="D5" s="16">
        <v>38</v>
      </c>
      <c r="E5" s="16">
        <v>199</v>
      </c>
      <c r="F5" s="16">
        <f t="shared" si="0"/>
        <v>228.85</v>
      </c>
      <c r="G5" s="17"/>
      <c r="H5" s="15"/>
      <c r="I5" s="15">
        <v>31.7</v>
      </c>
      <c r="J5" s="15"/>
    </row>
    <row r="6" spans="1:10" ht="33.75">
      <c r="A6" s="15" t="s">
        <v>71</v>
      </c>
      <c r="B6" s="16" t="s">
        <v>21</v>
      </c>
      <c r="C6" s="16" t="s">
        <v>22</v>
      </c>
      <c r="D6" s="16">
        <v>38</v>
      </c>
      <c r="E6" s="16">
        <v>199</v>
      </c>
      <c r="F6" s="16">
        <f t="shared" si="0"/>
        <v>228.85</v>
      </c>
      <c r="G6" s="17">
        <f>F5+F6</f>
        <v>457.7</v>
      </c>
      <c r="H6" s="15">
        <v>500</v>
      </c>
      <c r="I6" s="15">
        <v>31.7</v>
      </c>
      <c r="J6" s="17">
        <f>H6-G6-I6-I5</f>
        <v>-21.099999999999987</v>
      </c>
    </row>
    <row r="7" spans="1:10" ht="33.75">
      <c r="A7" s="15" t="s">
        <v>20</v>
      </c>
      <c r="B7" s="16" t="s">
        <v>15</v>
      </c>
      <c r="C7" s="16" t="s">
        <v>16</v>
      </c>
      <c r="D7" s="16">
        <v>40</v>
      </c>
      <c r="E7" s="16">
        <v>199</v>
      </c>
      <c r="F7" s="16">
        <f t="shared" si="0"/>
        <v>228.85</v>
      </c>
      <c r="G7" s="17">
        <f>F7</f>
        <v>228.85</v>
      </c>
      <c r="H7" s="15">
        <v>230</v>
      </c>
      <c r="I7" s="15">
        <v>31.7</v>
      </c>
      <c r="J7" s="17">
        <f>H7-G7-I7</f>
        <v>-30.549999999999994</v>
      </c>
    </row>
    <row r="8" spans="1:10" ht="33.75">
      <c r="A8" s="15" t="s">
        <v>71</v>
      </c>
      <c r="B8" s="16"/>
      <c r="C8" s="16"/>
      <c r="D8" s="16"/>
      <c r="E8" s="16"/>
      <c r="F8" s="16"/>
      <c r="G8" s="17"/>
      <c r="H8" s="15"/>
      <c r="I8" s="15"/>
      <c r="J8" s="17"/>
    </row>
    <row r="9" spans="1:10" ht="33.75">
      <c r="A9" s="15" t="s">
        <v>58</v>
      </c>
      <c r="B9" s="16" t="s">
        <v>50</v>
      </c>
      <c r="C9" s="16" t="s">
        <v>51</v>
      </c>
      <c r="D9" s="16">
        <v>41</v>
      </c>
      <c r="E9" s="16">
        <v>220</v>
      </c>
      <c r="F9" s="16">
        <f t="shared" si="0"/>
        <v>252.99999999999997</v>
      </c>
      <c r="G9" s="17">
        <f>F9</f>
        <v>252.99999999999997</v>
      </c>
      <c r="H9" s="15">
        <v>253</v>
      </c>
      <c r="I9" s="15">
        <v>31.7</v>
      </c>
      <c r="J9" s="17">
        <f>H9-G9-I9</f>
        <v>-31.69999999999997</v>
      </c>
    </row>
    <row r="10" spans="1:10" ht="33.75">
      <c r="A10" s="15" t="s">
        <v>71</v>
      </c>
      <c r="B10" s="16"/>
      <c r="C10" s="16"/>
      <c r="D10" s="16"/>
      <c r="E10" s="16"/>
      <c r="F10" s="16"/>
      <c r="G10" s="17"/>
      <c r="H10" s="15"/>
      <c r="I10" s="15"/>
      <c r="J10" s="17"/>
    </row>
    <row r="11" spans="1:10" ht="33.75">
      <c r="A11" s="15" t="s">
        <v>32</v>
      </c>
      <c r="B11" s="16" t="s">
        <v>28</v>
      </c>
      <c r="C11" s="16" t="s">
        <v>29</v>
      </c>
      <c r="D11" s="16">
        <v>39</v>
      </c>
      <c r="E11" s="16">
        <v>199</v>
      </c>
      <c r="F11" s="16">
        <f t="shared" si="0"/>
        <v>228.85</v>
      </c>
      <c r="G11" s="17">
        <f>F11</f>
        <v>228.85</v>
      </c>
      <c r="H11" s="15">
        <v>229</v>
      </c>
      <c r="I11" s="15">
        <v>31.7</v>
      </c>
      <c r="J11" s="17">
        <f>H11-G11-I11</f>
        <v>-31.549999999999994</v>
      </c>
    </row>
    <row r="12" spans="1:10" ht="33.75">
      <c r="A12" s="15" t="s">
        <v>71</v>
      </c>
      <c r="B12" s="16"/>
      <c r="C12" s="16"/>
      <c r="D12" s="16"/>
      <c r="E12" s="16"/>
      <c r="F12" s="16"/>
      <c r="G12" s="17"/>
      <c r="H12" s="15"/>
      <c r="I12" s="15"/>
      <c r="J12" s="17"/>
    </row>
    <row r="13" spans="1:10" ht="33.75">
      <c r="A13" s="15" t="s">
        <v>37</v>
      </c>
      <c r="B13" s="16" t="s">
        <v>34</v>
      </c>
      <c r="C13" s="16" t="s">
        <v>35</v>
      </c>
      <c r="D13" s="16">
        <v>38</v>
      </c>
      <c r="E13" s="16">
        <v>595</v>
      </c>
      <c r="F13" s="16">
        <f t="shared" si="0"/>
        <v>684.25</v>
      </c>
      <c r="G13" s="17"/>
      <c r="H13" s="15"/>
      <c r="I13" s="15">
        <v>31.7</v>
      </c>
      <c r="J13" s="15"/>
    </row>
    <row r="14" spans="1:10" ht="33.75">
      <c r="A14" s="15" t="s">
        <v>71</v>
      </c>
      <c r="B14" s="16" t="s">
        <v>34</v>
      </c>
      <c r="C14" s="16" t="s">
        <v>35</v>
      </c>
      <c r="D14" s="16">
        <v>38</v>
      </c>
      <c r="E14" s="16">
        <v>595</v>
      </c>
      <c r="F14" s="16">
        <f t="shared" si="0"/>
        <v>684.25</v>
      </c>
      <c r="G14" s="17">
        <f>F13+F14</f>
        <v>1368.5</v>
      </c>
      <c r="H14" s="15">
        <v>1400</v>
      </c>
      <c r="I14" s="15">
        <v>31.7</v>
      </c>
      <c r="J14" s="17">
        <f>H14-G14-I14-I13</f>
        <v>-31.9</v>
      </c>
    </row>
    <row r="15" spans="1:10" ht="33.75">
      <c r="A15" s="15" t="s">
        <v>59</v>
      </c>
      <c r="B15" s="16" t="s">
        <v>50</v>
      </c>
      <c r="C15" s="16" t="s">
        <v>51</v>
      </c>
      <c r="D15" s="16">
        <v>41</v>
      </c>
      <c r="E15" s="16">
        <v>220</v>
      </c>
      <c r="F15" s="16">
        <f t="shared" si="0"/>
        <v>252.99999999999997</v>
      </c>
      <c r="G15" s="17"/>
      <c r="H15" s="15"/>
      <c r="I15" s="15">
        <v>31.7</v>
      </c>
      <c r="J15" s="15"/>
    </row>
    <row r="16" spans="1:10" ht="33.75">
      <c r="A16" s="15" t="s">
        <v>71</v>
      </c>
      <c r="B16" s="16" t="s">
        <v>50</v>
      </c>
      <c r="C16" s="16" t="s">
        <v>51</v>
      </c>
      <c r="D16" s="16">
        <v>41</v>
      </c>
      <c r="E16" s="16">
        <v>220</v>
      </c>
      <c r="F16" s="16">
        <f t="shared" si="0"/>
        <v>252.99999999999997</v>
      </c>
      <c r="G16" s="17">
        <f>F15+F16</f>
        <v>505.99999999999994</v>
      </c>
      <c r="H16" s="15">
        <v>506</v>
      </c>
      <c r="I16" s="15">
        <v>31.7</v>
      </c>
      <c r="J16" s="17">
        <f>H16-G16-I16-I15</f>
        <v>-63.39999999999994</v>
      </c>
    </row>
    <row r="17" spans="1:10" ht="33.75">
      <c r="A17" s="15" t="s">
        <v>25</v>
      </c>
      <c r="B17" s="16" t="s">
        <v>50</v>
      </c>
      <c r="C17" s="16" t="s">
        <v>51</v>
      </c>
      <c r="D17" s="16">
        <v>39</v>
      </c>
      <c r="E17" s="16">
        <v>220</v>
      </c>
      <c r="F17" s="16">
        <f t="shared" si="0"/>
        <v>252.99999999999997</v>
      </c>
      <c r="G17" s="17"/>
      <c r="H17" s="15"/>
      <c r="I17" s="15">
        <v>31.7</v>
      </c>
      <c r="J17" s="15"/>
    </row>
    <row r="18" spans="1:10" ht="33.75">
      <c r="A18" s="15" t="s">
        <v>71</v>
      </c>
      <c r="B18" s="16" t="s">
        <v>50</v>
      </c>
      <c r="C18" s="16" t="s">
        <v>51</v>
      </c>
      <c r="D18" s="16">
        <v>39</v>
      </c>
      <c r="E18" s="16">
        <v>220</v>
      </c>
      <c r="F18" s="16">
        <f t="shared" si="0"/>
        <v>252.99999999999997</v>
      </c>
      <c r="G18" s="17" t="e">
        <f>#REF!+F17+F18</f>
        <v>#REF!</v>
      </c>
      <c r="H18" s="15">
        <v>735</v>
      </c>
      <c r="I18" s="15">
        <v>31.7</v>
      </c>
      <c r="J18" s="17">
        <v>-95</v>
      </c>
    </row>
    <row r="19" spans="1:10" ht="33.75">
      <c r="A19" s="15" t="s">
        <v>12</v>
      </c>
      <c r="B19" s="16" t="s">
        <v>9</v>
      </c>
      <c r="C19" s="16" t="s">
        <v>10</v>
      </c>
      <c r="D19" s="16">
        <v>40</v>
      </c>
      <c r="E19" s="16">
        <v>199</v>
      </c>
      <c r="F19" s="16">
        <f t="shared" si="0"/>
        <v>228.85</v>
      </c>
      <c r="G19" s="17"/>
      <c r="H19" s="15"/>
      <c r="I19" s="15">
        <v>31.7</v>
      </c>
      <c r="J19" s="15"/>
    </row>
    <row r="20" spans="1:10" ht="33.75">
      <c r="A20" s="15" t="s">
        <v>71</v>
      </c>
      <c r="B20" s="16" t="s">
        <v>21</v>
      </c>
      <c r="C20" s="16" t="s">
        <v>22</v>
      </c>
      <c r="D20" s="16">
        <v>39</v>
      </c>
      <c r="E20" s="16">
        <v>199</v>
      </c>
      <c r="F20" s="16">
        <f t="shared" si="0"/>
        <v>228.85</v>
      </c>
      <c r="G20" s="17" t="e">
        <f>#REF!+F19+F20</f>
        <v>#REF!</v>
      </c>
      <c r="H20" s="15">
        <v>690</v>
      </c>
      <c r="I20" s="15">
        <v>31.7</v>
      </c>
      <c r="J20" s="17">
        <v>-92</v>
      </c>
    </row>
    <row r="21" spans="1:10" ht="33.75">
      <c r="A21" s="15" t="s">
        <v>56</v>
      </c>
      <c r="B21" s="16" t="s">
        <v>50</v>
      </c>
      <c r="C21" s="16" t="s">
        <v>51</v>
      </c>
      <c r="D21" s="16">
        <v>38</v>
      </c>
      <c r="E21" s="16">
        <v>220</v>
      </c>
      <c r="F21" s="16">
        <f t="shared" si="0"/>
        <v>252.99999999999997</v>
      </c>
      <c r="G21" s="17">
        <f>F21</f>
        <v>252.99999999999997</v>
      </c>
      <c r="H21" s="15">
        <v>253</v>
      </c>
      <c r="I21" s="15">
        <v>31.7</v>
      </c>
      <c r="J21" s="17">
        <f>H21-G21-I21</f>
        <v>-31.69999999999997</v>
      </c>
    </row>
    <row r="22" spans="1:10" ht="33.75">
      <c r="A22" s="15" t="s">
        <v>71</v>
      </c>
      <c r="B22" s="16"/>
      <c r="C22" s="16"/>
      <c r="D22" s="16"/>
      <c r="E22" s="16"/>
      <c r="F22" s="16"/>
      <c r="G22" s="17"/>
      <c r="H22" s="15"/>
      <c r="I22" s="15"/>
      <c r="J22" s="17"/>
    </row>
    <row r="23" spans="1:10" ht="33.75">
      <c r="A23" s="15" t="s">
        <v>11</v>
      </c>
      <c r="B23" s="16" t="s">
        <v>9</v>
      </c>
      <c r="C23" s="16" t="s">
        <v>10</v>
      </c>
      <c r="D23" s="16">
        <v>37</v>
      </c>
      <c r="E23" s="16">
        <v>199</v>
      </c>
      <c r="F23" s="16">
        <f t="shared" si="0"/>
        <v>228.85</v>
      </c>
      <c r="G23" s="17"/>
      <c r="H23" s="15"/>
      <c r="I23" s="15">
        <v>31.7</v>
      </c>
      <c r="J23" s="15"/>
    </row>
    <row r="24" spans="1:10" ht="33.75">
      <c r="A24" s="15" t="s">
        <v>71</v>
      </c>
      <c r="B24" s="16" t="s">
        <v>9</v>
      </c>
      <c r="C24" s="16" t="s">
        <v>10</v>
      </c>
      <c r="D24" s="16">
        <v>38</v>
      </c>
      <c r="E24" s="16">
        <v>199</v>
      </c>
      <c r="F24" s="16">
        <f t="shared" si="0"/>
        <v>228.85</v>
      </c>
      <c r="G24" s="17">
        <f>F23+F24</f>
        <v>457.7</v>
      </c>
      <c r="H24" s="15">
        <v>458</v>
      </c>
      <c r="I24" s="15">
        <v>31.7</v>
      </c>
      <c r="J24" s="17">
        <f>H24-G24-I24-I23</f>
        <v>-63.09999999999999</v>
      </c>
    </row>
    <row r="25" spans="1:10" ht="33.75">
      <c r="A25" s="15" t="s">
        <v>48</v>
      </c>
      <c r="B25" s="16" t="s">
        <v>43</v>
      </c>
      <c r="C25" s="16" t="s">
        <v>41</v>
      </c>
      <c r="D25" s="16">
        <v>43</v>
      </c>
      <c r="E25" s="16">
        <v>396</v>
      </c>
      <c r="F25" s="16">
        <f t="shared" si="0"/>
        <v>455.4</v>
      </c>
      <c r="G25" s="17">
        <f>F25</f>
        <v>455.4</v>
      </c>
      <c r="H25" s="15">
        <v>455</v>
      </c>
      <c r="I25" s="15">
        <v>31.7</v>
      </c>
      <c r="J25" s="17">
        <f>H25-G25-I25</f>
        <v>-32.09999999999998</v>
      </c>
    </row>
    <row r="26" spans="1:10" ht="33.75">
      <c r="A26" s="15" t="s">
        <v>71</v>
      </c>
      <c r="B26" s="16" t="s">
        <v>28</v>
      </c>
      <c r="C26" s="16" t="s">
        <v>29</v>
      </c>
      <c r="D26" s="16">
        <v>37</v>
      </c>
      <c r="E26" s="16">
        <v>199</v>
      </c>
      <c r="F26" s="16">
        <f t="shared" si="0"/>
        <v>228.85</v>
      </c>
      <c r="G26" s="17"/>
      <c r="H26" s="15"/>
      <c r="I26" s="15">
        <v>31.7</v>
      </c>
      <c r="J26" s="15"/>
    </row>
    <row r="27" spans="1:10" ht="33.75">
      <c r="A27" s="15" t="s">
        <v>30</v>
      </c>
      <c r="B27" s="16" t="s">
        <v>50</v>
      </c>
      <c r="C27" s="16" t="s">
        <v>51</v>
      </c>
      <c r="D27" s="16">
        <v>36</v>
      </c>
      <c r="E27" s="16">
        <v>220</v>
      </c>
      <c r="F27" s="16">
        <f t="shared" si="0"/>
        <v>252.99999999999997</v>
      </c>
      <c r="G27" s="17"/>
      <c r="H27" s="15"/>
      <c r="I27" s="15">
        <v>31.7</v>
      </c>
      <c r="J27" s="15"/>
    </row>
    <row r="28" spans="1:10" ht="33.75">
      <c r="A28" s="15" t="s">
        <v>71</v>
      </c>
      <c r="B28" s="16" t="s">
        <v>50</v>
      </c>
      <c r="C28" s="16" t="s">
        <v>51</v>
      </c>
      <c r="D28" s="16">
        <v>37</v>
      </c>
      <c r="E28" s="16">
        <v>220</v>
      </c>
      <c r="F28" s="16">
        <f t="shared" si="0"/>
        <v>252.99999999999997</v>
      </c>
      <c r="G28" s="17">
        <f>F26+F27+F28</f>
        <v>734.8499999999999</v>
      </c>
      <c r="H28" s="15">
        <v>735</v>
      </c>
      <c r="I28" s="15">
        <v>31.7</v>
      </c>
      <c r="J28" s="17">
        <v>-95</v>
      </c>
    </row>
    <row r="29" spans="1:10" ht="33.75">
      <c r="A29" s="15" t="s">
        <v>19</v>
      </c>
      <c r="B29" s="16" t="s">
        <v>15</v>
      </c>
      <c r="C29" s="16" t="s">
        <v>16</v>
      </c>
      <c r="D29" s="16">
        <v>39</v>
      </c>
      <c r="E29" s="16">
        <v>199</v>
      </c>
      <c r="F29" s="16">
        <f t="shared" si="0"/>
        <v>228.85</v>
      </c>
      <c r="G29" s="17"/>
      <c r="H29" s="15"/>
      <c r="I29" s="15">
        <v>31.7</v>
      </c>
      <c r="J29" s="15"/>
    </row>
    <row r="30" spans="1:10" ht="33.75">
      <c r="A30" s="15" t="s">
        <v>71</v>
      </c>
      <c r="B30" s="16" t="s">
        <v>15</v>
      </c>
      <c r="C30" s="16" t="s">
        <v>16</v>
      </c>
      <c r="D30" s="16">
        <v>41</v>
      </c>
      <c r="E30" s="16">
        <v>199</v>
      </c>
      <c r="F30" s="16">
        <f t="shared" si="0"/>
        <v>228.85</v>
      </c>
      <c r="G30" s="17">
        <f>F29+F30</f>
        <v>457.7</v>
      </c>
      <c r="H30" s="15">
        <v>458</v>
      </c>
      <c r="I30" s="15">
        <v>31.7</v>
      </c>
      <c r="J30" s="17">
        <f>H30-G30-I30-I29</f>
        <v>-63.09999999999999</v>
      </c>
    </row>
    <row r="31" spans="1:10" ht="33.75">
      <c r="A31" s="15" t="s">
        <v>46</v>
      </c>
      <c r="B31" s="16" t="s">
        <v>43</v>
      </c>
      <c r="C31" s="16" t="s">
        <v>41</v>
      </c>
      <c r="D31" s="16">
        <v>43</v>
      </c>
      <c r="E31" s="16">
        <v>396</v>
      </c>
      <c r="F31" s="16">
        <f t="shared" si="0"/>
        <v>455.4</v>
      </c>
      <c r="G31" s="17">
        <f>F31</f>
        <v>455.4</v>
      </c>
      <c r="H31" s="15">
        <v>455</v>
      </c>
      <c r="I31" s="15">
        <v>31.7</v>
      </c>
      <c r="J31" s="17">
        <f>H31-G31-I31</f>
        <v>-32.09999999999998</v>
      </c>
    </row>
    <row r="32" spans="1:10" ht="33.75">
      <c r="A32" s="15" t="s">
        <v>71</v>
      </c>
      <c r="B32" s="16" t="s">
        <v>50</v>
      </c>
      <c r="C32" s="16" t="s">
        <v>51</v>
      </c>
      <c r="D32" s="16">
        <v>40</v>
      </c>
      <c r="E32" s="16">
        <v>220</v>
      </c>
      <c r="F32" s="16">
        <f t="shared" si="0"/>
        <v>252.99999999999997</v>
      </c>
      <c r="G32" s="17"/>
      <c r="H32" s="15"/>
      <c r="I32" s="15">
        <v>31.7</v>
      </c>
      <c r="J32" s="15"/>
    </row>
    <row r="33" spans="1:10" ht="33.75">
      <c r="A33" s="18" t="s">
        <v>53</v>
      </c>
      <c r="B33" s="16" t="s">
        <v>50</v>
      </c>
      <c r="C33" s="16" t="s">
        <v>51</v>
      </c>
      <c r="D33" s="16">
        <v>38</v>
      </c>
      <c r="E33" s="16">
        <v>220</v>
      </c>
      <c r="F33" s="16">
        <f t="shared" si="0"/>
        <v>252.99999999999997</v>
      </c>
      <c r="G33" s="17"/>
      <c r="H33" s="15"/>
      <c r="I33" s="15">
        <v>31.7</v>
      </c>
      <c r="J33" s="15"/>
    </row>
    <row r="34" spans="1:10" ht="33.75">
      <c r="A34" s="15" t="s">
        <v>71</v>
      </c>
      <c r="B34" s="16" t="s">
        <v>50</v>
      </c>
      <c r="C34" s="16" t="s">
        <v>51</v>
      </c>
      <c r="D34" s="16">
        <v>39</v>
      </c>
      <c r="E34" s="16">
        <v>220</v>
      </c>
      <c r="F34" s="16">
        <f t="shared" si="0"/>
        <v>252.99999999999997</v>
      </c>
      <c r="G34" s="17" t="e">
        <f>F32+#REF!+F33+F34</f>
        <v>#REF!</v>
      </c>
      <c r="H34" s="15">
        <v>1012</v>
      </c>
      <c r="I34" s="15">
        <v>31.7</v>
      </c>
      <c r="J34" s="17">
        <v>-127</v>
      </c>
    </row>
    <row r="35" spans="1:10" ht="33.75">
      <c r="A35" s="18" t="s">
        <v>14</v>
      </c>
      <c r="B35" s="16" t="s">
        <v>9</v>
      </c>
      <c r="C35" s="16" t="s">
        <v>10</v>
      </c>
      <c r="D35" s="16">
        <v>41</v>
      </c>
      <c r="E35" s="16">
        <v>199</v>
      </c>
      <c r="F35" s="16">
        <f t="shared" si="0"/>
        <v>228.85</v>
      </c>
      <c r="G35" s="17">
        <f aca="true" t="shared" si="1" ref="G35:G45">F35</f>
        <v>228.85</v>
      </c>
      <c r="H35" s="15">
        <v>250</v>
      </c>
      <c r="I35" s="15">
        <v>31.7</v>
      </c>
      <c r="J35" s="17">
        <f>H35-G35-I35</f>
        <v>-10.549999999999994</v>
      </c>
    </row>
    <row r="36" spans="1:10" ht="33.75">
      <c r="A36" s="15" t="s">
        <v>71</v>
      </c>
      <c r="B36" s="16"/>
      <c r="C36" s="16"/>
      <c r="D36" s="16"/>
      <c r="E36" s="16"/>
      <c r="F36" s="16"/>
      <c r="G36" s="17"/>
      <c r="H36" s="15"/>
      <c r="I36" s="15"/>
      <c r="J36" s="17"/>
    </row>
    <row r="37" spans="1:10" ht="33.75">
      <c r="A37" s="15" t="s">
        <v>33</v>
      </c>
      <c r="B37" s="16" t="s">
        <v>28</v>
      </c>
      <c r="C37" s="16" t="s">
        <v>29</v>
      </c>
      <c r="D37" s="16">
        <v>40</v>
      </c>
      <c r="E37" s="16">
        <v>199</v>
      </c>
      <c r="F37" s="16">
        <f t="shared" si="0"/>
        <v>228.85</v>
      </c>
      <c r="G37" s="17"/>
      <c r="H37" s="15"/>
      <c r="I37" s="15">
        <v>31.7</v>
      </c>
      <c r="J37" s="15"/>
    </row>
    <row r="38" spans="1:10" ht="33.75">
      <c r="A38" s="15" t="s">
        <v>71</v>
      </c>
      <c r="B38" s="16" t="s">
        <v>28</v>
      </c>
      <c r="C38" s="16" t="s">
        <v>29</v>
      </c>
      <c r="D38" s="16">
        <v>39</v>
      </c>
      <c r="E38" s="16">
        <v>199</v>
      </c>
      <c r="F38" s="16">
        <f t="shared" si="0"/>
        <v>228.85</v>
      </c>
      <c r="G38" s="17">
        <f>F37+F38</f>
        <v>457.7</v>
      </c>
      <c r="H38" s="15">
        <v>458</v>
      </c>
      <c r="I38" s="15">
        <v>31.7</v>
      </c>
      <c r="J38" s="17">
        <f>H38-G38-I38-I37</f>
        <v>-63.09999999999999</v>
      </c>
    </row>
    <row r="39" spans="1:10" ht="33.75">
      <c r="A39" s="15" t="s">
        <v>49</v>
      </c>
      <c r="B39" s="16" t="s">
        <v>43</v>
      </c>
      <c r="C39" s="16" t="s">
        <v>41</v>
      </c>
      <c r="D39" s="16">
        <v>44</v>
      </c>
      <c r="E39" s="16">
        <v>396</v>
      </c>
      <c r="F39" s="16">
        <f t="shared" si="0"/>
        <v>455.4</v>
      </c>
      <c r="G39" s="17">
        <f t="shared" si="1"/>
        <v>455.4</v>
      </c>
      <c r="H39" s="15">
        <v>455</v>
      </c>
      <c r="I39" s="15">
        <v>31.7</v>
      </c>
      <c r="J39" s="17">
        <f>H39-G39-I39</f>
        <v>-32.09999999999998</v>
      </c>
    </row>
    <row r="40" spans="1:10" ht="33.75">
      <c r="A40" s="15" t="s">
        <v>71</v>
      </c>
      <c r="B40" s="16"/>
      <c r="C40" s="16"/>
      <c r="D40" s="16"/>
      <c r="E40" s="16"/>
      <c r="F40" s="16"/>
      <c r="G40" s="17"/>
      <c r="H40" s="15"/>
      <c r="I40" s="15"/>
      <c r="J40" s="17"/>
    </row>
    <row r="41" spans="1:10" ht="33.75">
      <c r="A41" s="15" t="s">
        <v>38</v>
      </c>
      <c r="B41" s="16" t="s">
        <v>34</v>
      </c>
      <c r="C41" s="16" t="s">
        <v>35</v>
      </c>
      <c r="D41" s="16">
        <v>39</v>
      </c>
      <c r="E41" s="16">
        <v>595</v>
      </c>
      <c r="F41" s="16">
        <f t="shared" si="0"/>
        <v>684.25</v>
      </c>
      <c r="G41" s="17">
        <f t="shared" si="1"/>
        <v>684.25</v>
      </c>
      <c r="H41" s="15">
        <v>684</v>
      </c>
      <c r="I41" s="15">
        <v>31.7</v>
      </c>
      <c r="J41" s="17">
        <f>H41-G41-I41</f>
        <v>-31.95</v>
      </c>
    </row>
    <row r="42" spans="1:10" ht="33.75">
      <c r="A42" s="15" t="s">
        <v>71</v>
      </c>
      <c r="B42" s="16"/>
      <c r="C42" s="16"/>
      <c r="D42" s="16"/>
      <c r="E42" s="16"/>
      <c r="F42" s="16"/>
      <c r="G42" s="17"/>
      <c r="H42" s="15"/>
      <c r="I42" s="15"/>
      <c r="J42" s="17"/>
    </row>
    <row r="43" spans="1:10" ht="33.75">
      <c r="A43" s="15" t="s">
        <v>31</v>
      </c>
      <c r="B43" s="16" t="s">
        <v>28</v>
      </c>
      <c r="C43" s="16" t="s">
        <v>29</v>
      </c>
      <c r="D43" s="16">
        <v>38</v>
      </c>
      <c r="E43" s="16">
        <v>199</v>
      </c>
      <c r="F43" s="16">
        <f t="shared" si="0"/>
        <v>228.85</v>
      </c>
      <c r="G43" s="17">
        <f t="shared" si="1"/>
        <v>228.85</v>
      </c>
      <c r="H43" s="15">
        <v>229</v>
      </c>
      <c r="I43" s="15">
        <v>31.7</v>
      </c>
      <c r="J43" s="17">
        <f>H43-G43-I43</f>
        <v>-31.549999999999994</v>
      </c>
    </row>
    <row r="44" spans="1:10" ht="33.75">
      <c r="A44" s="15" t="s">
        <v>71</v>
      </c>
      <c r="B44" s="16"/>
      <c r="C44" s="16"/>
      <c r="D44" s="16"/>
      <c r="E44" s="16"/>
      <c r="F44" s="16"/>
      <c r="G44" s="17"/>
      <c r="H44" s="15"/>
      <c r="I44" s="15"/>
      <c r="J44" s="17"/>
    </row>
    <row r="45" spans="1:10" ht="33.75">
      <c r="A45" s="15" t="s">
        <v>45</v>
      </c>
      <c r="B45" s="16" t="s">
        <v>43</v>
      </c>
      <c r="C45" s="16" t="s">
        <v>41</v>
      </c>
      <c r="D45" s="16">
        <v>42</v>
      </c>
      <c r="E45" s="16">
        <v>396</v>
      </c>
      <c r="F45" s="16">
        <f t="shared" si="0"/>
        <v>455.4</v>
      </c>
      <c r="G45" s="17">
        <f t="shared" si="1"/>
        <v>455.4</v>
      </c>
      <c r="H45" s="15">
        <v>455</v>
      </c>
      <c r="I45" s="15">
        <v>31.7</v>
      </c>
      <c r="J45" s="17">
        <f>H45-G45-I45</f>
        <v>-32.09999999999998</v>
      </c>
    </row>
    <row r="46" spans="1:10" ht="33.75">
      <c r="A46" s="15" t="s">
        <v>71</v>
      </c>
      <c r="B46" s="16" t="s">
        <v>9</v>
      </c>
      <c r="C46" s="16" t="s">
        <v>10</v>
      </c>
      <c r="D46" s="16">
        <v>38</v>
      </c>
      <c r="E46" s="16">
        <v>199</v>
      </c>
      <c r="F46" s="16">
        <f t="shared" si="0"/>
        <v>228.85</v>
      </c>
      <c r="G46" s="17"/>
      <c r="H46" s="15"/>
      <c r="I46" s="15">
        <v>31.7</v>
      </c>
      <c r="J46" s="15"/>
    </row>
    <row r="47" spans="1:10" ht="33.75">
      <c r="A47" s="15" t="s">
        <v>13</v>
      </c>
      <c r="B47" s="16" t="s">
        <v>15</v>
      </c>
      <c r="C47" s="16" t="s">
        <v>16</v>
      </c>
      <c r="D47" s="16">
        <v>39</v>
      </c>
      <c r="E47" s="16">
        <v>199</v>
      </c>
      <c r="F47" s="16">
        <f t="shared" si="0"/>
        <v>228.85</v>
      </c>
      <c r="G47" s="17"/>
      <c r="H47" s="15"/>
      <c r="I47" s="15">
        <v>31.7</v>
      </c>
      <c r="J47" s="15"/>
    </row>
    <row r="48" spans="1:10" ht="33.75">
      <c r="A48" s="15" t="s">
        <v>71</v>
      </c>
      <c r="B48" s="16" t="s">
        <v>40</v>
      </c>
      <c r="C48" s="16" t="s">
        <v>41</v>
      </c>
      <c r="D48" s="16">
        <v>44</v>
      </c>
      <c r="E48" s="16">
        <v>600</v>
      </c>
      <c r="F48" s="16">
        <f>E48*1.15</f>
        <v>690</v>
      </c>
      <c r="G48" s="17" t="e">
        <f>F46+#REF!+#REF!+F47+F48</f>
        <v>#REF!</v>
      </c>
      <c r="H48" s="15">
        <v>1605</v>
      </c>
      <c r="I48" s="15">
        <v>31.7</v>
      </c>
      <c r="J48" s="17">
        <v>-159</v>
      </c>
    </row>
    <row r="49" spans="1:10" ht="33.75">
      <c r="A49" s="15" t="s">
        <v>18</v>
      </c>
      <c r="B49" s="16" t="s">
        <v>15</v>
      </c>
      <c r="C49" s="16" t="s">
        <v>16</v>
      </c>
      <c r="D49" s="16">
        <v>38</v>
      </c>
      <c r="E49" s="16">
        <v>199</v>
      </c>
      <c r="F49" s="16">
        <f t="shared" si="0"/>
        <v>228.85</v>
      </c>
      <c r="G49" s="17"/>
      <c r="H49" s="15"/>
      <c r="I49" s="15">
        <v>31.7</v>
      </c>
      <c r="J49" s="15"/>
    </row>
    <row r="50" spans="1:10" ht="33.75">
      <c r="A50" s="15" t="s">
        <v>71</v>
      </c>
      <c r="B50" s="16" t="s">
        <v>21</v>
      </c>
      <c r="C50" s="16" t="s">
        <v>22</v>
      </c>
      <c r="D50" s="16">
        <v>39</v>
      </c>
      <c r="E50" s="16">
        <v>199</v>
      </c>
      <c r="F50" s="16">
        <f t="shared" si="0"/>
        <v>228.85</v>
      </c>
      <c r="G50" s="17">
        <f>F49+F50</f>
        <v>457.7</v>
      </c>
      <c r="H50" s="15">
        <v>458</v>
      </c>
      <c r="I50" s="15">
        <v>31.7</v>
      </c>
      <c r="J50" s="17">
        <f>H50-G50-I50-I49</f>
        <v>-63.09999999999999</v>
      </c>
    </row>
    <row r="51" spans="1:10" ht="33.75">
      <c r="A51" s="15" t="s">
        <v>39</v>
      </c>
      <c r="B51" s="16" t="s">
        <v>34</v>
      </c>
      <c r="C51" s="16" t="s">
        <v>35</v>
      </c>
      <c r="D51" s="16">
        <v>39</v>
      </c>
      <c r="E51" s="16">
        <v>595</v>
      </c>
      <c r="F51" s="16">
        <f t="shared" si="0"/>
        <v>684.25</v>
      </c>
      <c r="G51" s="17">
        <f>F51</f>
        <v>684.25</v>
      </c>
      <c r="H51" s="15">
        <v>684</v>
      </c>
      <c r="I51" s="15">
        <v>31.7</v>
      </c>
      <c r="J51" s="17">
        <f>H51-G51-I51</f>
        <v>-31.95</v>
      </c>
    </row>
    <row r="52" spans="1:10" ht="33.75">
      <c r="A52" s="15" t="s">
        <v>71</v>
      </c>
      <c r="B52" s="16"/>
      <c r="C52" s="16"/>
      <c r="D52" s="16"/>
      <c r="E52" s="16"/>
      <c r="F52" s="16"/>
      <c r="G52" s="17"/>
      <c r="H52" s="15"/>
      <c r="I52" s="15"/>
      <c r="J52" s="17"/>
    </row>
    <row r="53" spans="1:10" ht="33.75">
      <c r="A53" s="15" t="s">
        <v>55</v>
      </c>
      <c r="B53" s="16" t="s">
        <v>50</v>
      </c>
      <c r="C53" s="16" t="s">
        <v>51</v>
      </c>
      <c r="D53" s="16">
        <v>37</v>
      </c>
      <c r="E53" s="16">
        <v>220</v>
      </c>
      <c r="F53" s="16">
        <f t="shared" si="0"/>
        <v>252.99999999999997</v>
      </c>
      <c r="G53" s="17"/>
      <c r="H53" s="15"/>
      <c r="I53" s="15">
        <v>31.7</v>
      </c>
      <c r="J53" s="15"/>
    </row>
    <row r="54" spans="1:10" ht="33.75">
      <c r="A54" s="15" t="s">
        <v>71</v>
      </c>
      <c r="B54" s="16" t="s">
        <v>50</v>
      </c>
      <c r="C54" s="16" t="s">
        <v>51</v>
      </c>
      <c r="D54" s="16">
        <v>38</v>
      </c>
      <c r="E54" s="16">
        <v>220</v>
      </c>
      <c r="F54" s="16">
        <f t="shared" si="0"/>
        <v>252.99999999999997</v>
      </c>
      <c r="G54" s="17">
        <f>F53+F54</f>
        <v>505.99999999999994</v>
      </c>
      <c r="H54" s="15">
        <v>506</v>
      </c>
      <c r="I54" s="15">
        <v>31.7</v>
      </c>
      <c r="J54" s="17">
        <f>H54-G54-I54-I53</f>
        <v>-63.39999999999994</v>
      </c>
    </row>
    <row r="55" spans="1:10" ht="33.75">
      <c r="A55" s="19" t="s">
        <v>47</v>
      </c>
      <c r="B55" s="16" t="s">
        <v>43</v>
      </c>
      <c r="C55" s="16" t="s">
        <v>41</v>
      </c>
      <c r="D55" s="16">
        <v>45</v>
      </c>
      <c r="E55" s="16">
        <v>396</v>
      </c>
      <c r="F55" s="16">
        <f t="shared" si="0"/>
        <v>455.4</v>
      </c>
      <c r="G55" s="17">
        <f>F55</f>
        <v>455.4</v>
      </c>
      <c r="H55" s="15"/>
      <c r="I55" s="15">
        <v>31.7</v>
      </c>
      <c r="J55" s="17">
        <f>H55-G55-I55</f>
        <v>-487.09999999999997</v>
      </c>
    </row>
    <row r="56" spans="1:10" ht="33.75">
      <c r="A56" s="15" t="s">
        <v>71</v>
      </c>
      <c r="B56" s="16"/>
      <c r="C56" s="16"/>
      <c r="D56" s="16"/>
      <c r="E56" s="16"/>
      <c r="F56" s="16"/>
      <c r="G56" s="17"/>
      <c r="H56" s="15"/>
      <c r="I56" s="15"/>
      <c r="J56" s="17"/>
    </row>
    <row r="57" spans="1:10" ht="33.75">
      <c r="A57" s="15" t="s">
        <v>17</v>
      </c>
      <c r="B57" s="16" t="s">
        <v>15</v>
      </c>
      <c r="C57" s="16" t="s">
        <v>16</v>
      </c>
      <c r="D57" s="16">
        <v>37</v>
      </c>
      <c r="E57" s="16">
        <v>199</v>
      </c>
      <c r="F57" s="16">
        <f t="shared" si="0"/>
        <v>228.85</v>
      </c>
      <c r="G57" s="17">
        <f>F57</f>
        <v>228.85</v>
      </c>
      <c r="H57" s="15">
        <v>229</v>
      </c>
      <c r="I57" s="15">
        <v>31.7</v>
      </c>
      <c r="J57" s="17">
        <f>H57-G57-I57</f>
        <v>-31.549999999999994</v>
      </c>
    </row>
    <row r="58" spans="1:10" ht="33.75">
      <c r="A58" s="15" t="s">
        <v>71</v>
      </c>
      <c r="B58" s="16" t="s">
        <v>43</v>
      </c>
      <c r="C58" s="16" t="s">
        <v>41</v>
      </c>
      <c r="D58" s="16">
        <v>41</v>
      </c>
      <c r="E58" s="16">
        <v>396</v>
      </c>
      <c r="F58" s="16">
        <f t="shared" si="0"/>
        <v>455.4</v>
      </c>
      <c r="G58" s="17"/>
      <c r="H58" s="15"/>
      <c r="I58" s="15">
        <v>31.7</v>
      </c>
      <c r="J58" s="15"/>
    </row>
    <row r="59" spans="1:10" ht="33.75">
      <c r="A59" s="15" t="s">
        <v>44</v>
      </c>
      <c r="B59" s="16" t="s">
        <v>50</v>
      </c>
      <c r="C59" s="16" t="s">
        <v>51</v>
      </c>
      <c r="D59" s="16">
        <v>39</v>
      </c>
      <c r="E59" s="16">
        <v>220</v>
      </c>
      <c r="F59" s="16">
        <f t="shared" si="0"/>
        <v>252.99999999999997</v>
      </c>
      <c r="G59" s="17"/>
      <c r="H59" s="15"/>
      <c r="I59" s="15">
        <v>31.7</v>
      </c>
      <c r="J59" s="15"/>
    </row>
    <row r="60" spans="1:10" ht="33.75">
      <c r="A60" s="15" t="s">
        <v>71</v>
      </c>
      <c r="B60" s="16" t="s">
        <v>34</v>
      </c>
      <c r="C60" s="16" t="s">
        <v>35</v>
      </c>
      <c r="D60" s="16">
        <v>37</v>
      </c>
      <c r="E60" s="16">
        <v>595</v>
      </c>
      <c r="F60" s="16">
        <f t="shared" si="0"/>
        <v>684.25</v>
      </c>
      <c r="G60" s="17" t="e">
        <f>F58+#REF!+F59+F60</f>
        <v>#REF!</v>
      </c>
      <c r="H60" s="15">
        <v>1646</v>
      </c>
      <c r="I60" s="15">
        <v>31.7</v>
      </c>
      <c r="J60" s="17">
        <v>-126</v>
      </c>
    </row>
    <row r="61" spans="1:10" ht="33.75">
      <c r="A61" s="15" t="s">
        <v>54</v>
      </c>
      <c r="B61" s="16" t="s">
        <v>50</v>
      </c>
      <c r="C61" s="16" t="s">
        <v>51</v>
      </c>
      <c r="D61" s="16">
        <v>36</v>
      </c>
      <c r="E61" s="16">
        <v>220</v>
      </c>
      <c r="F61" s="16">
        <f t="shared" si="0"/>
        <v>252.99999999999997</v>
      </c>
      <c r="G61" s="17">
        <f>F61</f>
        <v>252.99999999999997</v>
      </c>
      <c r="H61" s="15">
        <v>253</v>
      </c>
      <c r="I61" s="15">
        <v>31.7</v>
      </c>
      <c r="J61" s="17">
        <f>H61-G61-I61</f>
        <v>-31.69999999999997</v>
      </c>
    </row>
    <row r="62" spans="1:10" ht="33.75">
      <c r="A62" s="15" t="s">
        <v>71</v>
      </c>
      <c r="B62" s="16"/>
      <c r="C62" s="16"/>
      <c r="D62" s="16"/>
      <c r="E62" s="16"/>
      <c r="F62" s="16"/>
      <c r="G62" s="17"/>
      <c r="H62" s="15"/>
      <c r="I62" s="15"/>
      <c r="J62" s="17"/>
    </row>
    <row r="63" spans="1:10" ht="33.75">
      <c r="A63" s="18" t="s">
        <v>60</v>
      </c>
      <c r="B63" s="16" t="s">
        <v>50</v>
      </c>
      <c r="C63" s="16" t="s">
        <v>51</v>
      </c>
      <c r="D63" s="16">
        <v>41</v>
      </c>
      <c r="E63" s="16">
        <v>220</v>
      </c>
      <c r="F63" s="16">
        <f t="shared" si="0"/>
        <v>252.99999999999997</v>
      </c>
      <c r="G63" s="17">
        <f>F63</f>
        <v>252.99999999999997</v>
      </c>
      <c r="H63" s="15">
        <v>253</v>
      </c>
      <c r="I63" s="15">
        <v>31.7</v>
      </c>
      <c r="J63" s="17">
        <f>H63-G63-I63</f>
        <v>-31.69999999999997</v>
      </c>
    </row>
    <row r="64" spans="1:10" ht="33.75">
      <c r="A64" s="15" t="s">
        <v>71</v>
      </c>
      <c r="B64" s="16" t="s">
        <v>21</v>
      </c>
      <c r="C64" s="16" t="s">
        <v>22</v>
      </c>
      <c r="D64" s="16">
        <v>41</v>
      </c>
      <c r="E64" s="16">
        <v>199</v>
      </c>
      <c r="F64" s="16">
        <f aca="true" t="shared" si="2" ref="F64:F81">E64*1.15</f>
        <v>228.85</v>
      </c>
      <c r="G64" s="17"/>
      <c r="H64" s="15"/>
      <c r="I64" s="15">
        <v>31.7</v>
      </c>
      <c r="J64" s="15"/>
    </row>
    <row r="65" spans="1:10" ht="33.75">
      <c r="A65" s="15" t="s">
        <v>26</v>
      </c>
      <c r="B65" s="16" t="s">
        <v>43</v>
      </c>
      <c r="C65" s="16" t="s">
        <v>41</v>
      </c>
      <c r="D65" s="16">
        <v>44</v>
      </c>
      <c r="E65" s="16">
        <v>396</v>
      </c>
      <c r="F65" s="16">
        <f t="shared" si="2"/>
        <v>455.4</v>
      </c>
      <c r="G65" s="17"/>
      <c r="H65" s="15"/>
      <c r="I65" s="15">
        <v>31.7</v>
      </c>
      <c r="J65" s="15"/>
    </row>
    <row r="66" spans="1:10" ht="33.75">
      <c r="A66" s="15" t="s">
        <v>71</v>
      </c>
      <c r="B66" s="16" t="s">
        <v>43</v>
      </c>
      <c r="C66" s="16" t="s">
        <v>41</v>
      </c>
      <c r="D66" s="16">
        <v>41</v>
      </c>
      <c r="E66" s="16">
        <v>396</v>
      </c>
      <c r="F66" s="16">
        <f t="shared" si="2"/>
        <v>455.4</v>
      </c>
      <c r="G66" s="17" t="e">
        <f>F64+#REF!+#REF!+F65+F66</f>
        <v>#REF!</v>
      </c>
      <c r="H66" s="15">
        <v>2050</v>
      </c>
      <c r="I66" s="15">
        <v>31.7</v>
      </c>
      <c r="J66" s="17">
        <v>-159</v>
      </c>
    </row>
    <row r="67" spans="1:10" ht="33.75">
      <c r="A67" s="18" t="s">
        <v>63</v>
      </c>
      <c r="B67" s="16" t="s">
        <v>21</v>
      </c>
      <c r="C67" s="16" t="s">
        <v>22</v>
      </c>
      <c r="D67" s="16">
        <v>38</v>
      </c>
      <c r="E67" s="16">
        <v>199</v>
      </c>
      <c r="F67" s="16">
        <f t="shared" si="2"/>
        <v>228.85</v>
      </c>
      <c r="G67" s="17">
        <f>F67</f>
        <v>228.85</v>
      </c>
      <c r="H67" s="15">
        <v>229</v>
      </c>
      <c r="I67" s="15">
        <v>31.7</v>
      </c>
      <c r="J67" s="17">
        <f aca="true" t="shared" si="3" ref="J67:J81">H67-G67-I67</f>
        <v>-31.549999999999994</v>
      </c>
    </row>
    <row r="68" spans="1:10" ht="33.75">
      <c r="A68" s="15" t="s">
        <v>71</v>
      </c>
      <c r="B68" s="16"/>
      <c r="C68" s="16"/>
      <c r="D68" s="16"/>
      <c r="E68" s="16"/>
      <c r="F68" s="16"/>
      <c r="G68" s="17"/>
      <c r="H68" s="15"/>
      <c r="I68" s="15"/>
      <c r="J68" s="17"/>
    </row>
    <row r="69" spans="1:10" ht="33.75">
      <c r="A69" s="18" t="s">
        <v>68</v>
      </c>
      <c r="B69" s="16" t="s">
        <v>28</v>
      </c>
      <c r="C69" s="16" t="s">
        <v>29</v>
      </c>
      <c r="D69" s="16">
        <v>41</v>
      </c>
      <c r="E69" s="16">
        <v>199</v>
      </c>
      <c r="F69" s="16">
        <f t="shared" si="2"/>
        <v>228.85</v>
      </c>
      <c r="G69" s="17">
        <f aca="true" t="shared" si="4" ref="G69:G81">F69</f>
        <v>228.85</v>
      </c>
      <c r="H69" s="15">
        <v>229</v>
      </c>
      <c r="I69" s="15">
        <v>31.7</v>
      </c>
      <c r="J69" s="17">
        <f t="shared" si="3"/>
        <v>-31.549999999999994</v>
      </c>
    </row>
    <row r="70" spans="1:10" ht="33.75">
      <c r="A70" s="15" t="s">
        <v>71</v>
      </c>
      <c r="B70" s="16"/>
      <c r="C70" s="16"/>
      <c r="D70" s="16"/>
      <c r="E70" s="16"/>
      <c r="F70" s="16"/>
      <c r="G70" s="17"/>
      <c r="H70" s="15"/>
      <c r="I70" s="15"/>
      <c r="J70" s="17"/>
    </row>
    <row r="71" spans="1:10" ht="33.75">
      <c r="A71" s="18" t="s">
        <v>66</v>
      </c>
      <c r="B71" s="16" t="s">
        <v>34</v>
      </c>
      <c r="C71" s="16" t="s">
        <v>35</v>
      </c>
      <c r="D71" s="16">
        <v>40</v>
      </c>
      <c r="E71" s="16">
        <v>595</v>
      </c>
      <c r="F71" s="16">
        <f t="shared" si="2"/>
        <v>684.25</v>
      </c>
      <c r="G71" s="17">
        <f t="shared" si="4"/>
        <v>684.25</v>
      </c>
      <c r="H71" s="15">
        <v>714</v>
      </c>
      <c r="I71" s="15">
        <v>31.7</v>
      </c>
      <c r="J71" s="17">
        <f t="shared" si="3"/>
        <v>-1.9499999999999993</v>
      </c>
    </row>
    <row r="72" spans="1:10" ht="33.75">
      <c r="A72" s="15" t="s">
        <v>71</v>
      </c>
      <c r="B72" s="16" t="s">
        <v>34</v>
      </c>
      <c r="C72" s="16" t="s">
        <v>35</v>
      </c>
      <c r="D72" s="16">
        <v>41</v>
      </c>
      <c r="E72" s="16">
        <v>595</v>
      </c>
      <c r="F72" s="16">
        <f t="shared" si="2"/>
        <v>684.25</v>
      </c>
      <c r="G72" s="17">
        <f t="shared" si="4"/>
        <v>684.25</v>
      </c>
      <c r="H72" s="15"/>
      <c r="I72" s="15">
        <v>31.7</v>
      </c>
      <c r="J72" s="17"/>
    </row>
    <row r="73" spans="1:10" ht="33.75">
      <c r="A73" s="18" t="s">
        <v>65</v>
      </c>
      <c r="B73" s="16" t="s">
        <v>40</v>
      </c>
      <c r="C73" s="16" t="s">
        <v>41</v>
      </c>
      <c r="D73" s="16">
        <v>41</v>
      </c>
      <c r="E73" s="16">
        <v>600</v>
      </c>
      <c r="F73" s="16">
        <f t="shared" si="2"/>
        <v>690</v>
      </c>
      <c r="G73" s="17">
        <f t="shared" si="4"/>
        <v>690</v>
      </c>
      <c r="H73" s="15">
        <v>690</v>
      </c>
      <c r="I73" s="15">
        <v>31.7</v>
      </c>
      <c r="J73" s="17">
        <f t="shared" si="3"/>
        <v>-31.7</v>
      </c>
    </row>
    <row r="74" spans="1:10" ht="33.75">
      <c r="A74" s="15" t="s">
        <v>71</v>
      </c>
      <c r="B74" s="16"/>
      <c r="C74" s="16"/>
      <c r="D74" s="16"/>
      <c r="E74" s="16"/>
      <c r="F74" s="16"/>
      <c r="G74" s="17"/>
      <c r="H74" s="15"/>
      <c r="I74" s="15"/>
      <c r="J74" s="17"/>
    </row>
    <row r="75" spans="1:10" ht="33.75">
      <c r="A75" s="18" t="s">
        <v>64</v>
      </c>
      <c r="B75" s="16" t="s">
        <v>40</v>
      </c>
      <c r="C75" s="16" t="s">
        <v>41</v>
      </c>
      <c r="D75" s="16">
        <v>45</v>
      </c>
      <c r="E75" s="16">
        <v>600</v>
      </c>
      <c r="F75" s="16">
        <f t="shared" si="2"/>
        <v>690</v>
      </c>
      <c r="G75" s="17">
        <f t="shared" si="4"/>
        <v>690</v>
      </c>
      <c r="H75" s="15">
        <v>690</v>
      </c>
      <c r="I75" s="15">
        <v>31.7</v>
      </c>
      <c r="J75" s="17">
        <f t="shared" si="3"/>
        <v>-31.7</v>
      </c>
    </row>
    <row r="76" spans="1:10" ht="33.75">
      <c r="A76" s="15" t="s">
        <v>71</v>
      </c>
      <c r="B76" s="16" t="s">
        <v>43</v>
      </c>
      <c r="C76" s="16" t="s">
        <v>41</v>
      </c>
      <c r="D76" s="16">
        <v>42</v>
      </c>
      <c r="E76" s="16">
        <v>396</v>
      </c>
      <c r="F76" s="16">
        <f t="shared" si="2"/>
        <v>455.4</v>
      </c>
      <c r="G76" s="17">
        <f t="shared" si="4"/>
        <v>455.4</v>
      </c>
      <c r="H76" s="15"/>
      <c r="I76" s="15">
        <v>31.7</v>
      </c>
      <c r="J76" s="17"/>
    </row>
    <row r="77" spans="1:10" ht="33.75">
      <c r="A77" s="20" t="s">
        <v>69</v>
      </c>
      <c r="B77" s="16" t="s">
        <v>43</v>
      </c>
      <c r="C77" s="16" t="s">
        <v>41</v>
      </c>
      <c r="D77" s="16">
        <v>43</v>
      </c>
      <c r="E77" s="16">
        <v>396</v>
      </c>
      <c r="F77" s="16">
        <f t="shared" si="2"/>
        <v>455.4</v>
      </c>
      <c r="G77" s="17">
        <f t="shared" si="4"/>
        <v>455.4</v>
      </c>
      <c r="H77" s="15">
        <v>455</v>
      </c>
      <c r="I77" s="15">
        <v>31.7</v>
      </c>
      <c r="J77" s="17">
        <f t="shared" si="3"/>
        <v>-32.09999999999998</v>
      </c>
    </row>
    <row r="78" spans="1:10" ht="33.75">
      <c r="A78" s="15" t="s">
        <v>71</v>
      </c>
      <c r="B78" s="16"/>
      <c r="C78" s="16"/>
      <c r="D78" s="16"/>
      <c r="E78" s="16"/>
      <c r="F78" s="16"/>
      <c r="G78" s="17"/>
      <c r="H78" s="15"/>
      <c r="I78" s="15"/>
      <c r="J78" s="17"/>
    </row>
    <row r="79" spans="1:10" ht="33.75">
      <c r="A79" s="18" t="s">
        <v>67</v>
      </c>
      <c r="B79" s="16" t="s">
        <v>43</v>
      </c>
      <c r="C79" s="16" t="s">
        <v>41</v>
      </c>
      <c r="D79" s="16">
        <v>42</v>
      </c>
      <c r="E79" s="16">
        <v>396</v>
      </c>
      <c r="F79" s="16">
        <f t="shared" si="2"/>
        <v>455.4</v>
      </c>
      <c r="G79" s="17">
        <f t="shared" si="4"/>
        <v>455.4</v>
      </c>
      <c r="H79" s="15">
        <v>455</v>
      </c>
      <c r="I79" s="15">
        <v>31.7</v>
      </c>
      <c r="J79" s="17">
        <f t="shared" si="3"/>
        <v>-32.09999999999998</v>
      </c>
    </row>
    <row r="80" spans="1:10" ht="33.75">
      <c r="A80" s="15" t="s">
        <v>71</v>
      </c>
      <c r="B80" s="16"/>
      <c r="C80" s="16"/>
      <c r="D80" s="16"/>
      <c r="E80" s="16"/>
      <c r="F80" s="16"/>
      <c r="G80" s="17"/>
      <c r="H80" s="15"/>
      <c r="I80" s="15"/>
      <c r="J80" s="17"/>
    </row>
    <row r="81" spans="1:10" ht="33.75">
      <c r="A81" s="18" t="s">
        <v>62</v>
      </c>
      <c r="B81" s="16" t="s">
        <v>43</v>
      </c>
      <c r="C81" s="16" t="s">
        <v>41</v>
      </c>
      <c r="D81" s="16">
        <v>45</v>
      </c>
      <c r="E81" s="16">
        <v>396</v>
      </c>
      <c r="F81" s="16">
        <f t="shared" si="2"/>
        <v>455.4</v>
      </c>
      <c r="G81" s="17">
        <f t="shared" si="4"/>
        <v>455.4</v>
      </c>
      <c r="H81" s="15">
        <v>455</v>
      </c>
      <c r="I81" s="15">
        <v>31.7</v>
      </c>
      <c r="J81" s="17">
        <f t="shared" si="3"/>
        <v>-32.09999999999998</v>
      </c>
    </row>
    <row r="82" spans="1:10" ht="33.75">
      <c r="A82" s="15" t="s">
        <v>71</v>
      </c>
      <c r="B82" s="21"/>
      <c r="C82" s="21"/>
      <c r="D82" s="21"/>
      <c r="E82" s="21"/>
      <c r="F82" s="21"/>
      <c r="G82" s="21"/>
      <c r="H82" s="21"/>
      <c r="I82" s="21"/>
      <c r="J82" s="21"/>
    </row>
  </sheetData>
  <sheetProtection/>
  <hyperlinks>
    <hyperlink ref="A77" r:id="rId1" display="http://forum.sibmama.ru/viewtopic.php?t=748595&amp;postdays=0&amp;postorder=asc&amp;start=570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cp:lastPrinted>2012-11-13T16:52:38Z</cp:lastPrinted>
  <dcterms:created xsi:type="dcterms:W3CDTF">2012-11-07T14:17:00Z</dcterms:created>
  <dcterms:modified xsi:type="dcterms:W3CDTF">2012-11-13T16:53:14Z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