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35" windowHeight="80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<sst xmlns="http://schemas.openxmlformats.org/spreadsheetml/2006/main" count="307" uniqueCount="133">
  <si>
    <t>Ник</t>
  </si>
  <si>
    <t>Наименование</t>
  </si>
  <si>
    <t>Метраж</t>
  </si>
  <si>
    <t>Цена за 1м</t>
  </si>
  <si>
    <t>Сумма</t>
  </si>
  <si>
    <t>Итого</t>
  </si>
  <si>
    <t>Оплачено</t>
  </si>
  <si>
    <t>ТР</t>
  </si>
  <si>
    <t>Вы должны(-)/Я должна(+)</t>
  </si>
  <si>
    <t>Сумма с орг</t>
  </si>
  <si>
    <t xml:space="preserve">Органза однотонная LF 300 Цвет №45 </t>
  </si>
  <si>
    <t>Екатерина Платошечкина</t>
  </si>
  <si>
    <t xml:space="preserve">Калонби </t>
  </si>
  <si>
    <t>анастасия1985</t>
  </si>
  <si>
    <t xml:space="preserve">Оляшка-неваляшка </t>
  </si>
  <si>
    <t>lezia</t>
  </si>
  <si>
    <t>СВОБОДНО</t>
  </si>
  <si>
    <t>Органза однотонная LF 300 Цвет №1</t>
  </si>
  <si>
    <t>Ткань портьерная "БЛЭКАУТ" с тиснением EMB11 150 Цвет №9</t>
  </si>
  <si>
    <t>Чижик</t>
  </si>
  <si>
    <t>Ми-Ка</t>
  </si>
  <si>
    <t>пулярка</t>
  </si>
  <si>
    <t>Ткань портьерная "АМУР" JB0550 280 Цвет №124</t>
  </si>
  <si>
    <t>EASidorova</t>
  </si>
  <si>
    <t>Ната72</t>
  </si>
  <si>
    <t>juliett@</t>
  </si>
  <si>
    <t>Кася99</t>
  </si>
  <si>
    <t>Vika2008</t>
  </si>
  <si>
    <t xml:space="preserve">Murzilka </t>
  </si>
  <si>
    <t xml:space="preserve">LENSHA </t>
  </si>
  <si>
    <t xml:space="preserve">НастЁшка </t>
  </si>
  <si>
    <t xml:space="preserve">СВОБОДНО </t>
  </si>
  <si>
    <t>мама-Оксана</t>
  </si>
  <si>
    <t xml:space="preserve">мама-Оксана </t>
  </si>
  <si>
    <t>Ткань портьерная ТАФТА TA001 150 Цвет №75А</t>
  </si>
  <si>
    <t>Оксана Ов</t>
  </si>
  <si>
    <t xml:space="preserve">notadrem </t>
  </si>
  <si>
    <t>abricos</t>
  </si>
  <si>
    <t xml:space="preserve">_Elenka_ </t>
  </si>
  <si>
    <t>nab</t>
  </si>
  <si>
    <t xml:space="preserve">lezia </t>
  </si>
  <si>
    <t>Органза-флок арт. 52 цвет 1</t>
  </si>
  <si>
    <t xml:space="preserve">ИринаBabydoll </t>
  </si>
  <si>
    <t>Vitalia</t>
  </si>
  <si>
    <t>anetka</t>
  </si>
  <si>
    <t>Iulija</t>
  </si>
  <si>
    <t xml:space="preserve">Lenhik </t>
  </si>
  <si>
    <t>Вуаль 2009 300 Цвет №1</t>
  </si>
  <si>
    <t>юлюлю</t>
  </si>
  <si>
    <t xml:space="preserve">KATS </t>
  </si>
  <si>
    <t xml:space="preserve">КОЛОБКОВА </t>
  </si>
  <si>
    <t xml:space="preserve">trie </t>
  </si>
  <si>
    <t>Лёлик фридрих</t>
  </si>
  <si>
    <t xml:space="preserve">Astreya </t>
  </si>
  <si>
    <t xml:space="preserve">АлёNKa </t>
  </si>
  <si>
    <t>Вуаль с печатью арт. 1028 цвет 1</t>
  </si>
  <si>
    <t xml:space="preserve">ZA*BA*VA </t>
  </si>
  <si>
    <t xml:space="preserve">Syloeva </t>
  </si>
  <si>
    <t xml:space="preserve">Iulija </t>
  </si>
  <si>
    <t>Svetlichok</t>
  </si>
  <si>
    <t xml:space="preserve">джени ф </t>
  </si>
  <si>
    <t>Семибратик</t>
  </si>
  <si>
    <t xml:space="preserve">Vitalia </t>
  </si>
  <si>
    <t>Ткань портьерная "МОДЕРН" H739 150 Цвет 169</t>
  </si>
  <si>
    <t xml:space="preserve">juliett@ </t>
  </si>
  <si>
    <t>TITANIK</t>
  </si>
  <si>
    <t xml:space="preserve">мамуля красотуля </t>
  </si>
  <si>
    <t>Ткань портьерная "АКАЦИЯ" J29526 150 Цвет 6</t>
  </si>
  <si>
    <t xml:space="preserve">Ната72 </t>
  </si>
  <si>
    <t>mashuk11</t>
  </si>
  <si>
    <t>Ткань портьерная "БЛЭКАУТ" BLT026 280 Цвет №13</t>
  </si>
  <si>
    <t>LudaI</t>
  </si>
  <si>
    <t>elena.nsk</t>
  </si>
  <si>
    <t xml:space="preserve">Fleurissant </t>
  </si>
  <si>
    <t xml:space="preserve">Natasha 201  </t>
  </si>
  <si>
    <t xml:space="preserve">Allla </t>
  </si>
  <si>
    <t>Ю л я</t>
  </si>
  <si>
    <t>Ткань портьерная "БЛЭКАУТ" BLT026 280 Цвет №11</t>
  </si>
  <si>
    <t>Fleurissant</t>
  </si>
  <si>
    <t>Я</t>
  </si>
  <si>
    <t>Тесьма шторная TF5-200</t>
  </si>
  <si>
    <t>Тесьма шторная FZ</t>
  </si>
  <si>
    <t>Тесьма шторная Z1</t>
  </si>
  <si>
    <t xml:space="preserve">Svetlichok </t>
  </si>
  <si>
    <t xml:space="preserve">Золька </t>
  </si>
  <si>
    <t xml:space="preserve">Elena69 </t>
  </si>
  <si>
    <t xml:space="preserve">nab </t>
  </si>
  <si>
    <t xml:space="preserve">LudaI  </t>
  </si>
  <si>
    <t xml:space="preserve">abricos </t>
  </si>
  <si>
    <t xml:space="preserve">Chick </t>
  </si>
  <si>
    <t>Tusiya</t>
  </si>
  <si>
    <t xml:space="preserve">anetka </t>
  </si>
  <si>
    <t xml:space="preserve">ZНаталья  </t>
  </si>
  <si>
    <t xml:space="preserve">Оксана Ов </t>
  </si>
  <si>
    <t>Светлячёк 77</t>
  </si>
  <si>
    <t>Patricia</t>
  </si>
  <si>
    <t xml:space="preserve">юлюлю </t>
  </si>
  <si>
    <t>Astreya</t>
  </si>
  <si>
    <t>valko</t>
  </si>
  <si>
    <t xml:space="preserve">Ёло4ка </t>
  </si>
  <si>
    <t>trie</t>
  </si>
  <si>
    <t xml:space="preserve">ylo771 </t>
  </si>
  <si>
    <t xml:space="preserve">Julial </t>
  </si>
  <si>
    <t>Юсик_О</t>
  </si>
  <si>
    <t xml:space="preserve">Elenma </t>
  </si>
  <si>
    <t xml:space="preserve">Vtoroe_serdce </t>
  </si>
  <si>
    <t xml:space="preserve">Ю л я </t>
  </si>
  <si>
    <t xml:space="preserve">Маша С. </t>
  </si>
  <si>
    <t>olgun4ik</t>
  </si>
  <si>
    <t>Утяжелитель 0-50</t>
  </si>
  <si>
    <t>Syloeva</t>
  </si>
  <si>
    <t xml:space="preserve"> ШТОРЫ_ТЮЛЬ_ЛОТОС 11001/2009 9 1 240 </t>
  </si>
  <si>
    <t xml:space="preserve"> ШТОРЫ_ПОРТ_МАРСЕЛЬ 23001/790 59 1 450 </t>
  </si>
  <si>
    <t>Sazan4ik</t>
  </si>
  <si>
    <t xml:space="preserve"> ШТОРЫ_КРУЖЕВ_ЦВ_ВЕНЕЦИЯ 521 -NOSIZE 1 180 </t>
  </si>
  <si>
    <t xml:space="preserve"> ШТОРЫ_КРУЖЕВ_ЦВ_ВЕНЕЦИЯ 109G -NOSIZE 2 180 </t>
  </si>
  <si>
    <t>Танич7</t>
  </si>
  <si>
    <t xml:space="preserve"> ШТОРЫ_КРУЖЕВ_ЦВ_КАНТРИ 903 -NOSIZE 1 150 </t>
  </si>
  <si>
    <t>Томас</t>
  </si>
  <si>
    <t xml:space="preserve">ШТОРЫ_КРУЖЕВ_ЦВ_КАНТРИ 904 -NOSIZE 1 150 </t>
  </si>
  <si>
    <t xml:space="preserve"> ШТОРЫ_КРУЖЕВ_ЦВ_КАНТРИ 904 -NOSIZE 1 150 </t>
  </si>
  <si>
    <t>Annyshka</t>
  </si>
  <si>
    <t xml:space="preserve"> ШТОРЫ_КРУЖЕВ_ЦВ_ВЕНЕЦИЯ 720/2 -NOSIZE 1 200</t>
  </si>
  <si>
    <t>Тюль кружевной "ВЕНЕЦИЯ" цв 109G</t>
  </si>
  <si>
    <t>JaDi</t>
  </si>
  <si>
    <t xml:space="preserve">Гермамика </t>
  </si>
  <si>
    <t>natibest</t>
  </si>
  <si>
    <t>пристрой</t>
  </si>
  <si>
    <t>Прибыткова_Ира</t>
  </si>
  <si>
    <t>natkaD</t>
  </si>
  <si>
    <t>Пристрой СП5</t>
  </si>
  <si>
    <t>Mulya</t>
  </si>
  <si>
    <t>natawa_gal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</si>
</sst>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1" fillId="5" borderId="10" xfId="0" applyFont="1" applyFill="1" applyBorder="1" applyAlignment="1">
      <alignment/>
    </xf>
    <xf numFmtId="0" fontId="31" fillId="5" borderId="10" xfId="0" applyFont="1" applyFill="1" applyBorder="1" applyAlignment="1">
      <alignment horizontal="center"/>
    </xf>
    <xf numFmtId="0" fontId="20" fillId="5" borderId="10" xfId="0" applyFont="1" applyFill="1" applyBorder="1" applyAlignment="1">
      <alignment horizontal="center"/>
    </xf>
    <xf numFmtId="0" fontId="3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5" borderId="10" xfId="0" applyFill="1" applyBorder="1" applyAlignment="1">
      <alignment/>
    </xf>
    <xf numFmtId="1" fontId="0" fillId="5" borderId="10" xfId="0" applyNumberFormat="1" applyFill="1" applyBorder="1" applyAlignment="1">
      <alignment/>
    </xf>
    <xf numFmtId="0" fontId="40" fillId="5" borderId="10" xfId="0" applyFont="1" applyFill="1" applyBorder="1" applyAlignment="1">
      <alignment/>
    </xf>
    <xf numFmtId="1" fontId="31" fillId="33" borderId="10" xfId="0" applyNumberFormat="1" applyFont="1" applyFill="1" applyBorder="1" applyAlignment="1">
      <alignment/>
    </xf>
    <xf numFmtId="1" fontId="31" fillId="5" borderId="10" xfId="0" applyNumberFormat="1" applyFont="1" applyFill="1" applyBorder="1" applyAlignment="1">
      <alignment/>
    </xf>
    <xf numFmtId="0" fontId="20" fillId="5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1" fontId="22" fillId="33" borderId="10" xfId="0" applyNumberFormat="1" applyFont="1" applyFill="1" applyBorder="1" applyAlignment="1">
      <alignment/>
    </xf>
    <xf numFmtId="1" fontId="20" fillId="33" borderId="10" xfId="0" applyNumberFormat="1" applyFont="1" applyFill="1" applyBorder="1" applyAlignment="1">
      <alignment/>
    </xf>
    <xf numFmtId="0" fontId="3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31" fillId="34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2" fillId="5" borderId="10" xfId="42" applyFont="1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liett@" TargetMode="External" /><Relationship Id="rId2" Type="http://schemas.openxmlformats.org/officeDocument/2006/relationships/hyperlink" Target="mailto:juliett@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zoomScalePageLayoutView="0" workbookViewId="0" topLeftCell="A1">
      <selection activeCell="B144" sqref="B144"/>
    </sheetView>
  </sheetViews>
  <sheetFormatPr defaultColWidth="9.140625" defaultRowHeight="15"/>
  <cols>
    <col min="1" max="1" width="28.8515625" style="0" customWidth="1"/>
    <col min="2" max="2" width="58.421875" style="0" customWidth="1"/>
    <col min="4" max="4" width="13.7109375" style="0" customWidth="1"/>
    <col min="6" max="6" width="12.421875" style="0" customWidth="1"/>
    <col min="8" max="8" width="10.8515625" style="0" customWidth="1"/>
    <col min="10" max="10" width="27.00390625" style="0" customWidth="1"/>
  </cols>
  <sheetData>
    <row r="1" spans="1:10" ht="1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9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ht="15">
      <c r="A2" s="20" t="s">
        <v>38</v>
      </c>
      <c r="B2" s="5" t="s">
        <v>34</v>
      </c>
      <c r="C2" s="5">
        <v>4</v>
      </c>
      <c r="D2" s="5">
        <v>52.5</v>
      </c>
      <c r="E2" s="5">
        <f aca="true" t="shared" si="0" ref="E2:E38">D2*C2</f>
        <v>210</v>
      </c>
      <c r="F2" s="6">
        <f>E2*1.15</f>
        <v>241.49999999999997</v>
      </c>
      <c r="G2" s="10">
        <f>F2</f>
        <v>241.49999999999997</v>
      </c>
      <c r="H2" s="4">
        <v>300</v>
      </c>
      <c r="I2" s="4">
        <v>14.4</v>
      </c>
      <c r="J2" s="10">
        <f>H2-G2-I2</f>
        <v>44.10000000000003</v>
      </c>
    </row>
    <row r="3" spans="1:10" ht="15">
      <c r="A3" s="12" t="s">
        <v>37</v>
      </c>
      <c r="B3" s="7" t="s">
        <v>34</v>
      </c>
      <c r="C3" s="7">
        <v>6</v>
      </c>
      <c r="D3" s="7">
        <v>52.5</v>
      </c>
      <c r="E3" s="7">
        <f t="shared" si="0"/>
        <v>315</v>
      </c>
      <c r="F3" s="8">
        <f aca="true" t="shared" si="1" ref="F3:F73">E3*1.15</f>
        <v>362.25</v>
      </c>
      <c r="G3" s="1"/>
      <c r="H3" s="1"/>
      <c r="I3" s="1"/>
      <c r="J3" s="11"/>
    </row>
    <row r="4" spans="1:10" ht="15">
      <c r="A4" s="12" t="s">
        <v>37</v>
      </c>
      <c r="B4" s="7" t="s">
        <v>81</v>
      </c>
      <c r="C4" s="7">
        <v>6</v>
      </c>
      <c r="D4" s="7">
        <v>3.8</v>
      </c>
      <c r="E4" s="7">
        <f t="shared" si="0"/>
        <v>22.799999999999997</v>
      </c>
      <c r="F4" s="8">
        <f t="shared" si="1"/>
        <v>26.219999999999995</v>
      </c>
      <c r="G4" s="1"/>
      <c r="H4" s="1"/>
      <c r="I4" s="1"/>
      <c r="J4" s="11"/>
    </row>
    <row r="5" spans="1:10" ht="15">
      <c r="A5" s="12" t="s">
        <v>88</v>
      </c>
      <c r="B5" s="7" t="s">
        <v>80</v>
      </c>
      <c r="C5" s="7">
        <v>4</v>
      </c>
      <c r="D5" s="7">
        <v>11.4</v>
      </c>
      <c r="E5" s="7">
        <f t="shared" si="0"/>
        <v>45.6</v>
      </c>
      <c r="F5" s="8">
        <f t="shared" si="1"/>
        <v>52.44</v>
      </c>
      <c r="G5" s="1"/>
      <c r="H5" s="1"/>
      <c r="I5" s="1"/>
      <c r="J5" s="11"/>
    </row>
    <row r="6" spans="1:10" ht="15">
      <c r="A6" s="12" t="s">
        <v>88</v>
      </c>
      <c r="B6" s="7" t="s">
        <v>82</v>
      </c>
      <c r="C6" s="7">
        <v>6</v>
      </c>
      <c r="D6" s="7">
        <v>16.15</v>
      </c>
      <c r="E6" s="7">
        <f t="shared" si="0"/>
        <v>96.89999999999999</v>
      </c>
      <c r="F6" s="8">
        <f t="shared" si="1"/>
        <v>111.43499999999999</v>
      </c>
      <c r="G6" s="11"/>
      <c r="H6" s="1"/>
      <c r="I6" s="1"/>
      <c r="J6" s="11"/>
    </row>
    <row r="7" spans="1:10" ht="15">
      <c r="A7" s="12" t="s">
        <v>88</v>
      </c>
      <c r="B7" s="7" t="s">
        <v>10</v>
      </c>
      <c r="C7" s="7">
        <v>4</v>
      </c>
      <c r="D7" s="7">
        <v>40</v>
      </c>
      <c r="E7" s="7">
        <f t="shared" si="0"/>
        <v>160</v>
      </c>
      <c r="F7" s="8">
        <f t="shared" si="1"/>
        <v>184</v>
      </c>
      <c r="G7" s="11">
        <f>F3+F4+F5+F6+F7</f>
        <v>736.3449999999999</v>
      </c>
      <c r="H7" s="1">
        <v>736</v>
      </c>
      <c r="I7" s="1">
        <v>44</v>
      </c>
      <c r="J7" s="11">
        <f aca="true" t="shared" si="2" ref="J7:J66">H7-G7-I7</f>
        <v>-44.344999999999914</v>
      </c>
    </row>
    <row r="8" spans="1:10" ht="15">
      <c r="A8" s="20" t="s">
        <v>75</v>
      </c>
      <c r="B8" s="5" t="s">
        <v>70</v>
      </c>
      <c r="C8" s="5">
        <v>6.14</v>
      </c>
      <c r="D8" s="5">
        <v>180</v>
      </c>
      <c r="E8" s="5">
        <f t="shared" si="0"/>
        <v>1105.2</v>
      </c>
      <c r="F8" s="6">
        <f t="shared" si="1"/>
        <v>1270.98</v>
      </c>
      <c r="G8" s="10"/>
      <c r="H8" s="4"/>
      <c r="I8" s="4"/>
      <c r="J8" s="10"/>
    </row>
    <row r="9" spans="1:10" ht="15">
      <c r="A9" s="20" t="s">
        <v>75</v>
      </c>
      <c r="B9" s="5" t="s">
        <v>109</v>
      </c>
      <c r="C9" s="5">
        <v>3</v>
      </c>
      <c r="D9" s="5">
        <v>19</v>
      </c>
      <c r="E9" s="5">
        <f>D9*C9</f>
        <v>57</v>
      </c>
      <c r="F9" s="6">
        <f>E9*1.15</f>
        <v>65.55</v>
      </c>
      <c r="G9" s="10">
        <f>F8+F9</f>
        <v>1336.53</v>
      </c>
      <c r="H9" s="4">
        <v>1350</v>
      </c>
      <c r="I9" s="4">
        <v>23.1</v>
      </c>
      <c r="J9" s="10">
        <f t="shared" si="2"/>
        <v>-9.629999999999974</v>
      </c>
    </row>
    <row r="10" spans="1:10" ht="15">
      <c r="A10" s="12" t="s">
        <v>44</v>
      </c>
      <c r="B10" s="7" t="s">
        <v>41</v>
      </c>
      <c r="C10" s="7">
        <v>5.33</v>
      </c>
      <c r="D10" s="7">
        <v>120</v>
      </c>
      <c r="E10" s="7">
        <f t="shared" si="0"/>
        <v>639.6</v>
      </c>
      <c r="F10" s="8">
        <f t="shared" si="1"/>
        <v>735.54</v>
      </c>
      <c r="G10" s="1"/>
      <c r="H10" s="1"/>
      <c r="I10" s="1"/>
      <c r="J10" s="11"/>
    </row>
    <row r="11" spans="1:11" ht="15">
      <c r="A11" s="12" t="s">
        <v>91</v>
      </c>
      <c r="B11" s="7" t="s">
        <v>80</v>
      </c>
      <c r="C11" s="7">
        <v>14</v>
      </c>
      <c r="D11" s="7">
        <v>11.4</v>
      </c>
      <c r="E11" s="7">
        <f t="shared" si="0"/>
        <v>159.6</v>
      </c>
      <c r="F11" s="8">
        <f t="shared" si="1"/>
        <v>183.54</v>
      </c>
      <c r="G11" s="11"/>
      <c r="H11" s="1"/>
      <c r="I11" s="1"/>
      <c r="J11" s="11"/>
      <c r="K11" t="s">
        <v>127</v>
      </c>
    </row>
    <row r="12" spans="1:10" ht="15">
      <c r="A12" s="12" t="s">
        <v>91</v>
      </c>
      <c r="B12" s="7" t="s">
        <v>130</v>
      </c>
      <c r="C12" s="7">
        <v>3.5</v>
      </c>
      <c r="D12" s="7"/>
      <c r="E12" s="7"/>
      <c r="F12" s="8">
        <v>652</v>
      </c>
      <c r="G12" s="11">
        <f>F10+F11+F12</f>
        <v>1571.08</v>
      </c>
      <c r="H12" s="1">
        <v>1650</v>
      </c>
      <c r="I12" s="1">
        <v>19.5</v>
      </c>
      <c r="J12" s="11">
        <f>H12-G12-I12</f>
        <v>59.42000000000007</v>
      </c>
    </row>
    <row r="13" spans="1:10" ht="15">
      <c r="A13" s="20" t="s">
        <v>121</v>
      </c>
      <c r="B13" s="5" t="s">
        <v>120</v>
      </c>
      <c r="C13" s="5">
        <v>1</v>
      </c>
      <c r="D13" s="5">
        <v>150</v>
      </c>
      <c r="E13" s="5">
        <f t="shared" si="0"/>
        <v>150</v>
      </c>
      <c r="F13" s="6">
        <f t="shared" si="1"/>
        <v>172.5</v>
      </c>
      <c r="G13" s="10">
        <f>F13</f>
        <v>172.5</v>
      </c>
      <c r="H13" s="4">
        <v>173</v>
      </c>
      <c r="I13" s="4">
        <v>15</v>
      </c>
      <c r="J13" s="10">
        <f t="shared" si="2"/>
        <v>-14.5</v>
      </c>
    </row>
    <row r="14" spans="1:10" ht="15">
      <c r="A14" s="12" t="s">
        <v>97</v>
      </c>
      <c r="B14" s="7" t="s">
        <v>81</v>
      </c>
      <c r="C14" s="7">
        <v>15</v>
      </c>
      <c r="D14" s="7">
        <v>3.8</v>
      </c>
      <c r="E14" s="7">
        <f t="shared" si="0"/>
        <v>57</v>
      </c>
      <c r="F14" s="8">
        <f t="shared" si="1"/>
        <v>65.55</v>
      </c>
      <c r="G14" s="1"/>
      <c r="H14" s="1"/>
      <c r="I14" s="1"/>
      <c r="J14" s="11"/>
    </row>
    <row r="15" spans="1:10" ht="15">
      <c r="A15" s="12" t="s">
        <v>53</v>
      </c>
      <c r="B15" s="7" t="s">
        <v>47</v>
      </c>
      <c r="C15" s="7">
        <v>5</v>
      </c>
      <c r="D15" s="7">
        <v>45</v>
      </c>
      <c r="E15" s="7">
        <f t="shared" si="0"/>
        <v>225</v>
      </c>
      <c r="F15" s="8">
        <f t="shared" si="1"/>
        <v>258.75</v>
      </c>
      <c r="G15" s="11">
        <f>F14+F15</f>
        <v>324.3</v>
      </c>
      <c r="H15" s="1">
        <v>324</v>
      </c>
      <c r="I15" s="1">
        <v>25.5</v>
      </c>
      <c r="J15" s="11">
        <f t="shared" si="2"/>
        <v>-25.80000000000001</v>
      </c>
    </row>
    <row r="16" spans="1:10" ht="15">
      <c r="A16" s="20" t="s">
        <v>89</v>
      </c>
      <c r="B16" s="5" t="s">
        <v>80</v>
      </c>
      <c r="C16" s="5">
        <v>5</v>
      </c>
      <c r="D16" s="5">
        <v>11.4</v>
      </c>
      <c r="E16" s="5">
        <f t="shared" si="0"/>
        <v>57</v>
      </c>
      <c r="F16" s="6">
        <f t="shared" si="1"/>
        <v>65.55</v>
      </c>
      <c r="G16" s="10">
        <f>F16</f>
        <v>65.55</v>
      </c>
      <c r="H16" s="4">
        <v>70</v>
      </c>
      <c r="I16" s="4">
        <v>2.5</v>
      </c>
      <c r="J16" s="10">
        <f t="shared" si="2"/>
        <v>1.9500000000000028</v>
      </c>
    </row>
    <row r="17" spans="1:10" ht="15">
      <c r="A17" s="12" t="s">
        <v>23</v>
      </c>
      <c r="B17" s="7" t="s">
        <v>22</v>
      </c>
      <c r="C17" s="7">
        <v>4</v>
      </c>
      <c r="D17" s="7">
        <v>107.5</v>
      </c>
      <c r="E17" s="7">
        <f t="shared" si="0"/>
        <v>430</v>
      </c>
      <c r="F17" s="8">
        <f t="shared" si="1"/>
        <v>494.49999999999994</v>
      </c>
      <c r="G17" s="11">
        <f>F17</f>
        <v>494.49999999999994</v>
      </c>
      <c r="H17" s="1">
        <v>500</v>
      </c>
      <c r="I17" s="1">
        <v>14.4</v>
      </c>
      <c r="J17" s="11">
        <f t="shared" si="2"/>
        <v>-8.899999999999944</v>
      </c>
    </row>
    <row r="18" spans="1:10" ht="15">
      <c r="A18" s="20" t="s">
        <v>72</v>
      </c>
      <c r="B18" s="5" t="s">
        <v>70</v>
      </c>
      <c r="C18" s="5">
        <v>7.14</v>
      </c>
      <c r="D18" s="5">
        <v>180</v>
      </c>
      <c r="E18" s="5">
        <f t="shared" si="0"/>
        <v>1285.2</v>
      </c>
      <c r="F18" s="6">
        <f t="shared" si="1"/>
        <v>1477.98</v>
      </c>
      <c r="G18" s="4"/>
      <c r="H18" s="4"/>
      <c r="I18" s="4"/>
      <c r="J18" s="10"/>
    </row>
    <row r="19" spans="1:10" ht="15">
      <c r="A19" s="20" t="s">
        <v>72</v>
      </c>
      <c r="B19" s="5" t="s">
        <v>109</v>
      </c>
      <c r="C19" s="5">
        <v>9</v>
      </c>
      <c r="D19" s="5">
        <v>19</v>
      </c>
      <c r="E19" s="5">
        <f t="shared" si="0"/>
        <v>171</v>
      </c>
      <c r="F19" s="6">
        <f t="shared" si="1"/>
        <v>196.64999999999998</v>
      </c>
      <c r="G19" s="10">
        <f>F18+F19</f>
        <v>1674.63</v>
      </c>
      <c r="H19" s="4">
        <v>1650</v>
      </c>
      <c r="I19" s="4">
        <v>29.7</v>
      </c>
      <c r="J19" s="10">
        <f t="shared" si="2"/>
        <v>-54.33000000000011</v>
      </c>
    </row>
    <row r="20" spans="1:10" ht="15">
      <c r="A20" s="12" t="s">
        <v>85</v>
      </c>
      <c r="B20" s="7" t="s">
        <v>80</v>
      </c>
      <c r="C20" s="7">
        <v>6</v>
      </c>
      <c r="D20" s="7">
        <v>11.4</v>
      </c>
      <c r="E20" s="7">
        <f t="shared" si="0"/>
        <v>68.4</v>
      </c>
      <c r="F20" s="8">
        <f t="shared" si="1"/>
        <v>78.66</v>
      </c>
      <c r="G20" s="1"/>
      <c r="H20" s="1"/>
      <c r="I20" s="1"/>
      <c r="J20" s="11"/>
    </row>
    <row r="21" spans="1:10" ht="15">
      <c r="A21" s="12" t="s">
        <v>85</v>
      </c>
      <c r="B21" s="7" t="s">
        <v>82</v>
      </c>
      <c r="C21" s="7">
        <v>7</v>
      </c>
      <c r="D21" s="7">
        <v>16.15</v>
      </c>
      <c r="E21" s="7">
        <f t="shared" si="0"/>
        <v>113.04999999999998</v>
      </c>
      <c r="F21" s="8">
        <f t="shared" si="1"/>
        <v>130.00749999999996</v>
      </c>
      <c r="G21" s="1"/>
      <c r="H21" s="1"/>
      <c r="I21" s="1"/>
      <c r="J21" s="11"/>
    </row>
    <row r="22" spans="1:10" ht="15">
      <c r="A22" s="12" t="s">
        <v>85</v>
      </c>
      <c r="B22" s="7" t="s">
        <v>17</v>
      </c>
      <c r="C22" s="7">
        <v>6</v>
      </c>
      <c r="D22" s="7">
        <v>40</v>
      </c>
      <c r="E22" s="7">
        <f t="shared" si="0"/>
        <v>240</v>
      </c>
      <c r="F22" s="8">
        <f t="shared" si="1"/>
        <v>276</v>
      </c>
      <c r="G22" s="11">
        <f>F20+F21+F22</f>
        <v>484.66749999999996</v>
      </c>
      <c r="H22" s="1">
        <v>500</v>
      </c>
      <c r="I22" s="1">
        <v>28.1</v>
      </c>
      <c r="J22" s="11">
        <f t="shared" si="2"/>
        <v>-12.767499999999963</v>
      </c>
    </row>
    <row r="23" spans="1:10" ht="15">
      <c r="A23" s="20" t="s">
        <v>104</v>
      </c>
      <c r="B23" s="5" t="s">
        <v>82</v>
      </c>
      <c r="C23" s="5">
        <v>3</v>
      </c>
      <c r="D23" s="5">
        <v>16.15</v>
      </c>
      <c r="E23" s="5">
        <f t="shared" si="0"/>
        <v>48.449999999999996</v>
      </c>
      <c r="F23" s="6">
        <f t="shared" si="1"/>
        <v>55.717499999999994</v>
      </c>
      <c r="G23" s="10">
        <f>F23</f>
        <v>55.717499999999994</v>
      </c>
      <c r="H23" s="4">
        <v>56</v>
      </c>
      <c r="I23" s="4">
        <v>1.5</v>
      </c>
      <c r="J23" s="10">
        <f t="shared" si="2"/>
        <v>-1.217499999999994</v>
      </c>
    </row>
    <row r="24" spans="1:10" ht="15">
      <c r="A24" s="12" t="s">
        <v>78</v>
      </c>
      <c r="B24" s="7" t="s">
        <v>77</v>
      </c>
      <c r="C24" s="7">
        <v>2</v>
      </c>
      <c r="D24" s="7">
        <v>180</v>
      </c>
      <c r="E24" s="7">
        <f t="shared" si="0"/>
        <v>360</v>
      </c>
      <c r="F24" s="8">
        <f t="shared" si="1"/>
        <v>413.99999999999994</v>
      </c>
      <c r="G24" s="1"/>
      <c r="H24" s="1"/>
      <c r="I24" s="1"/>
      <c r="J24" s="11"/>
    </row>
    <row r="25" spans="1:10" ht="15">
      <c r="A25" s="12" t="s">
        <v>73</v>
      </c>
      <c r="B25" s="7" t="s">
        <v>70</v>
      </c>
      <c r="C25" s="7">
        <v>2.14</v>
      </c>
      <c r="D25" s="7">
        <v>180</v>
      </c>
      <c r="E25" s="7">
        <f t="shared" si="0"/>
        <v>385.20000000000005</v>
      </c>
      <c r="F25" s="8">
        <f t="shared" si="1"/>
        <v>442.98</v>
      </c>
      <c r="G25" s="11">
        <f>F24+F25</f>
        <v>856.98</v>
      </c>
      <c r="H25" s="1">
        <v>830</v>
      </c>
      <c r="I25" s="1">
        <v>14.4</v>
      </c>
      <c r="J25" s="11">
        <f t="shared" si="2"/>
        <v>-41.38000000000002</v>
      </c>
    </row>
    <row r="26" spans="1:10" ht="15">
      <c r="A26" s="20" t="s">
        <v>45</v>
      </c>
      <c r="B26" s="5" t="s">
        <v>41</v>
      </c>
      <c r="C26" s="5">
        <v>6.33</v>
      </c>
      <c r="D26" s="5">
        <v>120</v>
      </c>
      <c r="E26" s="5">
        <f t="shared" si="0"/>
        <v>759.6</v>
      </c>
      <c r="F26" s="6">
        <f t="shared" si="1"/>
        <v>873.54</v>
      </c>
      <c r="G26" s="4"/>
      <c r="H26" s="4"/>
      <c r="I26" s="4"/>
      <c r="J26" s="10"/>
    </row>
    <row r="27" spans="1:10" ht="15">
      <c r="A27" s="20" t="s">
        <v>58</v>
      </c>
      <c r="B27" s="5" t="s">
        <v>55</v>
      </c>
      <c r="C27" s="5">
        <v>5</v>
      </c>
      <c r="D27" s="5">
        <v>75</v>
      </c>
      <c r="E27" s="5">
        <f t="shared" si="0"/>
        <v>375</v>
      </c>
      <c r="F27" s="6">
        <f t="shared" si="1"/>
        <v>431.24999999999994</v>
      </c>
      <c r="G27" s="10">
        <f>F26+F27</f>
        <v>1304.79</v>
      </c>
      <c r="H27" s="4">
        <v>1261</v>
      </c>
      <c r="I27" s="4">
        <v>39.6</v>
      </c>
      <c r="J27" s="10">
        <f t="shared" si="2"/>
        <v>-83.38999999999996</v>
      </c>
    </row>
    <row r="28" spans="1:10" ht="15">
      <c r="A28" s="12" t="s">
        <v>124</v>
      </c>
      <c r="B28" s="7" t="s">
        <v>17</v>
      </c>
      <c r="C28" s="7">
        <v>6</v>
      </c>
      <c r="D28" s="7">
        <v>40</v>
      </c>
      <c r="E28" s="7">
        <f t="shared" si="0"/>
        <v>240</v>
      </c>
      <c r="F28" s="8">
        <f t="shared" si="1"/>
        <v>276</v>
      </c>
      <c r="G28" s="11">
        <f>F28</f>
        <v>276</v>
      </c>
      <c r="H28" s="1">
        <v>300</v>
      </c>
      <c r="I28" s="1">
        <v>21.6</v>
      </c>
      <c r="J28" s="11">
        <f t="shared" si="2"/>
        <v>2.3999999999999986</v>
      </c>
    </row>
    <row r="29" spans="1:10" ht="15">
      <c r="A29" s="20" t="s">
        <v>102</v>
      </c>
      <c r="B29" s="5" t="s">
        <v>82</v>
      </c>
      <c r="C29" s="5">
        <v>3</v>
      </c>
      <c r="D29" s="5">
        <v>16.15</v>
      </c>
      <c r="E29" s="5">
        <f t="shared" si="0"/>
        <v>48.449999999999996</v>
      </c>
      <c r="F29" s="6">
        <f t="shared" si="1"/>
        <v>55.717499999999994</v>
      </c>
      <c r="G29" s="10">
        <f>F29</f>
        <v>55.717499999999994</v>
      </c>
      <c r="H29" s="4">
        <v>60</v>
      </c>
      <c r="I29" s="4">
        <v>1.5</v>
      </c>
      <c r="J29" s="10">
        <f t="shared" si="2"/>
        <v>2.782500000000006</v>
      </c>
    </row>
    <row r="30" spans="1:10" ht="15">
      <c r="A30" s="21" t="s">
        <v>25</v>
      </c>
      <c r="B30" s="7" t="s">
        <v>22</v>
      </c>
      <c r="C30" s="7">
        <v>3</v>
      </c>
      <c r="D30" s="7">
        <v>107.5</v>
      </c>
      <c r="E30" s="7">
        <f t="shared" si="0"/>
        <v>322.5</v>
      </c>
      <c r="F30" s="8">
        <f t="shared" si="1"/>
        <v>370.87499999999994</v>
      </c>
      <c r="G30" s="1"/>
      <c r="H30" s="1"/>
      <c r="I30" s="1"/>
      <c r="J30" s="11"/>
    </row>
    <row r="31" spans="1:10" ht="15">
      <c r="A31" s="21" t="s">
        <v>64</v>
      </c>
      <c r="B31" s="7" t="s">
        <v>63</v>
      </c>
      <c r="C31" s="7">
        <v>12.26</v>
      </c>
      <c r="D31" s="7">
        <v>52.5</v>
      </c>
      <c r="E31" s="7">
        <f t="shared" si="0"/>
        <v>643.65</v>
      </c>
      <c r="F31" s="8">
        <f t="shared" si="1"/>
        <v>740.1974999999999</v>
      </c>
      <c r="G31" s="11">
        <f>F30+F31</f>
        <v>1111.0724999999998</v>
      </c>
      <c r="H31" s="1">
        <v>1035</v>
      </c>
      <c r="I31" s="1">
        <v>50.4</v>
      </c>
      <c r="J31" s="11">
        <f t="shared" si="2"/>
        <v>-126.47249999999977</v>
      </c>
    </row>
    <row r="32" spans="1:10" ht="15">
      <c r="A32" s="20" t="s">
        <v>49</v>
      </c>
      <c r="B32" s="5" t="s">
        <v>47</v>
      </c>
      <c r="C32" s="5">
        <v>5</v>
      </c>
      <c r="D32" s="5">
        <v>45</v>
      </c>
      <c r="E32" s="5">
        <f t="shared" si="0"/>
        <v>225</v>
      </c>
      <c r="F32" s="6">
        <f t="shared" si="1"/>
        <v>258.75</v>
      </c>
      <c r="G32" s="4"/>
      <c r="H32" s="4"/>
      <c r="I32" s="4"/>
      <c r="J32" s="10"/>
    </row>
    <row r="33" spans="1:10" ht="15">
      <c r="A33" s="20" t="s">
        <v>49</v>
      </c>
      <c r="B33" s="5" t="s">
        <v>81</v>
      </c>
      <c r="C33" s="5">
        <v>5</v>
      </c>
      <c r="D33" s="5">
        <v>3.8</v>
      </c>
      <c r="E33" s="5">
        <f t="shared" si="0"/>
        <v>19</v>
      </c>
      <c r="F33" s="6">
        <f t="shared" si="1"/>
        <v>21.849999999999998</v>
      </c>
      <c r="G33" s="10">
        <f>F32+F33</f>
        <v>280.6</v>
      </c>
      <c r="H33" s="4">
        <v>281</v>
      </c>
      <c r="I33" s="4">
        <v>20.5</v>
      </c>
      <c r="J33" s="10">
        <f t="shared" si="2"/>
        <v>-20.100000000000023</v>
      </c>
    </row>
    <row r="34" spans="1:10" ht="15">
      <c r="A34" s="12" t="s">
        <v>46</v>
      </c>
      <c r="B34" s="7" t="s">
        <v>41</v>
      </c>
      <c r="C34" s="7">
        <v>6.33</v>
      </c>
      <c r="D34" s="7">
        <v>120</v>
      </c>
      <c r="E34" s="7">
        <f t="shared" si="0"/>
        <v>759.6</v>
      </c>
      <c r="F34" s="8">
        <f t="shared" si="1"/>
        <v>873.54</v>
      </c>
      <c r="G34" s="11"/>
      <c r="H34" s="1"/>
      <c r="I34" s="1"/>
      <c r="J34" s="11"/>
    </row>
    <row r="35" spans="1:10" ht="15">
      <c r="A35" s="12" t="s">
        <v>46</v>
      </c>
      <c r="B35" s="7" t="s">
        <v>77</v>
      </c>
      <c r="C35" s="7">
        <v>6</v>
      </c>
      <c r="D35" s="7">
        <v>180</v>
      </c>
      <c r="E35" s="7">
        <f t="shared" si="0"/>
        <v>1080</v>
      </c>
      <c r="F35" s="8">
        <f>E35*1.15</f>
        <v>1242</v>
      </c>
      <c r="G35" s="11"/>
      <c r="H35" s="1"/>
      <c r="I35" s="1"/>
      <c r="J35" s="11"/>
    </row>
    <row r="36" spans="1:10" ht="15">
      <c r="A36" s="12" t="s">
        <v>46</v>
      </c>
      <c r="B36" s="7" t="s">
        <v>81</v>
      </c>
      <c r="C36" s="7">
        <v>6</v>
      </c>
      <c r="D36" s="7">
        <v>3.8</v>
      </c>
      <c r="E36" s="7">
        <f t="shared" si="0"/>
        <v>22.799999999999997</v>
      </c>
      <c r="F36" s="8">
        <f>E36*1.15</f>
        <v>26.219999999999995</v>
      </c>
      <c r="G36" s="11">
        <f>F34+F35+F36</f>
        <v>2141.7599999999998</v>
      </c>
      <c r="H36" s="1">
        <v>2096</v>
      </c>
      <c r="I36" s="1">
        <v>46.2</v>
      </c>
      <c r="J36" s="11">
        <f t="shared" si="2"/>
        <v>-91.95999999999977</v>
      </c>
    </row>
    <row r="37" spans="1:10" ht="15">
      <c r="A37" s="20" t="s">
        <v>29</v>
      </c>
      <c r="B37" s="5" t="s">
        <v>22</v>
      </c>
      <c r="C37" s="5">
        <v>8</v>
      </c>
      <c r="D37" s="5">
        <v>107.5</v>
      </c>
      <c r="E37" s="5">
        <f t="shared" si="0"/>
        <v>860</v>
      </c>
      <c r="F37" s="6">
        <f t="shared" si="1"/>
        <v>988.9999999999999</v>
      </c>
      <c r="G37" s="10">
        <f>F37</f>
        <v>988.9999999999999</v>
      </c>
      <c r="H37" s="4">
        <v>989</v>
      </c>
      <c r="I37" s="4">
        <v>28.8</v>
      </c>
      <c r="J37" s="10">
        <f t="shared" si="2"/>
        <v>-28.799999999999887</v>
      </c>
    </row>
    <row r="38" spans="1:10" ht="15">
      <c r="A38" s="12" t="s">
        <v>15</v>
      </c>
      <c r="B38" s="7" t="s">
        <v>10</v>
      </c>
      <c r="C38" s="7">
        <v>5</v>
      </c>
      <c r="D38" s="7">
        <v>40</v>
      </c>
      <c r="E38" s="7">
        <f t="shared" si="0"/>
        <v>200</v>
      </c>
      <c r="F38" s="8">
        <f t="shared" si="1"/>
        <v>229.99999999999997</v>
      </c>
      <c r="G38" s="1"/>
      <c r="H38" s="1"/>
      <c r="I38" s="1"/>
      <c r="J38" s="11"/>
    </row>
    <row r="39" spans="1:10" ht="15">
      <c r="A39" s="12" t="s">
        <v>15</v>
      </c>
      <c r="B39" s="7" t="s">
        <v>22</v>
      </c>
      <c r="C39" s="7">
        <v>7</v>
      </c>
      <c r="D39" s="7">
        <v>107.5</v>
      </c>
      <c r="E39" s="7">
        <f aca="true" t="shared" si="3" ref="E39:E72">D39*C39</f>
        <v>752.5</v>
      </c>
      <c r="F39" s="8">
        <f t="shared" si="1"/>
        <v>865.3749999999999</v>
      </c>
      <c r="G39" s="1"/>
      <c r="H39" s="1"/>
      <c r="I39" s="1"/>
      <c r="J39" s="11"/>
    </row>
    <row r="40" spans="1:10" ht="15">
      <c r="A40" s="12" t="s">
        <v>15</v>
      </c>
      <c r="B40" s="7" t="s">
        <v>77</v>
      </c>
      <c r="C40" s="7">
        <v>4</v>
      </c>
      <c r="D40" s="7">
        <v>180</v>
      </c>
      <c r="E40" s="7">
        <f t="shared" si="3"/>
        <v>720</v>
      </c>
      <c r="F40" s="8">
        <f t="shared" si="1"/>
        <v>827.9999999999999</v>
      </c>
      <c r="G40" s="1"/>
      <c r="H40" s="1"/>
      <c r="I40" s="1"/>
      <c r="J40" s="11"/>
    </row>
    <row r="41" spans="1:10" ht="15">
      <c r="A41" s="12" t="s">
        <v>15</v>
      </c>
      <c r="B41" s="7" t="s">
        <v>80</v>
      </c>
      <c r="C41" s="7">
        <v>25</v>
      </c>
      <c r="D41" s="7">
        <v>11.4</v>
      </c>
      <c r="E41" s="7">
        <f t="shared" si="3"/>
        <v>285</v>
      </c>
      <c r="F41" s="8">
        <f t="shared" si="1"/>
        <v>327.75</v>
      </c>
      <c r="G41" s="1"/>
      <c r="H41" s="1"/>
      <c r="I41" s="1"/>
      <c r="J41" s="11"/>
    </row>
    <row r="42" spans="1:10" ht="15">
      <c r="A42" s="12" t="s">
        <v>40</v>
      </c>
      <c r="B42" s="7" t="s">
        <v>34</v>
      </c>
      <c r="C42" s="7">
        <v>17</v>
      </c>
      <c r="D42" s="7">
        <v>52.5</v>
      </c>
      <c r="E42" s="7">
        <f t="shared" si="3"/>
        <v>892.5</v>
      </c>
      <c r="F42" s="8">
        <f t="shared" si="1"/>
        <v>1026.375</v>
      </c>
      <c r="G42" s="1"/>
      <c r="H42" s="1"/>
      <c r="I42" s="1"/>
      <c r="J42" s="11"/>
    </row>
    <row r="43" spans="1:10" ht="15">
      <c r="A43" s="12" t="s">
        <v>40</v>
      </c>
      <c r="B43" s="7" t="s">
        <v>47</v>
      </c>
      <c r="C43" s="7">
        <v>18</v>
      </c>
      <c r="D43" s="7">
        <v>45</v>
      </c>
      <c r="E43" s="7">
        <f t="shared" si="3"/>
        <v>810</v>
      </c>
      <c r="F43" s="8">
        <f t="shared" si="1"/>
        <v>931.4999999999999</v>
      </c>
      <c r="G43" s="11">
        <f>F38+F39+F40+F41+F42+F43</f>
        <v>4208.999999999999</v>
      </c>
      <c r="H43" s="12">
        <v>4210</v>
      </c>
      <c r="I43" s="1">
        <v>196.1</v>
      </c>
      <c r="J43" s="11">
        <f t="shared" si="2"/>
        <v>-195.09999999999908</v>
      </c>
    </row>
    <row r="44" spans="1:10" ht="15">
      <c r="A44" s="20" t="s">
        <v>71</v>
      </c>
      <c r="B44" s="5" t="s">
        <v>70</v>
      </c>
      <c r="C44" s="5">
        <v>5.14</v>
      </c>
      <c r="D44" s="5">
        <v>180</v>
      </c>
      <c r="E44" s="5">
        <f t="shared" si="3"/>
        <v>925.1999999999999</v>
      </c>
      <c r="F44" s="6">
        <f t="shared" si="1"/>
        <v>1063.9799999999998</v>
      </c>
      <c r="G44" s="4"/>
      <c r="H44" s="4"/>
      <c r="I44" s="4"/>
      <c r="J44" s="10"/>
    </row>
    <row r="45" spans="1:10" ht="15">
      <c r="A45" s="20" t="s">
        <v>87</v>
      </c>
      <c r="B45" s="5" t="s">
        <v>80</v>
      </c>
      <c r="C45" s="5">
        <v>6</v>
      </c>
      <c r="D45" s="5">
        <v>11.4</v>
      </c>
      <c r="E45" s="5">
        <f t="shared" si="3"/>
        <v>68.4</v>
      </c>
      <c r="F45" s="6">
        <f t="shared" si="1"/>
        <v>78.66</v>
      </c>
      <c r="G45" s="10">
        <f>F44+F45</f>
        <v>1142.6399999999999</v>
      </c>
      <c r="H45" s="4">
        <v>1114</v>
      </c>
      <c r="I45" s="4">
        <v>21</v>
      </c>
      <c r="J45" s="10">
        <f t="shared" si="2"/>
        <v>-49.63999999999987</v>
      </c>
    </row>
    <row r="46" spans="1:10" ht="15">
      <c r="A46" s="12" t="s">
        <v>69</v>
      </c>
      <c r="B46" s="7" t="s">
        <v>67</v>
      </c>
      <c r="C46" s="7">
        <v>6</v>
      </c>
      <c r="D46" s="7">
        <v>72.5</v>
      </c>
      <c r="E46" s="7">
        <f t="shared" si="3"/>
        <v>435</v>
      </c>
      <c r="F46" s="8">
        <f t="shared" si="1"/>
        <v>500.24999999999994</v>
      </c>
      <c r="G46" s="11">
        <f>F46</f>
        <v>500.24999999999994</v>
      </c>
      <c r="H46" s="1">
        <v>500</v>
      </c>
      <c r="I46" s="1">
        <v>21.6</v>
      </c>
      <c r="J46" s="11">
        <f t="shared" si="2"/>
        <v>-21.849999999999945</v>
      </c>
    </row>
    <row r="47" spans="1:10" ht="15">
      <c r="A47" s="20" t="s">
        <v>28</v>
      </c>
      <c r="B47" s="5" t="s">
        <v>22</v>
      </c>
      <c r="C47" s="5">
        <v>2</v>
      </c>
      <c r="D47" s="5">
        <v>107.5</v>
      </c>
      <c r="E47" s="5">
        <f t="shared" si="3"/>
        <v>215</v>
      </c>
      <c r="F47" s="6">
        <f t="shared" si="1"/>
        <v>247.24999999999997</v>
      </c>
      <c r="G47" s="10">
        <f>F47</f>
        <v>247.24999999999997</v>
      </c>
      <c r="H47" s="4">
        <v>250</v>
      </c>
      <c r="I47" s="4">
        <v>7.2</v>
      </c>
      <c r="J47" s="10">
        <f t="shared" si="2"/>
        <v>-4.449999999999972</v>
      </c>
    </row>
    <row r="48" spans="1:10" ht="15">
      <c r="A48" s="12" t="s">
        <v>39</v>
      </c>
      <c r="B48" s="7" t="s">
        <v>34</v>
      </c>
      <c r="C48" s="7">
        <v>6</v>
      </c>
      <c r="D48" s="7">
        <v>52.5</v>
      </c>
      <c r="E48" s="7">
        <f t="shared" si="3"/>
        <v>315</v>
      </c>
      <c r="F48" s="8">
        <f t="shared" si="1"/>
        <v>362.25</v>
      </c>
      <c r="G48" s="1"/>
      <c r="H48" s="1"/>
      <c r="I48" s="1"/>
      <c r="J48" s="11"/>
    </row>
    <row r="49" spans="1:10" ht="15">
      <c r="A49" s="12" t="s">
        <v>86</v>
      </c>
      <c r="B49" s="7" t="s">
        <v>80</v>
      </c>
      <c r="C49" s="7">
        <v>16</v>
      </c>
      <c r="D49" s="7">
        <v>11.4</v>
      </c>
      <c r="E49" s="7">
        <f t="shared" si="3"/>
        <v>182.4</v>
      </c>
      <c r="F49" s="8">
        <f t="shared" si="1"/>
        <v>209.76</v>
      </c>
      <c r="G49" s="11">
        <f>F48+F49</f>
        <v>572.01</v>
      </c>
      <c r="H49" s="1">
        <v>572</v>
      </c>
      <c r="I49" s="1">
        <v>29.6</v>
      </c>
      <c r="J49" s="11">
        <f t="shared" si="2"/>
        <v>-29.609999999999992</v>
      </c>
    </row>
    <row r="50" spans="1:10" ht="15">
      <c r="A50" s="20" t="s">
        <v>74</v>
      </c>
      <c r="B50" s="5" t="s">
        <v>70</v>
      </c>
      <c r="C50" s="5">
        <v>4.14</v>
      </c>
      <c r="D50" s="5">
        <v>180</v>
      </c>
      <c r="E50" s="5">
        <f t="shared" si="3"/>
        <v>745.1999999999999</v>
      </c>
      <c r="F50" s="6">
        <f t="shared" si="1"/>
        <v>856.9799999999999</v>
      </c>
      <c r="G50" s="10">
        <f>F50</f>
        <v>856.9799999999999</v>
      </c>
      <c r="H50" s="4">
        <v>828</v>
      </c>
      <c r="I50" s="4">
        <v>14.4</v>
      </c>
      <c r="J50" s="10">
        <f t="shared" si="2"/>
        <v>-43.3799999999999</v>
      </c>
    </row>
    <row r="51" spans="1:10" ht="15">
      <c r="A51" s="12" t="s">
        <v>36</v>
      </c>
      <c r="B51" s="7" t="s">
        <v>34</v>
      </c>
      <c r="C51" s="7">
        <v>6</v>
      </c>
      <c r="D51" s="7">
        <v>52.5</v>
      </c>
      <c r="E51" s="7">
        <f t="shared" si="3"/>
        <v>315</v>
      </c>
      <c r="F51" s="8">
        <f t="shared" si="1"/>
        <v>362.25</v>
      </c>
      <c r="G51" s="1"/>
      <c r="H51" s="1"/>
      <c r="I51" s="1"/>
      <c r="J51" s="11"/>
    </row>
    <row r="52" spans="1:10" ht="15">
      <c r="A52" s="12" t="s">
        <v>36</v>
      </c>
      <c r="B52" s="7" t="s">
        <v>41</v>
      </c>
      <c r="C52" s="7">
        <v>5.33</v>
      </c>
      <c r="D52" s="7">
        <v>120</v>
      </c>
      <c r="E52" s="7">
        <f t="shared" si="3"/>
        <v>639.6</v>
      </c>
      <c r="F52" s="8">
        <f t="shared" si="1"/>
        <v>735.54</v>
      </c>
      <c r="G52" s="11">
        <f>F51+F52</f>
        <v>1097.79</v>
      </c>
      <c r="H52" s="1">
        <v>1052</v>
      </c>
      <c r="I52" s="1">
        <v>39.6</v>
      </c>
      <c r="J52" s="11">
        <f t="shared" si="2"/>
        <v>-85.38999999999996</v>
      </c>
    </row>
    <row r="53" spans="1:10" ht="15">
      <c r="A53" s="20" t="s">
        <v>108</v>
      </c>
      <c r="B53" s="5" t="s">
        <v>82</v>
      </c>
      <c r="C53" s="5">
        <v>6</v>
      </c>
      <c r="D53" s="5">
        <v>16.15</v>
      </c>
      <c r="E53" s="5">
        <f t="shared" si="3"/>
        <v>96.89999999999999</v>
      </c>
      <c r="F53" s="6">
        <f t="shared" si="1"/>
        <v>111.43499999999999</v>
      </c>
      <c r="G53" s="10"/>
      <c r="H53" s="4"/>
      <c r="I53" s="4"/>
      <c r="J53" s="10"/>
    </row>
    <row r="54" spans="1:10" ht="15">
      <c r="A54" s="20" t="s">
        <v>108</v>
      </c>
      <c r="B54" s="5" t="s">
        <v>77</v>
      </c>
      <c r="C54" s="5">
        <v>6</v>
      </c>
      <c r="D54" s="5">
        <v>180</v>
      </c>
      <c r="E54" s="5">
        <f t="shared" si="3"/>
        <v>1080</v>
      </c>
      <c r="F54" s="6">
        <f t="shared" si="1"/>
        <v>1242</v>
      </c>
      <c r="G54" s="10">
        <f>F53+F54</f>
        <v>1353.435</v>
      </c>
      <c r="H54" s="4">
        <v>1353</v>
      </c>
      <c r="I54" s="4">
        <v>24.6</v>
      </c>
      <c r="J54" s="10">
        <f t="shared" si="2"/>
        <v>-25.034999999999947</v>
      </c>
    </row>
    <row r="55" spans="1:10" ht="15">
      <c r="A55" s="12" t="s">
        <v>95</v>
      </c>
      <c r="B55" s="7" t="s">
        <v>81</v>
      </c>
      <c r="C55" s="7">
        <v>7</v>
      </c>
      <c r="D55" s="7">
        <v>3.8</v>
      </c>
      <c r="E55" s="7">
        <f t="shared" si="3"/>
        <v>26.599999999999998</v>
      </c>
      <c r="F55" s="8">
        <f t="shared" si="1"/>
        <v>30.589999999999996</v>
      </c>
      <c r="G55" s="11">
        <f>F55</f>
        <v>30.589999999999996</v>
      </c>
      <c r="H55" s="1">
        <v>390</v>
      </c>
      <c r="I55" s="1">
        <v>3.5</v>
      </c>
      <c r="J55" s="11">
        <f t="shared" si="2"/>
        <v>355.91</v>
      </c>
    </row>
    <row r="56" spans="1:10" ht="15">
      <c r="A56" s="20" t="s">
        <v>113</v>
      </c>
      <c r="B56" s="5" t="s">
        <v>112</v>
      </c>
      <c r="C56" s="5">
        <v>1</v>
      </c>
      <c r="D56" s="5">
        <v>450</v>
      </c>
      <c r="E56" s="5">
        <f t="shared" si="3"/>
        <v>450</v>
      </c>
      <c r="F56" s="6">
        <f t="shared" si="1"/>
        <v>517.5</v>
      </c>
      <c r="G56" s="10">
        <f>F56</f>
        <v>517.5</v>
      </c>
      <c r="H56" s="4">
        <v>518</v>
      </c>
      <c r="I56" s="4">
        <v>15</v>
      </c>
      <c r="J56" s="10">
        <f t="shared" si="2"/>
        <v>-14.5</v>
      </c>
    </row>
    <row r="57" spans="1:10" ht="15">
      <c r="A57" s="12" t="s">
        <v>59</v>
      </c>
      <c r="B57" s="7" t="s">
        <v>47</v>
      </c>
      <c r="C57" s="7">
        <v>7</v>
      </c>
      <c r="D57" s="7">
        <v>45</v>
      </c>
      <c r="E57" s="7">
        <f t="shared" si="3"/>
        <v>315</v>
      </c>
      <c r="F57" s="8">
        <f t="shared" si="1"/>
        <v>362.25</v>
      </c>
      <c r="G57" s="1"/>
      <c r="H57" s="1"/>
      <c r="I57" s="1"/>
      <c r="J57" s="11"/>
    </row>
    <row r="58" spans="1:10" ht="15">
      <c r="A58" s="12" t="s">
        <v>59</v>
      </c>
      <c r="B58" s="7" t="s">
        <v>55</v>
      </c>
      <c r="C58" s="7">
        <v>4</v>
      </c>
      <c r="D58" s="7">
        <v>75</v>
      </c>
      <c r="E58" s="7">
        <f t="shared" si="3"/>
        <v>300</v>
      </c>
      <c r="F58" s="8">
        <f t="shared" si="1"/>
        <v>345</v>
      </c>
      <c r="G58" s="1"/>
      <c r="H58" s="1"/>
      <c r="I58" s="1"/>
      <c r="J58" s="11"/>
    </row>
    <row r="59" spans="1:10" ht="15">
      <c r="A59" s="12" t="s">
        <v>83</v>
      </c>
      <c r="B59" s="7" t="s">
        <v>80</v>
      </c>
      <c r="C59" s="7">
        <v>15</v>
      </c>
      <c r="D59" s="7">
        <v>11.4</v>
      </c>
      <c r="E59" s="7">
        <f t="shared" si="3"/>
        <v>171</v>
      </c>
      <c r="F59" s="8">
        <f t="shared" si="1"/>
        <v>196.64999999999998</v>
      </c>
      <c r="G59" s="1"/>
      <c r="H59" s="1"/>
      <c r="I59" s="1"/>
      <c r="J59" s="11"/>
    </row>
    <row r="60" spans="1:10" ht="15">
      <c r="A60" s="12" t="s">
        <v>83</v>
      </c>
      <c r="B60" s="7" t="s">
        <v>82</v>
      </c>
      <c r="C60" s="7">
        <v>10</v>
      </c>
      <c r="D60" s="7">
        <v>16.15</v>
      </c>
      <c r="E60" s="7">
        <f t="shared" si="3"/>
        <v>161.5</v>
      </c>
      <c r="F60" s="8">
        <f t="shared" si="1"/>
        <v>185.725</v>
      </c>
      <c r="G60" s="11">
        <f>F57+F58+F59+F60</f>
        <v>1089.625</v>
      </c>
      <c r="H60" s="1">
        <v>1090</v>
      </c>
      <c r="I60" s="1">
        <v>52.1</v>
      </c>
      <c r="J60" s="11">
        <f t="shared" si="2"/>
        <v>-51.725</v>
      </c>
    </row>
    <row r="61" spans="1:10" ht="15">
      <c r="A61" s="20" t="s">
        <v>110</v>
      </c>
      <c r="B61" s="5" t="s">
        <v>109</v>
      </c>
      <c r="C61" s="5">
        <v>13</v>
      </c>
      <c r="D61" s="5">
        <v>19</v>
      </c>
      <c r="E61" s="5">
        <f t="shared" si="3"/>
        <v>247</v>
      </c>
      <c r="F61" s="6">
        <f t="shared" si="1"/>
        <v>284.04999999999995</v>
      </c>
      <c r="G61" s="4"/>
      <c r="H61" s="4"/>
      <c r="I61" s="4"/>
      <c r="J61" s="10"/>
    </row>
    <row r="62" spans="1:10" ht="15">
      <c r="A62" s="20" t="s">
        <v>57</v>
      </c>
      <c r="B62" s="5" t="s">
        <v>55</v>
      </c>
      <c r="C62" s="5">
        <v>5</v>
      </c>
      <c r="D62" s="5">
        <v>75</v>
      </c>
      <c r="E62" s="5">
        <f t="shared" si="3"/>
        <v>375</v>
      </c>
      <c r="F62" s="6">
        <f t="shared" si="1"/>
        <v>431.24999999999994</v>
      </c>
      <c r="G62" s="4"/>
      <c r="H62" s="4"/>
      <c r="I62" s="4"/>
      <c r="J62" s="10"/>
    </row>
    <row r="63" spans="1:10" ht="15">
      <c r="A63" s="20" t="s">
        <v>57</v>
      </c>
      <c r="B63" s="5" t="s">
        <v>82</v>
      </c>
      <c r="C63" s="5">
        <v>12</v>
      </c>
      <c r="D63" s="5">
        <v>16.15</v>
      </c>
      <c r="E63" s="5">
        <f t="shared" si="3"/>
        <v>193.79999999999998</v>
      </c>
      <c r="F63" s="6">
        <f t="shared" si="1"/>
        <v>222.86999999999998</v>
      </c>
      <c r="G63" s="4"/>
      <c r="H63" s="4"/>
      <c r="I63" s="4"/>
      <c r="J63" s="10"/>
    </row>
    <row r="64" spans="1:10" ht="15">
      <c r="A64" s="20" t="s">
        <v>57</v>
      </c>
      <c r="B64" s="5" t="s">
        <v>82</v>
      </c>
      <c r="C64" s="5">
        <v>5</v>
      </c>
      <c r="D64" s="5">
        <v>16.15</v>
      </c>
      <c r="E64" s="5">
        <f t="shared" si="3"/>
        <v>80.75</v>
      </c>
      <c r="F64" s="6">
        <f t="shared" si="1"/>
        <v>92.8625</v>
      </c>
      <c r="G64" s="10">
        <f>F61+F62+F63+F64</f>
        <v>1031.0325</v>
      </c>
      <c r="H64" s="4">
        <v>1031</v>
      </c>
      <c r="I64" s="4">
        <v>33</v>
      </c>
      <c r="J64" s="10">
        <f t="shared" si="2"/>
        <v>-33.03250000000003</v>
      </c>
    </row>
    <row r="65" spans="1:10" ht="15">
      <c r="A65" s="12" t="s">
        <v>65</v>
      </c>
      <c r="B65" s="7" t="s">
        <v>63</v>
      </c>
      <c r="C65" s="7">
        <v>6.26</v>
      </c>
      <c r="D65" s="7">
        <v>52.5</v>
      </c>
      <c r="E65" s="7">
        <f t="shared" si="3"/>
        <v>328.65</v>
      </c>
      <c r="F65" s="8">
        <f t="shared" si="1"/>
        <v>377.94749999999993</v>
      </c>
      <c r="G65" s="1"/>
      <c r="H65" s="1"/>
      <c r="I65" s="1"/>
      <c r="J65" s="11"/>
    </row>
    <row r="66" spans="1:10" ht="15">
      <c r="A66" s="12" t="s">
        <v>65</v>
      </c>
      <c r="B66" s="7" t="s">
        <v>122</v>
      </c>
      <c r="C66" s="7">
        <v>1</v>
      </c>
      <c r="D66" s="7">
        <v>200</v>
      </c>
      <c r="E66" s="7">
        <f t="shared" si="3"/>
        <v>200</v>
      </c>
      <c r="F66" s="8">
        <f t="shared" si="1"/>
        <v>229.99999999999997</v>
      </c>
      <c r="G66" s="11">
        <f>F65+F66</f>
        <v>607.9474999999999</v>
      </c>
      <c r="H66" s="1">
        <v>532</v>
      </c>
      <c r="I66" s="1">
        <v>33</v>
      </c>
      <c r="J66" s="11">
        <f t="shared" si="2"/>
        <v>-108.94749999999988</v>
      </c>
    </row>
    <row r="67" spans="1:10" ht="15">
      <c r="A67" s="20" t="s">
        <v>100</v>
      </c>
      <c r="B67" s="5" t="s">
        <v>81</v>
      </c>
      <c r="C67" s="5">
        <v>21</v>
      </c>
      <c r="D67" s="5">
        <v>3.8</v>
      </c>
      <c r="E67" s="5">
        <f t="shared" si="3"/>
        <v>79.8</v>
      </c>
      <c r="F67" s="6">
        <f t="shared" si="1"/>
        <v>91.77</v>
      </c>
      <c r="G67" s="4"/>
      <c r="H67" s="4"/>
      <c r="I67" s="4"/>
      <c r="J67" s="10"/>
    </row>
    <row r="68" spans="1:10" ht="15">
      <c r="A68" s="20" t="s">
        <v>51</v>
      </c>
      <c r="B68" s="5" t="s">
        <v>47</v>
      </c>
      <c r="C68" s="5">
        <v>3</v>
      </c>
      <c r="D68" s="5">
        <v>45</v>
      </c>
      <c r="E68" s="5">
        <f t="shared" si="3"/>
        <v>135</v>
      </c>
      <c r="F68" s="6">
        <f t="shared" si="1"/>
        <v>155.25</v>
      </c>
      <c r="G68" s="10"/>
      <c r="H68" s="4"/>
      <c r="I68" s="4"/>
      <c r="J68" s="10"/>
    </row>
    <row r="69" spans="1:10" ht="15">
      <c r="A69" s="20" t="s">
        <v>51</v>
      </c>
      <c r="B69" s="5" t="s">
        <v>34</v>
      </c>
      <c r="C69" s="5">
        <v>8</v>
      </c>
      <c r="D69" s="5">
        <v>52.5</v>
      </c>
      <c r="E69" s="5">
        <f>D69*C69</f>
        <v>420</v>
      </c>
      <c r="F69" s="6">
        <f>E69*1.15</f>
        <v>482.99999999999994</v>
      </c>
      <c r="G69" s="10">
        <f>F67+F68++F69</f>
        <v>730.02</v>
      </c>
      <c r="H69" s="4">
        <v>704</v>
      </c>
      <c r="I69" s="4">
        <v>50.1</v>
      </c>
      <c r="J69" s="10">
        <f aca="true" t="shared" si="4" ref="J69:J131">H69-G69-I69</f>
        <v>-76.11999999999998</v>
      </c>
    </row>
    <row r="70" spans="1:10" ht="15">
      <c r="A70" s="12" t="s">
        <v>90</v>
      </c>
      <c r="B70" s="7" t="s">
        <v>80</v>
      </c>
      <c r="C70" s="7">
        <v>11</v>
      </c>
      <c r="D70" s="7">
        <v>11.4</v>
      </c>
      <c r="E70" s="7">
        <f t="shared" si="3"/>
        <v>125.4</v>
      </c>
      <c r="F70" s="8">
        <f t="shared" si="1"/>
        <v>144.21</v>
      </c>
      <c r="G70" s="11">
        <f>F70</f>
        <v>144.21</v>
      </c>
      <c r="H70" s="1">
        <v>150</v>
      </c>
      <c r="I70" s="1">
        <v>5.5</v>
      </c>
      <c r="J70" s="11">
        <f t="shared" si="4"/>
        <v>0.28999999999999204</v>
      </c>
    </row>
    <row r="71" spans="1:10" ht="15">
      <c r="A71" s="20" t="s">
        <v>98</v>
      </c>
      <c r="B71" s="5" t="s">
        <v>81</v>
      </c>
      <c r="C71" s="5">
        <v>12</v>
      </c>
      <c r="D71" s="5">
        <v>3.8</v>
      </c>
      <c r="E71" s="5">
        <f t="shared" si="3"/>
        <v>45.599999999999994</v>
      </c>
      <c r="F71" s="6">
        <f t="shared" si="1"/>
        <v>52.43999999999999</v>
      </c>
      <c r="G71" s="10">
        <f>F71</f>
        <v>52.43999999999999</v>
      </c>
      <c r="H71" s="4">
        <v>46</v>
      </c>
      <c r="I71" s="4">
        <v>6</v>
      </c>
      <c r="J71" s="10">
        <f t="shared" si="4"/>
        <v>-12.43999999999999</v>
      </c>
    </row>
    <row r="72" spans="1:10" ht="15">
      <c r="A72" s="12" t="s">
        <v>27</v>
      </c>
      <c r="B72" s="7" t="s">
        <v>22</v>
      </c>
      <c r="C72" s="7">
        <v>4</v>
      </c>
      <c r="D72" s="7">
        <v>107.5</v>
      </c>
      <c r="E72" s="7">
        <f t="shared" si="3"/>
        <v>430</v>
      </c>
      <c r="F72" s="8">
        <f t="shared" si="1"/>
        <v>494.49999999999994</v>
      </c>
      <c r="G72" s="11">
        <f>F72</f>
        <v>494.49999999999994</v>
      </c>
      <c r="H72" s="1">
        <v>530</v>
      </c>
      <c r="I72" s="1">
        <v>14.4</v>
      </c>
      <c r="J72" s="11">
        <f t="shared" si="4"/>
        <v>21.10000000000006</v>
      </c>
    </row>
    <row r="73" spans="1:10" ht="15">
      <c r="A73" s="20" t="s">
        <v>43</v>
      </c>
      <c r="B73" s="5" t="s">
        <v>41</v>
      </c>
      <c r="C73" s="5">
        <v>3.33</v>
      </c>
      <c r="D73" s="5">
        <v>120</v>
      </c>
      <c r="E73" s="5">
        <f aca="true" t="shared" si="5" ref="E73:E108">D73*C73</f>
        <v>399.6</v>
      </c>
      <c r="F73" s="6">
        <f t="shared" si="1"/>
        <v>459.53999999999996</v>
      </c>
      <c r="G73" s="4"/>
      <c r="H73" s="4"/>
      <c r="I73" s="4"/>
      <c r="J73" s="10"/>
    </row>
    <row r="74" spans="1:10" ht="15">
      <c r="A74" s="20" t="s">
        <v>62</v>
      </c>
      <c r="B74" s="5" t="s">
        <v>55</v>
      </c>
      <c r="C74" s="5">
        <v>4</v>
      </c>
      <c r="D74" s="5">
        <v>75</v>
      </c>
      <c r="E74" s="5">
        <f t="shared" si="5"/>
        <v>300</v>
      </c>
      <c r="F74" s="6">
        <f aca="true" t="shared" si="6" ref="F74:F126">E74*1.15</f>
        <v>345</v>
      </c>
      <c r="G74" s="10">
        <f>F73+F74</f>
        <v>804.54</v>
      </c>
      <c r="H74" s="4">
        <v>759</v>
      </c>
      <c r="I74" s="4">
        <v>25.2</v>
      </c>
      <c r="J74" s="10">
        <f t="shared" si="4"/>
        <v>-70.73999999999997</v>
      </c>
    </row>
    <row r="75" spans="1:10" ht="15">
      <c r="A75" s="12" t="s">
        <v>105</v>
      </c>
      <c r="B75" s="7" t="s">
        <v>82</v>
      </c>
      <c r="C75" s="7">
        <v>5</v>
      </c>
      <c r="D75" s="7">
        <v>16.15</v>
      </c>
      <c r="E75" s="7">
        <f t="shared" si="5"/>
        <v>80.75</v>
      </c>
      <c r="F75" s="8">
        <f t="shared" si="6"/>
        <v>92.8625</v>
      </c>
      <c r="G75" s="11">
        <f>F75</f>
        <v>92.8625</v>
      </c>
      <c r="H75" s="1">
        <v>93</v>
      </c>
      <c r="I75" s="1">
        <v>2.5</v>
      </c>
      <c r="J75" s="11">
        <f t="shared" si="4"/>
        <v>-2.362499999999997</v>
      </c>
    </row>
    <row r="76" spans="1:10" ht="15">
      <c r="A76" s="20" t="s">
        <v>101</v>
      </c>
      <c r="B76" s="5" t="s">
        <v>81</v>
      </c>
      <c r="C76" s="5">
        <v>3</v>
      </c>
      <c r="D76" s="5">
        <v>3.8</v>
      </c>
      <c r="E76" s="5">
        <f t="shared" si="5"/>
        <v>11.399999999999999</v>
      </c>
      <c r="F76" s="6">
        <f t="shared" si="6"/>
        <v>13.109999999999998</v>
      </c>
      <c r="G76" s="10">
        <f>F76</f>
        <v>13.109999999999998</v>
      </c>
      <c r="H76" s="4"/>
      <c r="I76" s="4">
        <v>1.5</v>
      </c>
      <c r="J76" s="10">
        <f t="shared" si="4"/>
        <v>-14.609999999999998</v>
      </c>
    </row>
    <row r="77" spans="1:10" ht="15">
      <c r="A77" s="12" t="s">
        <v>56</v>
      </c>
      <c r="B77" s="7" t="s">
        <v>55</v>
      </c>
      <c r="C77" s="7">
        <v>5</v>
      </c>
      <c r="D77" s="7">
        <v>75</v>
      </c>
      <c r="E77" s="7">
        <f t="shared" si="5"/>
        <v>375</v>
      </c>
      <c r="F77" s="8">
        <f t="shared" si="6"/>
        <v>431.24999999999994</v>
      </c>
      <c r="G77" s="11">
        <f>F77</f>
        <v>431.24999999999994</v>
      </c>
      <c r="H77" s="1">
        <v>431</v>
      </c>
      <c r="I77" s="1">
        <v>18</v>
      </c>
      <c r="J77" s="11">
        <f t="shared" si="4"/>
        <v>-18.249999999999943</v>
      </c>
    </row>
    <row r="78" spans="1:10" ht="15">
      <c r="A78" s="20" t="s">
        <v>92</v>
      </c>
      <c r="B78" s="5" t="s">
        <v>80</v>
      </c>
      <c r="C78" s="5">
        <v>9</v>
      </c>
      <c r="D78" s="5">
        <v>11.4</v>
      </c>
      <c r="E78" s="5">
        <f t="shared" si="5"/>
        <v>102.60000000000001</v>
      </c>
      <c r="F78" s="6">
        <f t="shared" si="6"/>
        <v>117.99</v>
      </c>
      <c r="G78" s="10">
        <f>F78</f>
        <v>117.99</v>
      </c>
      <c r="H78" s="4">
        <v>118</v>
      </c>
      <c r="I78" s="4">
        <v>4.5</v>
      </c>
      <c r="J78" s="10">
        <f t="shared" si="4"/>
        <v>-4.489999999999995</v>
      </c>
    </row>
    <row r="79" spans="1:10" ht="15">
      <c r="A79" s="12" t="s">
        <v>54</v>
      </c>
      <c r="B79" s="7" t="s">
        <v>47</v>
      </c>
      <c r="C79" s="7">
        <v>6</v>
      </c>
      <c r="D79" s="7">
        <v>45</v>
      </c>
      <c r="E79" s="7">
        <f t="shared" si="5"/>
        <v>270</v>
      </c>
      <c r="F79" s="8">
        <f t="shared" si="6"/>
        <v>310.5</v>
      </c>
      <c r="G79" s="1"/>
      <c r="H79" s="1"/>
      <c r="I79" s="1"/>
      <c r="J79" s="11"/>
    </row>
    <row r="80" spans="1:10" ht="15">
      <c r="A80" s="12" t="s">
        <v>54</v>
      </c>
      <c r="B80" s="7" t="s">
        <v>81</v>
      </c>
      <c r="C80" s="7">
        <v>17</v>
      </c>
      <c r="D80" s="7">
        <v>3.8</v>
      </c>
      <c r="E80" s="7">
        <f t="shared" si="5"/>
        <v>64.6</v>
      </c>
      <c r="F80" s="8">
        <f t="shared" si="6"/>
        <v>74.28999999999999</v>
      </c>
      <c r="G80" s="11"/>
      <c r="H80" s="1"/>
      <c r="I80" s="1"/>
      <c r="J80" s="11"/>
    </row>
    <row r="81" spans="1:10" ht="15">
      <c r="A81" s="12" t="s">
        <v>54</v>
      </c>
      <c r="B81" s="7" t="s">
        <v>82</v>
      </c>
      <c r="C81" s="7">
        <v>3</v>
      </c>
      <c r="D81" s="7">
        <v>16.15</v>
      </c>
      <c r="E81" s="7">
        <f>D81*C81</f>
        <v>48.449999999999996</v>
      </c>
      <c r="F81" s="8">
        <f>E81*1.15</f>
        <v>55.717499999999994</v>
      </c>
      <c r="G81" s="11"/>
      <c r="H81" s="1"/>
      <c r="I81" s="1"/>
      <c r="J81" s="11"/>
    </row>
    <row r="82" spans="1:10" ht="15">
      <c r="A82" s="12" t="s">
        <v>54</v>
      </c>
      <c r="B82" s="7" t="s">
        <v>70</v>
      </c>
      <c r="C82" s="7">
        <v>3.14</v>
      </c>
      <c r="D82" s="7">
        <v>180</v>
      </c>
      <c r="E82" s="7">
        <f>D82*C82</f>
        <v>565.2</v>
      </c>
      <c r="F82" s="8">
        <f>E82*1.15</f>
        <v>649.98</v>
      </c>
      <c r="G82" s="11"/>
      <c r="H82" s="1"/>
      <c r="I82" s="1"/>
      <c r="J82" s="11"/>
    </row>
    <row r="83" spans="1:10" ht="15">
      <c r="A83" s="12" t="s">
        <v>54</v>
      </c>
      <c r="B83" s="7" t="s">
        <v>123</v>
      </c>
      <c r="C83" s="7">
        <v>5</v>
      </c>
      <c r="D83" s="7">
        <v>70</v>
      </c>
      <c r="E83" s="7">
        <f>D83*C83</f>
        <v>350</v>
      </c>
      <c r="F83" s="8">
        <f>E83*1.15</f>
        <v>402.49999999999994</v>
      </c>
      <c r="G83" s="11">
        <f>F79+F80+F81+F82+F83</f>
        <v>1492.9875</v>
      </c>
      <c r="H83" s="1">
        <v>1464</v>
      </c>
      <c r="I83" s="1">
        <v>45.4</v>
      </c>
      <c r="J83" s="11">
        <f t="shared" si="4"/>
        <v>-74.38749999999996</v>
      </c>
    </row>
    <row r="84" spans="1:10" ht="15">
      <c r="A84" s="20" t="s">
        <v>13</v>
      </c>
      <c r="B84" s="5" t="s">
        <v>10</v>
      </c>
      <c r="C84" s="5">
        <v>3</v>
      </c>
      <c r="D84" s="5">
        <v>40</v>
      </c>
      <c r="E84" s="5">
        <f t="shared" si="5"/>
        <v>120</v>
      </c>
      <c r="F84" s="6">
        <f t="shared" si="6"/>
        <v>138</v>
      </c>
      <c r="G84" s="4"/>
      <c r="H84" s="4"/>
      <c r="I84" s="4"/>
      <c r="J84" s="10"/>
    </row>
    <row r="85" spans="1:10" ht="15">
      <c r="A85" s="20" t="s">
        <v>13</v>
      </c>
      <c r="B85" s="5" t="s">
        <v>34</v>
      </c>
      <c r="C85" s="5">
        <v>7</v>
      </c>
      <c r="D85" s="5">
        <v>52.5</v>
      </c>
      <c r="E85" s="5">
        <f t="shared" si="5"/>
        <v>367.5</v>
      </c>
      <c r="F85" s="6">
        <f t="shared" si="6"/>
        <v>422.62499999999994</v>
      </c>
      <c r="G85" s="10">
        <f>F84+F85</f>
        <v>560.625</v>
      </c>
      <c r="H85" s="4">
        <v>561</v>
      </c>
      <c r="I85" s="4">
        <v>36</v>
      </c>
      <c r="J85" s="10">
        <f t="shared" si="4"/>
        <v>-35.625</v>
      </c>
    </row>
    <row r="86" spans="1:10" ht="15">
      <c r="A86" s="12" t="s">
        <v>125</v>
      </c>
      <c r="B86" s="7" t="s">
        <v>17</v>
      </c>
      <c r="C86" s="7">
        <v>15</v>
      </c>
      <c r="D86" s="7">
        <v>40</v>
      </c>
      <c r="E86" s="7">
        <f t="shared" si="5"/>
        <v>600</v>
      </c>
      <c r="F86" s="8">
        <f t="shared" si="6"/>
        <v>690</v>
      </c>
      <c r="G86" s="11">
        <f aca="true" t="shared" si="7" ref="G86:G93">F86</f>
        <v>690</v>
      </c>
      <c r="H86" s="1">
        <v>690</v>
      </c>
      <c r="I86" s="1">
        <v>54</v>
      </c>
      <c r="J86" s="11">
        <f t="shared" si="4"/>
        <v>-54</v>
      </c>
    </row>
    <row r="87" spans="1:10" ht="15">
      <c r="A87" s="20" t="s">
        <v>60</v>
      </c>
      <c r="B87" s="5" t="s">
        <v>55</v>
      </c>
      <c r="C87" s="5">
        <v>5</v>
      </c>
      <c r="D87" s="5">
        <v>75</v>
      </c>
      <c r="E87" s="5">
        <f t="shared" si="5"/>
        <v>375</v>
      </c>
      <c r="F87" s="6">
        <f t="shared" si="6"/>
        <v>431.24999999999994</v>
      </c>
      <c r="G87" s="10">
        <f t="shared" si="7"/>
        <v>431.24999999999994</v>
      </c>
      <c r="H87" s="4">
        <v>431</v>
      </c>
      <c r="I87" s="4">
        <v>18</v>
      </c>
      <c r="J87" s="10">
        <f t="shared" si="4"/>
        <v>-18.249999999999943</v>
      </c>
    </row>
    <row r="88" spans="1:10" ht="15">
      <c r="A88" s="12" t="s">
        <v>11</v>
      </c>
      <c r="B88" s="7" t="s">
        <v>10</v>
      </c>
      <c r="C88" s="7">
        <v>5</v>
      </c>
      <c r="D88" s="7">
        <v>40</v>
      </c>
      <c r="E88" s="7">
        <f t="shared" si="5"/>
        <v>200</v>
      </c>
      <c r="F88" s="8">
        <f t="shared" si="6"/>
        <v>229.99999999999997</v>
      </c>
      <c r="G88" s="11">
        <f t="shared" si="7"/>
        <v>229.99999999999997</v>
      </c>
      <c r="H88" s="1">
        <v>230</v>
      </c>
      <c r="I88" s="1">
        <v>18</v>
      </c>
      <c r="J88" s="11">
        <f t="shared" si="4"/>
        <v>-17.99999999999997</v>
      </c>
    </row>
    <row r="89" spans="1:10" ht="15">
      <c r="A89" s="20" t="s">
        <v>99</v>
      </c>
      <c r="B89" s="5" t="s">
        <v>81</v>
      </c>
      <c r="C89" s="5">
        <v>14</v>
      </c>
      <c r="D89" s="5">
        <v>3.8</v>
      </c>
      <c r="E89" s="5">
        <f t="shared" si="5"/>
        <v>53.199999999999996</v>
      </c>
      <c r="F89" s="6">
        <f t="shared" si="6"/>
        <v>61.17999999999999</v>
      </c>
      <c r="G89" s="10"/>
      <c r="H89" s="4"/>
      <c r="I89" s="4"/>
      <c r="J89" s="10"/>
    </row>
    <row r="90" spans="1:10" ht="15">
      <c r="A90" s="20" t="s">
        <v>99</v>
      </c>
      <c r="B90" s="5" t="s">
        <v>34</v>
      </c>
      <c r="C90" s="5">
        <v>5</v>
      </c>
      <c r="D90" s="5">
        <v>52.5</v>
      </c>
      <c r="E90" s="5">
        <f t="shared" si="5"/>
        <v>262.5</v>
      </c>
      <c r="F90" s="6">
        <f t="shared" si="6"/>
        <v>301.875</v>
      </c>
      <c r="G90" s="10">
        <f>F89+F90</f>
        <v>363.055</v>
      </c>
      <c r="H90" s="4">
        <v>363</v>
      </c>
      <c r="I90" s="4">
        <v>25</v>
      </c>
      <c r="J90" s="10">
        <f t="shared" si="4"/>
        <v>-25.055000000000007</v>
      </c>
    </row>
    <row r="91" spans="1:10" ht="15">
      <c r="A91" s="12" t="s">
        <v>84</v>
      </c>
      <c r="B91" s="7" t="s">
        <v>80</v>
      </c>
      <c r="C91" s="7">
        <v>5</v>
      </c>
      <c r="D91" s="7">
        <v>11.4</v>
      </c>
      <c r="E91" s="7">
        <f t="shared" si="5"/>
        <v>57</v>
      </c>
      <c r="F91" s="8">
        <f t="shared" si="6"/>
        <v>65.55</v>
      </c>
      <c r="G91" s="11">
        <f t="shared" si="7"/>
        <v>65.55</v>
      </c>
      <c r="H91" s="1"/>
      <c r="I91" s="1">
        <v>2.5</v>
      </c>
      <c r="J91" s="11">
        <f t="shared" si="4"/>
        <v>-68.05</v>
      </c>
    </row>
    <row r="92" spans="1:10" ht="15">
      <c r="A92" s="20" t="s">
        <v>42</v>
      </c>
      <c r="B92" s="5" t="s">
        <v>41</v>
      </c>
      <c r="C92" s="5">
        <v>6.33</v>
      </c>
      <c r="D92" s="5">
        <v>120</v>
      </c>
      <c r="E92" s="5">
        <f t="shared" si="5"/>
        <v>759.6</v>
      </c>
      <c r="F92" s="6">
        <f t="shared" si="6"/>
        <v>873.54</v>
      </c>
      <c r="G92" s="10">
        <f t="shared" si="7"/>
        <v>873.54</v>
      </c>
      <c r="H92" s="4">
        <v>830</v>
      </c>
      <c r="I92" s="4">
        <v>21.6</v>
      </c>
      <c r="J92" s="10">
        <f t="shared" si="4"/>
        <v>-65.13999999999996</v>
      </c>
    </row>
    <row r="93" spans="1:10" ht="15">
      <c r="A93" s="12" t="s">
        <v>12</v>
      </c>
      <c r="B93" s="7" t="s">
        <v>10</v>
      </c>
      <c r="C93" s="7">
        <v>4</v>
      </c>
      <c r="D93" s="7">
        <v>40</v>
      </c>
      <c r="E93" s="7">
        <f t="shared" si="5"/>
        <v>160</v>
      </c>
      <c r="F93" s="8">
        <f t="shared" si="6"/>
        <v>184</v>
      </c>
      <c r="G93" s="11">
        <f t="shared" si="7"/>
        <v>184</v>
      </c>
      <c r="H93" s="1">
        <v>170</v>
      </c>
      <c r="I93" s="1">
        <v>14.4</v>
      </c>
      <c r="J93" s="11">
        <f t="shared" si="4"/>
        <v>-28.4</v>
      </c>
    </row>
    <row r="94" spans="1:10" ht="15">
      <c r="A94" s="20" t="s">
        <v>26</v>
      </c>
      <c r="B94" s="5" t="s">
        <v>22</v>
      </c>
      <c r="C94" s="5">
        <v>10</v>
      </c>
      <c r="D94" s="5">
        <v>107.5</v>
      </c>
      <c r="E94" s="5">
        <f t="shared" si="5"/>
        <v>1075</v>
      </c>
      <c r="F94" s="6">
        <f t="shared" si="6"/>
        <v>1236.25</v>
      </c>
      <c r="G94" s="4"/>
      <c r="H94" s="4"/>
      <c r="I94" s="4"/>
      <c r="J94" s="10"/>
    </row>
    <row r="95" spans="1:10" ht="15">
      <c r="A95" s="20" t="s">
        <v>26</v>
      </c>
      <c r="B95" s="5" t="s">
        <v>82</v>
      </c>
      <c r="C95" s="5">
        <v>10</v>
      </c>
      <c r="D95" s="5">
        <v>16.15</v>
      </c>
      <c r="E95" s="5">
        <f t="shared" si="5"/>
        <v>161.5</v>
      </c>
      <c r="F95" s="6">
        <f t="shared" si="6"/>
        <v>185.725</v>
      </c>
      <c r="G95" s="10">
        <f>F94+F95</f>
        <v>1421.975</v>
      </c>
      <c r="H95" s="4">
        <v>1430</v>
      </c>
      <c r="I95" s="4">
        <v>41</v>
      </c>
      <c r="J95" s="10">
        <f t="shared" si="4"/>
        <v>-32.97499999999991</v>
      </c>
    </row>
    <row r="96" spans="1:10" ht="15">
      <c r="A96" s="12" t="s">
        <v>50</v>
      </c>
      <c r="B96" s="7" t="s">
        <v>47</v>
      </c>
      <c r="C96" s="7">
        <v>7</v>
      </c>
      <c r="D96" s="7">
        <v>45</v>
      </c>
      <c r="E96" s="7">
        <f t="shared" si="5"/>
        <v>315</v>
      </c>
      <c r="F96" s="8">
        <f t="shared" si="6"/>
        <v>362.25</v>
      </c>
      <c r="G96" s="1"/>
      <c r="H96" s="1"/>
      <c r="I96" s="1"/>
      <c r="J96" s="11"/>
    </row>
    <row r="97" spans="1:10" ht="15">
      <c r="A97" s="12" t="s">
        <v>50</v>
      </c>
      <c r="B97" s="7" t="s">
        <v>67</v>
      </c>
      <c r="C97" s="7">
        <v>10</v>
      </c>
      <c r="D97" s="7">
        <v>72.5</v>
      </c>
      <c r="E97" s="7">
        <f t="shared" si="5"/>
        <v>725</v>
      </c>
      <c r="F97" s="8">
        <f t="shared" si="6"/>
        <v>833.7499999999999</v>
      </c>
      <c r="G97" s="11">
        <f>F96+F97</f>
        <v>1196</v>
      </c>
      <c r="H97" s="1">
        <v>1196</v>
      </c>
      <c r="I97" s="1">
        <v>61.2</v>
      </c>
      <c r="J97" s="11">
        <f t="shared" si="4"/>
        <v>-61.2</v>
      </c>
    </row>
    <row r="98" spans="1:10" ht="15">
      <c r="A98" s="20" t="s">
        <v>52</v>
      </c>
      <c r="B98" s="5" t="s">
        <v>47</v>
      </c>
      <c r="C98" s="5">
        <v>7</v>
      </c>
      <c r="D98" s="5">
        <v>45</v>
      </c>
      <c r="E98" s="5">
        <f t="shared" si="5"/>
        <v>315</v>
      </c>
      <c r="F98" s="6">
        <f t="shared" si="6"/>
        <v>362.25</v>
      </c>
      <c r="G98" s="4"/>
      <c r="H98" s="4"/>
      <c r="I98" s="4"/>
      <c r="J98" s="10"/>
    </row>
    <row r="99" spans="1:10" ht="15">
      <c r="A99" s="20" t="s">
        <v>52</v>
      </c>
      <c r="B99" s="5" t="s">
        <v>81</v>
      </c>
      <c r="C99" s="5">
        <v>6</v>
      </c>
      <c r="D99" s="5">
        <v>3.8</v>
      </c>
      <c r="E99" s="5">
        <f t="shared" si="5"/>
        <v>22.799999999999997</v>
      </c>
      <c r="F99" s="6">
        <f t="shared" si="6"/>
        <v>26.219999999999995</v>
      </c>
      <c r="G99" s="10">
        <f>F98+F99</f>
        <v>388.46999999999997</v>
      </c>
      <c r="H99" s="4">
        <v>425</v>
      </c>
      <c r="I99" s="4">
        <v>28.2</v>
      </c>
      <c r="J99" s="10">
        <f t="shared" si="4"/>
        <v>8.33000000000003</v>
      </c>
    </row>
    <row r="100" spans="1:10" ht="15">
      <c r="A100" s="12" t="s">
        <v>32</v>
      </c>
      <c r="B100" s="7" t="s">
        <v>80</v>
      </c>
      <c r="C100" s="7">
        <v>12</v>
      </c>
      <c r="D100" s="7">
        <v>11.4</v>
      </c>
      <c r="E100" s="7">
        <f t="shared" si="5"/>
        <v>136.8</v>
      </c>
      <c r="F100" s="8">
        <f t="shared" si="6"/>
        <v>157.32</v>
      </c>
      <c r="G100" s="1"/>
      <c r="H100" s="1"/>
      <c r="I100" s="1"/>
      <c r="J100" s="11"/>
    </row>
    <row r="101" spans="1:10" ht="15">
      <c r="A101" s="12" t="s">
        <v>33</v>
      </c>
      <c r="B101" s="7" t="s">
        <v>22</v>
      </c>
      <c r="C101" s="7">
        <v>6.6</v>
      </c>
      <c r="D101" s="7">
        <v>107.5</v>
      </c>
      <c r="E101" s="7">
        <f t="shared" si="5"/>
        <v>709.5</v>
      </c>
      <c r="F101" s="8">
        <f t="shared" si="6"/>
        <v>815.925</v>
      </c>
      <c r="G101" s="1"/>
      <c r="H101" s="1"/>
      <c r="I101" s="1"/>
      <c r="J101" s="11"/>
    </row>
    <row r="102" spans="1:10" ht="15">
      <c r="A102" s="12" t="s">
        <v>33</v>
      </c>
      <c r="B102" s="7" t="s">
        <v>47</v>
      </c>
      <c r="C102" s="7">
        <v>5.2</v>
      </c>
      <c r="D102" s="7">
        <v>45</v>
      </c>
      <c r="E102" s="7">
        <f t="shared" si="5"/>
        <v>234</v>
      </c>
      <c r="F102" s="8">
        <f t="shared" si="6"/>
        <v>269.09999999999997</v>
      </c>
      <c r="G102" s="11">
        <f>F100+F101+F102</f>
        <v>1242.3449999999998</v>
      </c>
      <c r="H102" s="1">
        <v>1300</v>
      </c>
      <c r="I102" s="1">
        <v>85.7</v>
      </c>
      <c r="J102" s="11">
        <f t="shared" si="4"/>
        <v>-28.044999999999803</v>
      </c>
    </row>
    <row r="103" spans="1:10" ht="15">
      <c r="A103" s="20" t="s">
        <v>66</v>
      </c>
      <c r="B103" s="5" t="s">
        <v>63</v>
      </c>
      <c r="C103" s="5">
        <v>11.26</v>
      </c>
      <c r="D103" s="5">
        <v>52.5</v>
      </c>
      <c r="E103" s="5">
        <f t="shared" si="5"/>
        <v>591.15</v>
      </c>
      <c r="F103" s="6">
        <f t="shared" si="6"/>
        <v>679.8224999999999</v>
      </c>
      <c r="G103" s="4"/>
      <c r="H103" s="4"/>
      <c r="I103" s="4"/>
      <c r="J103" s="10"/>
    </row>
    <row r="104" spans="1:10" ht="15">
      <c r="A104" s="20" t="s">
        <v>66</v>
      </c>
      <c r="B104" s="5" t="s">
        <v>81</v>
      </c>
      <c r="C104" s="5">
        <v>6</v>
      </c>
      <c r="D104" s="5">
        <v>3.8</v>
      </c>
      <c r="E104" s="5">
        <f t="shared" si="5"/>
        <v>22.799999999999997</v>
      </c>
      <c r="F104" s="6">
        <f t="shared" si="6"/>
        <v>26.219999999999995</v>
      </c>
      <c r="G104" s="10">
        <f>F103+F104</f>
        <v>706.0424999999999</v>
      </c>
      <c r="H104" s="4">
        <v>630</v>
      </c>
      <c r="I104" s="4">
        <v>39</v>
      </c>
      <c r="J104" s="10">
        <f t="shared" si="4"/>
        <v>-115.0424999999999</v>
      </c>
    </row>
    <row r="105" spans="1:10" ht="15">
      <c r="A105" s="12" t="s">
        <v>107</v>
      </c>
      <c r="B105" s="7" t="s">
        <v>82</v>
      </c>
      <c r="C105" s="7">
        <v>9</v>
      </c>
      <c r="D105" s="7">
        <v>16.15</v>
      </c>
      <c r="E105" s="7">
        <f t="shared" si="5"/>
        <v>145.35</v>
      </c>
      <c r="F105" s="8">
        <f t="shared" si="6"/>
        <v>167.15249999999997</v>
      </c>
      <c r="G105" s="11">
        <f>F105</f>
        <v>167.15249999999997</v>
      </c>
      <c r="H105" s="1">
        <v>200</v>
      </c>
      <c r="I105" s="1">
        <v>4.5</v>
      </c>
      <c r="J105" s="11">
        <f t="shared" si="4"/>
        <v>28.347500000000025</v>
      </c>
    </row>
    <row r="106" spans="1:10" ht="15">
      <c r="A106" s="20" t="s">
        <v>20</v>
      </c>
      <c r="B106" s="5" t="s">
        <v>18</v>
      </c>
      <c r="C106" s="5">
        <v>18</v>
      </c>
      <c r="D106" s="5">
        <v>85</v>
      </c>
      <c r="E106" s="5">
        <f t="shared" si="5"/>
        <v>1530</v>
      </c>
      <c r="F106" s="6">
        <f t="shared" si="6"/>
        <v>1759.4999999999998</v>
      </c>
      <c r="G106" s="10"/>
      <c r="H106" s="4"/>
      <c r="I106" s="4"/>
      <c r="J106" s="10"/>
    </row>
    <row r="107" spans="1:10" ht="15">
      <c r="A107" s="20" t="s">
        <v>20</v>
      </c>
      <c r="B107" s="5" t="s">
        <v>82</v>
      </c>
      <c r="C107" s="5">
        <v>10</v>
      </c>
      <c r="D107" s="5">
        <v>16.15</v>
      </c>
      <c r="E107" s="5">
        <f t="shared" si="5"/>
        <v>161.5</v>
      </c>
      <c r="F107" s="6">
        <f t="shared" si="6"/>
        <v>185.725</v>
      </c>
      <c r="G107" s="10">
        <f>F106+F107</f>
        <v>1945.2249999999997</v>
      </c>
      <c r="H107" s="4">
        <v>2000</v>
      </c>
      <c r="I107" s="4">
        <v>69.8</v>
      </c>
      <c r="J107" s="10">
        <f t="shared" si="4"/>
        <v>-15.024999999999679</v>
      </c>
    </row>
    <row r="108" spans="1:10" ht="15">
      <c r="A108" s="12" t="s">
        <v>30</v>
      </c>
      <c r="B108" s="7" t="s">
        <v>22</v>
      </c>
      <c r="C108" s="7">
        <v>5</v>
      </c>
      <c r="D108" s="7">
        <v>107.5</v>
      </c>
      <c r="E108" s="7">
        <f t="shared" si="5"/>
        <v>537.5</v>
      </c>
      <c r="F108" s="8">
        <f t="shared" si="6"/>
        <v>618.125</v>
      </c>
      <c r="G108" s="11">
        <f>F108</f>
        <v>618.125</v>
      </c>
      <c r="H108" s="12">
        <v>550</v>
      </c>
      <c r="I108" s="1">
        <v>18</v>
      </c>
      <c r="J108" s="11">
        <f t="shared" si="4"/>
        <v>-86.125</v>
      </c>
    </row>
    <row r="109" spans="1:10" ht="15">
      <c r="A109" s="20" t="s">
        <v>24</v>
      </c>
      <c r="B109" s="5" t="s">
        <v>22</v>
      </c>
      <c r="C109" s="5">
        <v>3</v>
      </c>
      <c r="D109" s="5">
        <v>107.5</v>
      </c>
      <c r="E109" s="5">
        <f aca="true" t="shared" si="8" ref="E109:E139">D109*C109</f>
        <v>322.5</v>
      </c>
      <c r="F109" s="6">
        <f t="shared" si="6"/>
        <v>370.87499999999994</v>
      </c>
      <c r="G109" s="4"/>
      <c r="H109" s="4"/>
      <c r="I109" s="4"/>
      <c r="J109" s="10"/>
    </row>
    <row r="110" spans="1:10" ht="15">
      <c r="A110" s="20" t="s">
        <v>24</v>
      </c>
      <c r="B110" s="5" t="s">
        <v>67</v>
      </c>
      <c r="C110" s="5">
        <v>11</v>
      </c>
      <c r="D110" s="5">
        <v>72.5</v>
      </c>
      <c r="E110" s="5">
        <f t="shared" si="8"/>
        <v>797.5</v>
      </c>
      <c r="F110" s="6">
        <f t="shared" si="6"/>
        <v>917.1249999999999</v>
      </c>
      <c r="G110" s="4"/>
      <c r="H110" s="4"/>
      <c r="I110" s="4"/>
      <c r="J110" s="10"/>
    </row>
    <row r="111" spans="1:10" ht="15">
      <c r="A111" s="20" t="s">
        <v>68</v>
      </c>
      <c r="B111" s="5" t="s">
        <v>67</v>
      </c>
      <c r="C111" s="5">
        <v>6</v>
      </c>
      <c r="D111" s="5">
        <v>72.5</v>
      </c>
      <c r="E111" s="5">
        <f t="shared" si="8"/>
        <v>435</v>
      </c>
      <c r="F111" s="6">
        <f t="shared" si="6"/>
        <v>500.24999999999994</v>
      </c>
      <c r="G111" s="10">
        <f>F109+F110+F111</f>
        <v>1788.2499999999998</v>
      </c>
      <c r="H111" s="4">
        <v>1000</v>
      </c>
      <c r="I111" s="4">
        <v>72</v>
      </c>
      <c r="J111" s="10">
        <f t="shared" si="4"/>
        <v>-860.2499999999998</v>
      </c>
    </row>
    <row r="112" spans="1:10" ht="15">
      <c r="A112" s="12" t="s">
        <v>35</v>
      </c>
      <c r="B112" s="7" t="s">
        <v>34</v>
      </c>
      <c r="C112" s="7">
        <v>13</v>
      </c>
      <c r="D112" s="7">
        <v>52.5</v>
      </c>
      <c r="E112" s="7">
        <f t="shared" si="8"/>
        <v>682.5</v>
      </c>
      <c r="F112" s="8">
        <f t="shared" si="6"/>
        <v>784.8749999999999</v>
      </c>
      <c r="G112" s="1"/>
      <c r="H112" s="1"/>
      <c r="I112" s="1"/>
      <c r="J112" s="11"/>
    </row>
    <row r="113" spans="1:10" ht="15">
      <c r="A113" s="12" t="s">
        <v>93</v>
      </c>
      <c r="B113" s="7" t="s">
        <v>81</v>
      </c>
      <c r="C113" s="7">
        <v>8</v>
      </c>
      <c r="D113" s="7">
        <v>3.8</v>
      </c>
      <c r="E113" s="7">
        <f t="shared" si="8"/>
        <v>30.4</v>
      </c>
      <c r="F113" s="8">
        <f t="shared" si="6"/>
        <v>34.959999999999994</v>
      </c>
      <c r="G113" s="11">
        <f>F112+F113</f>
        <v>819.8349999999999</v>
      </c>
      <c r="H113" s="1">
        <v>820</v>
      </c>
      <c r="I113" s="1">
        <v>50.8</v>
      </c>
      <c r="J113" s="11">
        <f t="shared" si="4"/>
        <v>-50.63499999999992</v>
      </c>
    </row>
    <row r="114" spans="1:10" ht="15">
      <c r="A114" s="20" t="s">
        <v>14</v>
      </c>
      <c r="B114" s="5" t="s">
        <v>10</v>
      </c>
      <c r="C114" s="5">
        <v>3</v>
      </c>
      <c r="D114" s="5">
        <v>40</v>
      </c>
      <c r="E114" s="5">
        <f t="shared" si="8"/>
        <v>120</v>
      </c>
      <c r="F114" s="6">
        <f t="shared" si="6"/>
        <v>138</v>
      </c>
      <c r="G114" s="4"/>
      <c r="H114" s="4"/>
      <c r="I114" s="4"/>
      <c r="J114" s="10"/>
    </row>
    <row r="115" spans="1:10" ht="15">
      <c r="A115" s="20" t="s">
        <v>14</v>
      </c>
      <c r="B115" s="5" t="s">
        <v>80</v>
      </c>
      <c r="C115" s="5">
        <v>8</v>
      </c>
      <c r="D115" s="5">
        <v>11.4</v>
      </c>
      <c r="E115" s="5">
        <f t="shared" si="8"/>
        <v>91.2</v>
      </c>
      <c r="F115" s="6">
        <f t="shared" si="6"/>
        <v>104.88</v>
      </c>
      <c r="G115" s="10">
        <f>F114+F115</f>
        <v>242.88</v>
      </c>
      <c r="H115" s="4">
        <v>243</v>
      </c>
      <c r="I115" s="4">
        <v>14.8</v>
      </c>
      <c r="J115" s="10">
        <f t="shared" si="4"/>
        <v>-14.679999999999996</v>
      </c>
    </row>
    <row r="116" spans="1:10" ht="15">
      <c r="A116" s="12" t="s">
        <v>21</v>
      </c>
      <c r="B116" s="7" t="s">
        <v>18</v>
      </c>
      <c r="C116" s="7">
        <v>3</v>
      </c>
      <c r="D116" s="7">
        <v>85</v>
      </c>
      <c r="E116" s="7">
        <f t="shared" si="8"/>
        <v>255</v>
      </c>
      <c r="F116" s="8">
        <f t="shared" si="6"/>
        <v>293.25</v>
      </c>
      <c r="G116" s="11">
        <f>F116</f>
        <v>293.25</v>
      </c>
      <c r="H116" s="1">
        <v>300</v>
      </c>
      <c r="I116" s="1">
        <v>10.8</v>
      </c>
      <c r="J116" s="11">
        <f t="shared" si="4"/>
        <v>-4.050000000000001</v>
      </c>
    </row>
    <row r="117" spans="1:10" ht="15">
      <c r="A117" s="20" t="s">
        <v>94</v>
      </c>
      <c r="B117" s="5" t="s">
        <v>81</v>
      </c>
      <c r="C117" s="5">
        <v>11</v>
      </c>
      <c r="D117" s="5">
        <v>3.8</v>
      </c>
      <c r="E117" s="5">
        <f t="shared" si="8"/>
        <v>41.8</v>
      </c>
      <c r="F117" s="6">
        <f t="shared" si="6"/>
        <v>48.06999999999999</v>
      </c>
      <c r="G117" s="10">
        <f>F117</f>
        <v>48.06999999999999</v>
      </c>
      <c r="H117" s="4">
        <v>48</v>
      </c>
      <c r="I117" s="4">
        <v>5.5</v>
      </c>
      <c r="J117" s="10">
        <f t="shared" si="4"/>
        <v>-5.569999999999993</v>
      </c>
    </row>
    <row r="118" spans="1:10" ht="15">
      <c r="A118" s="12" t="s">
        <v>61</v>
      </c>
      <c r="B118" s="7" t="s">
        <v>55</v>
      </c>
      <c r="C118" s="7">
        <v>4</v>
      </c>
      <c r="D118" s="7">
        <v>75</v>
      </c>
      <c r="E118" s="7">
        <f t="shared" si="8"/>
        <v>300</v>
      </c>
      <c r="F118" s="8">
        <f t="shared" si="6"/>
        <v>345</v>
      </c>
      <c r="G118" s="11">
        <f>F118</f>
        <v>345</v>
      </c>
      <c r="H118" s="1">
        <v>50</v>
      </c>
      <c r="I118" s="1">
        <v>14.4</v>
      </c>
      <c r="J118" s="11">
        <f t="shared" si="4"/>
        <v>-309.4</v>
      </c>
    </row>
    <row r="119" spans="1:10" ht="15">
      <c r="A119" s="20" t="s">
        <v>116</v>
      </c>
      <c r="B119" s="5" t="s">
        <v>115</v>
      </c>
      <c r="C119" s="5">
        <v>2</v>
      </c>
      <c r="D119" s="5">
        <v>180</v>
      </c>
      <c r="E119" s="5">
        <f t="shared" si="8"/>
        <v>360</v>
      </c>
      <c r="F119" s="6">
        <f t="shared" si="6"/>
        <v>413.99999999999994</v>
      </c>
      <c r="G119" s="10"/>
      <c r="H119" s="4"/>
      <c r="I119" s="4"/>
      <c r="J119" s="10"/>
    </row>
    <row r="120" spans="1:10" ht="15">
      <c r="A120" s="20" t="s">
        <v>116</v>
      </c>
      <c r="B120" s="13" t="s">
        <v>123</v>
      </c>
      <c r="C120" s="13">
        <v>7</v>
      </c>
      <c r="D120" s="13">
        <v>70</v>
      </c>
      <c r="E120" s="13">
        <f t="shared" si="8"/>
        <v>490</v>
      </c>
      <c r="F120" s="14">
        <f t="shared" si="6"/>
        <v>563.5</v>
      </c>
      <c r="G120" s="15"/>
      <c r="H120" s="4"/>
      <c r="I120" s="4"/>
      <c r="J120" s="10"/>
    </row>
    <row r="121" spans="1:10" ht="15">
      <c r="A121" s="20" t="s">
        <v>116</v>
      </c>
      <c r="B121" s="5" t="s">
        <v>80</v>
      </c>
      <c r="C121" s="5">
        <v>13</v>
      </c>
      <c r="D121" s="5">
        <v>11.4</v>
      </c>
      <c r="E121" s="5">
        <f>D121*C121</f>
        <v>148.20000000000002</v>
      </c>
      <c r="F121" s="6">
        <f>E121*1.15</f>
        <v>170.43</v>
      </c>
      <c r="G121" s="10">
        <f>F119+F120+F121</f>
        <v>1147.93</v>
      </c>
      <c r="H121" s="4">
        <v>981</v>
      </c>
      <c r="I121" s="4">
        <v>36.5</v>
      </c>
      <c r="J121" s="10">
        <f t="shared" si="4"/>
        <v>-203.43000000000006</v>
      </c>
    </row>
    <row r="122" spans="1:10" ht="15">
      <c r="A122" s="12" t="s">
        <v>118</v>
      </c>
      <c r="B122" s="7" t="s">
        <v>117</v>
      </c>
      <c r="C122" s="7">
        <v>1</v>
      </c>
      <c r="D122" s="7">
        <v>150</v>
      </c>
      <c r="E122" s="7">
        <f t="shared" si="8"/>
        <v>150</v>
      </c>
      <c r="F122" s="8">
        <f t="shared" si="6"/>
        <v>172.5</v>
      </c>
      <c r="G122" s="1"/>
      <c r="H122" s="1"/>
      <c r="I122" s="1"/>
      <c r="J122" s="11"/>
    </row>
    <row r="123" spans="1:10" ht="15">
      <c r="A123" s="12" t="s">
        <v>118</v>
      </c>
      <c r="B123" s="7" t="s">
        <v>119</v>
      </c>
      <c r="C123" s="7">
        <v>1</v>
      </c>
      <c r="D123" s="7">
        <v>150</v>
      </c>
      <c r="E123" s="7">
        <f t="shared" si="8"/>
        <v>150</v>
      </c>
      <c r="F123" s="8">
        <f t="shared" si="6"/>
        <v>172.5</v>
      </c>
      <c r="G123" s="11">
        <f>F122+F123</f>
        <v>345</v>
      </c>
      <c r="H123" s="1">
        <v>380</v>
      </c>
      <c r="I123" s="1">
        <v>30</v>
      </c>
      <c r="J123" s="11">
        <f t="shared" si="4"/>
        <v>5</v>
      </c>
    </row>
    <row r="124" spans="1:10" ht="15">
      <c r="A124" s="20" t="s">
        <v>19</v>
      </c>
      <c r="B124" s="5" t="s">
        <v>18</v>
      </c>
      <c r="C124" s="5">
        <v>5</v>
      </c>
      <c r="D124" s="5">
        <v>85</v>
      </c>
      <c r="E124" s="5">
        <f t="shared" si="8"/>
        <v>425</v>
      </c>
      <c r="F124" s="6">
        <f t="shared" si="6"/>
        <v>488.74999999999994</v>
      </c>
      <c r="G124" s="4"/>
      <c r="H124" s="4"/>
      <c r="I124" s="4"/>
      <c r="J124" s="10"/>
    </row>
    <row r="125" spans="1:10" ht="15">
      <c r="A125" s="20" t="s">
        <v>19</v>
      </c>
      <c r="B125" s="5" t="s">
        <v>111</v>
      </c>
      <c r="C125" s="5">
        <v>1</v>
      </c>
      <c r="D125" s="5">
        <v>240</v>
      </c>
      <c r="E125" s="5">
        <f t="shared" si="8"/>
        <v>240</v>
      </c>
      <c r="F125" s="6">
        <f t="shared" si="6"/>
        <v>276</v>
      </c>
      <c r="G125" s="10">
        <f>F124+F125</f>
        <v>764.75</v>
      </c>
      <c r="H125" s="4">
        <v>765</v>
      </c>
      <c r="I125" s="4">
        <v>33</v>
      </c>
      <c r="J125" s="10">
        <f t="shared" si="4"/>
        <v>-32.75</v>
      </c>
    </row>
    <row r="126" spans="1:10" ht="15">
      <c r="A126" s="12" t="s">
        <v>76</v>
      </c>
      <c r="B126" s="7" t="s">
        <v>70</v>
      </c>
      <c r="C126" s="7">
        <v>2.14</v>
      </c>
      <c r="D126" s="7">
        <v>180</v>
      </c>
      <c r="E126" s="7">
        <f t="shared" si="8"/>
        <v>385.20000000000005</v>
      </c>
      <c r="F126" s="8">
        <f t="shared" si="6"/>
        <v>442.98</v>
      </c>
      <c r="G126" s="1"/>
      <c r="H126" s="1"/>
      <c r="I126" s="1"/>
      <c r="J126" s="11"/>
    </row>
    <row r="127" spans="1:10" ht="15">
      <c r="A127" s="12" t="s">
        <v>76</v>
      </c>
      <c r="B127" s="7" t="s">
        <v>81</v>
      </c>
      <c r="C127" s="7">
        <v>2</v>
      </c>
      <c r="D127" s="7">
        <v>3.8</v>
      </c>
      <c r="E127" s="7">
        <f t="shared" si="8"/>
        <v>7.6</v>
      </c>
      <c r="F127" s="8">
        <f aca="true" t="shared" si="9" ref="F127:F135">E127*1.15</f>
        <v>8.739999999999998</v>
      </c>
      <c r="G127" s="1"/>
      <c r="H127" s="1"/>
      <c r="I127" s="1"/>
      <c r="J127" s="11"/>
    </row>
    <row r="128" spans="1:10" ht="15">
      <c r="A128" s="12" t="s">
        <v>106</v>
      </c>
      <c r="B128" s="7" t="s">
        <v>82</v>
      </c>
      <c r="C128" s="7">
        <v>4</v>
      </c>
      <c r="D128" s="7">
        <v>16.15</v>
      </c>
      <c r="E128" s="7">
        <f t="shared" si="8"/>
        <v>64.6</v>
      </c>
      <c r="F128" s="8">
        <f t="shared" si="9"/>
        <v>74.28999999999999</v>
      </c>
      <c r="G128" s="11">
        <f>F126+F127+F128</f>
        <v>526.01</v>
      </c>
      <c r="H128" s="1">
        <v>500</v>
      </c>
      <c r="I128" s="1">
        <v>10.2</v>
      </c>
      <c r="J128" s="11">
        <f t="shared" si="4"/>
        <v>-36.209999999999994</v>
      </c>
    </row>
    <row r="129" spans="1:10" ht="15">
      <c r="A129" s="20" t="s">
        <v>48</v>
      </c>
      <c r="B129" s="5" t="s">
        <v>47</v>
      </c>
      <c r="C129" s="5">
        <v>6</v>
      </c>
      <c r="D129" s="5">
        <v>45</v>
      </c>
      <c r="E129" s="5">
        <f t="shared" si="8"/>
        <v>270</v>
      </c>
      <c r="F129" s="6">
        <f t="shared" si="9"/>
        <v>310.5</v>
      </c>
      <c r="G129" s="4"/>
      <c r="H129" s="4"/>
      <c r="I129" s="4"/>
      <c r="J129" s="10"/>
    </row>
    <row r="130" spans="1:10" ht="15">
      <c r="A130" s="20" t="s">
        <v>48</v>
      </c>
      <c r="B130" s="5" t="s">
        <v>114</v>
      </c>
      <c r="C130" s="5">
        <v>1</v>
      </c>
      <c r="D130" s="5">
        <v>180</v>
      </c>
      <c r="E130" s="5">
        <f t="shared" si="8"/>
        <v>180</v>
      </c>
      <c r="F130" s="6">
        <f t="shared" si="9"/>
        <v>206.99999999999997</v>
      </c>
      <c r="G130" s="4"/>
      <c r="H130" s="4"/>
      <c r="I130" s="4"/>
      <c r="J130" s="10"/>
    </row>
    <row r="131" spans="1:10" ht="15">
      <c r="A131" s="20" t="s">
        <v>96</v>
      </c>
      <c r="B131" s="5" t="s">
        <v>81</v>
      </c>
      <c r="C131" s="5">
        <v>15</v>
      </c>
      <c r="D131" s="5">
        <v>3.8</v>
      </c>
      <c r="E131" s="5">
        <f t="shared" si="8"/>
        <v>57</v>
      </c>
      <c r="F131" s="6">
        <f t="shared" si="9"/>
        <v>65.55</v>
      </c>
      <c r="G131" s="10">
        <f>F129+F130+F131</f>
        <v>583.05</v>
      </c>
      <c r="H131" s="4">
        <v>583</v>
      </c>
      <c r="I131" s="4">
        <v>44.1</v>
      </c>
      <c r="J131" s="10">
        <f t="shared" si="4"/>
        <v>-44.149999999999956</v>
      </c>
    </row>
    <row r="132" spans="1:10" ht="15">
      <c r="A132" s="12" t="s">
        <v>103</v>
      </c>
      <c r="B132" s="7" t="s">
        <v>82</v>
      </c>
      <c r="C132" s="7">
        <v>8</v>
      </c>
      <c r="D132" s="7">
        <v>16.15</v>
      </c>
      <c r="E132" s="7">
        <f t="shared" si="8"/>
        <v>129.2</v>
      </c>
      <c r="F132" s="8">
        <f t="shared" si="9"/>
        <v>148.57999999999998</v>
      </c>
      <c r="G132" s="11">
        <f>F132</f>
        <v>148.57999999999998</v>
      </c>
      <c r="H132" s="1">
        <v>150</v>
      </c>
      <c r="I132" s="1">
        <v>4</v>
      </c>
      <c r="J132" s="11">
        <f>H132-G132-I132</f>
        <v>-2.579999999999984</v>
      </c>
    </row>
    <row r="133" spans="1:10" ht="15">
      <c r="A133" s="20" t="s">
        <v>79</v>
      </c>
      <c r="B133" s="5" t="s">
        <v>77</v>
      </c>
      <c r="C133" s="5">
        <v>4</v>
      </c>
      <c r="D133" s="5">
        <v>180</v>
      </c>
      <c r="E133" s="5">
        <f t="shared" si="8"/>
        <v>720</v>
      </c>
      <c r="F133" s="6">
        <f t="shared" si="9"/>
        <v>827.9999999999999</v>
      </c>
      <c r="G133" s="10">
        <f>F133</f>
        <v>827.9999999999999</v>
      </c>
      <c r="H133" s="4">
        <v>828</v>
      </c>
      <c r="I133" s="4">
        <v>14.4</v>
      </c>
      <c r="J133" s="10">
        <f>H133-G133-I133</f>
        <v>-14.399999999999887</v>
      </c>
    </row>
    <row r="134" spans="1:10" ht="15">
      <c r="A134" s="16" t="s">
        <v>128</v>
      </c>
      <c r="B134" s="17" t="s">
        <v>123</v>
      </c>
      <c r="C134" s="17">
        <v>6</v>
      </c>
      <c r="D134" s="17">
        <v>70</v>
      </c>
      <c r="E134" s="17">
        <f t="shared" si="8"/>
        <v>420</v>
      </c>
      <c r="F134" s="18">
        <f t="shared" si="9"/>
        <v>482.99999999999994</v>
      </c>
      <c r="G134" s="19">
        <f>F134</f>
        <v>482.99999999999994</v>
      </c>
      <c r="H134" s="16">
        <v>483</v>
      </c>
      <c r="I134" s="16"/>
      <c r="J134" s="19"/>
    </row>
    <row r="135" spans="1:10" ht="15">
      <c r="A135" s="4" t="s">
        <v>129</v>
      </c>
      <c r="B135" s="5" t="s">
        <v>77</v>
      </c>
      <c r="C135" s="5">
        <v>4</v>
      </c>
      <c r="D135" s="5">
        <v>180</v>
      </c>
      <c r="E135" s="5">
        <f t="shared" si="8"/>
        <v>720</v>
      </c>
      <c r="F135" s="6">
        <f t="shared" si="9"/>
        <v>827.9999999999999</v>
      </c>
      <c r="G135" s="10">
        <f>F135</f>
        <v>827.9999999999999</v>
      </c>
      <c r="H135" s="4">
        <v>828</v>
      </c>
      <c r="I135" s="4">
        <v>14.4</v>
      </c>
      <c r="J135" s="10">
        <f>H135-G135-I135</f>
        <v>-14.399999999999887</v>
      </c>
    </row>
    <row r="136" spans="1:10" ht="15">
      <c r="A136" s="9" t="s">
        <v>16</v>
      </c>
      <c r="B136" s="7" t="s">
        <v>10</v>
      </c>
      <c r="C136" s="7">
        <v>4</v>
      </c>
      <c r="D136" s="7">
        <v>40</v>
      </c>
      <c r="E136" s="7">
        <f t="shared" si="8"/>
        <v>160</v>
      </c>
      <c r="F136" s="8">
        <f aca="true" t="shared" si="10" ref="F136:F144">E136*1.15</f>
        <v>184</v>
      </c>
      <c r="G136" s="11">
        <f>F136</f>
        <v>184</v>
      </c>
      <c r="H136" s="1"/>
      <c r="I136" s="1"/>
      <c r="J136" s="11"/>
    </row>
    <row r="137" spans="1:10" ht="15">
      <c r="A137" s="9" t="s">
        <v>16</v>
      </c>
      <c r="B137" s="7" t="s">
        <v>67</v>
      </c>
      <c r="C137" s="7">
        <v>0.2</v>
      </c>
      <c r="D137" s="7">
        <v>72.5</v>
      </c>
      <c r="E137" s="7">
        <f t="shared" si="8"/>
        <v>14.5</v>
      </c>
      <c r="F137" s="8">
        <f t="shared" si="10"/>
        <v>16.674999999999997</v>
      </c>
      <c r="G137" s="11">
        <f aca="true" t="shared" si="11" ref="G137:G144">F137</f>
        <v>16.674999999999997</v>
      </c>
      <c r="H137" s="1"/>
      <c r="I137" s="1"/>
      <c r="J137" s="11"/>
    </row>
    <row r="138" spans="1:10" ht="15">
      <c r="A138" s="9" t="s">
        <v>16</v>
      </c>
      <c r="B138" s="7" t="s">
        <v>80</v>
      </c>
      <c r="C138" s="7">
        <v>1</v>
      </c>
      <c r="D138" s="7">
        <v>11.4</v>
      </c>
      <c r="E138" s="7">
        <f t="shared" si="8"/>
        <v>11.4</v>
      </c>
      <c r="F138" s="8">
        <f t="shared" si="10"/>
        <v>13.11</v>
      </c>
      <c r="G138" s="11">
        <f t="shared" si="11"/>
        <v>13.11</v>
      </c>
      <c r="H138" s="1"/>
      <c r="I138" s="1"/>
      <c r="J138" s="11"/>
    </row>
    <row r="139" spans="1:10" ht="15">
      <c r="A139" s="9" t="s">
        <v>31</v>
      </c>
      <c r="B139" s="7" t="s">
        <v>22</v>
      </c>
      <c r="C139" s="7">
        <v>13.6</v>
      </c>
      <c r="D139" s="7">
        <v>107.5</v>
      </c>
      <c r="E139" s="7">
        <f t="shared" si="8"/>
        <v>1462</v>
      </c>
      <c r="F139" s="8">
        <f t="shared" si="10"/>
        <v>1681.3</v>
      </c>
      <c r="G139" s="11">
        <f t="shared" si="11"/>
        <v>1681.3</v>
      </c>
      <c r="H139" s="1"/>
      <c r="I139" s="1"/>
      <c r="J139" s="11"/>
    </row>
    <row r="140" spans="1:10" ht="15">
      <c r="A140" s="12" t="s">
        <v>126</v>
      </c>
      <c r="B140" s="7" t="s">
        <v>55</v>
      </c>
      <c r="C140" s="7">
        <v>3</v>
      </c>
      <c r="D140" s="7">
        <v>75</v>
      </c>
      <c r="E140" s="7">
        <f aca="true" t="shared" si="12" ref="E140:E148">D140*C140</f>
        <v>225</v>
      </c>
      <c r="F140" s="8">
        <f t="shared" si="10"/>
        <v>258.75</v>
      </c>
      <c r="G140" s="11">
        <f t="shared" si="11"/>
        <v>258.75</v>
      </c>
      <c r="H140" s="1">
        <v>250</v>
      </c>
      <c r="I140" s="1">
        <v>10.8</v>
      </c>
      <c r="J140" s="11">
        <f>H140-G140-I140</f>
        <v>-19.55</v>
      </c>
    </row>
    <row r="141" spans="1:10" ht="15">
      <c r="A141" s="9" t="s">
        <v>31</v>
      </c>
      <c r="B141" s="7" t="s">
        <v>77</v>
      </c>
      <c r="C141" s="7">
        <v>4.1</v>
      </c>
      <c r="D141" s="7">
        <v>180</v>
      </c>
      <c r="E141" s="7">
        <f t="shared" si="12"/>
        <v>737.9999999999999</v>
      </c>
      <c r="F141" s="8">
        <f t="shared" si="10"/>
        <v>848.6999999999998</v>
      </c>
      <c r="G141" s="11">
        <f t="shared" si="11"/>
        <v>848.6999999999998</v>
      </c>
      <c r="H141" s="1"/>
      <c r="I141" s="1"/>
      <c r="J141" s="7"/>
    </row>
    <row r="142" spans="1:10" ht="15">
      <c r="A142" s="9" t="s">
        <v>31</v>
      </c>
      <c r="B142" s="7" t="s">
        <v>81</v>
      </c>
      <c r="C142" s="7">
        <v>32</v>
      </c>
      <c r="D142" s="7">
        <v>3.8</v>
      </c>
      <c r="E142" s="7">
        <f t="shared" si="12"/>
        <v>121.6</v>
      </c>
      <c r="F142" s="8">
        <f t="shared" si="10"/>
        <v>139.83999999999997</v>
      </c>
      <c r="G142" s="11">
        <f t="shared" si="11"/>
        <v>139.83999999999997</v>
      </c>
      <c r="H142" s="1"/>
      <c r="I142" s="1"/>
      <c r="J142" s="7"/>
    </row>
    <row r="143" spans="1:10" ht="15">
      <c r="A143" s="9" t="s">
        <v>31</v>
      </c>
      <c r="B143" s="7" t="s">
        <v>82</v>
      </c>
      <c r="C143" s="7">
        <v>1</v>
      </c>
      <c r="D143" s="7">
        <v>16.15</v>
      </c>
      <c r="E143" s="7">
        <f t="shared" si="12"/>
        <v>16.15</v>
      </c>
      <c r="F143" s="8">
        <f t="shared" si="10"/>
        <v>18.572499999999998</v>
      </c>
      <c r="G143" s="11">
        <f t="shared" si="11"/>
        <v>18.572499999999998</v>
      </c>
      <c r="H143" s="1"/>
      <c r="I143" s="1"/>
      <c r="J143" s="7"/>
    </row>
    <row r="144" spans="1:10" ht="15">
      <c r="A144" s="9" t="s">
        <v>16</v>
      </c>
      <c r="B144" s="7" t="s">
        <v>123</v>
      </c>
      <c r="C144" s="7">
        <v>17</v>
      </c>
      <c r="D144" s="7">
        <v>70</v>
      </c>
      <c r="E144" s="7">
        <f t="shared" si="12"/>
        <v>1190</v>
      </c>
      <c r="F144" s="8">
        <f t="shared" si="10"/>
        <v>1368.5</v>
      </c>
      <c r="G144" s="11">
        <f t="shared" si="11"/>
        <v>1368.5</v>
      </c>
      <c r="H144" s="1"/>
      <c r="I144" s="1"/>
      <c r="J144" s="7"/>
    </row>
    <row r="145" spans="1:10" ht="15">
      <c r="A145" s="4" t="s">
        <v>131</v>
      </c>
      <c r="B145" s="5" t="s">
        <v>10</v>
      </c>
      <c r="C145" s="5">
        <v>5</v>
      </c>
      <c r="D145" s="5">
        <v>40</v>
      </c>
      <c r="E145" s="5">
        <f t="shared" si="12"/>
        <v>200</v>
      </c>
      <c r="F145" s="6">
        <f>E145*1.15</f>
        <v>229.99999999999997</v>
      </c>
      <c r="G145" s="10"/>
      <c r="H145" s="5"/>
      <c r="I145" s="5"/>
      <c r="J145" s="5"/>
    </row>
    <row r="146" spans="1:10" ht="15">
      <c r="A146" s="4" t="s">
        <v>131</v>
      </c>
      <c r="B146" s="5" t="s">
        <v>80</v>
      </c>
      <c r="C146" s="5">
        <v>5</v>
      </c>
      <c r="D146" s="5">
        <v>11.4</v>
      </c>
      <c r="E146" s="5">
        <f t="shared" si="12"/>
        <v>57</v>
      </c>
      <c r="F146" s="6">
        <f>E146*1.15</f>
        <v>65.55</v>
      </c>
      <c r="G146" s="10">
        <f>F145+F146</f>
        <v>295.54999999999995</v>
      </c>
      <c r="H146" s="5"/>
      <c r="I146" s="4">
        <v>20.5</v>
      </c>
      <c r="J146" s="10">
        <f>H146-G146-I146</f>
        <v>-316.04999999999995</v>
      </c>
    </row>
    <row r="147" spans="1:10" ht="15">
      <c r="A147" s="1" t="s">
        <v>132</v>
      </c>
      <c r="B147" s="7" t="s">
        <v>10</v>
      </c>
      <c r="C147" s="7">
        <v>5</v>
      </c>
      <c r="D147" s="7">
        <v>40</v>
      </c>
      <c r="E147" s="7">
        <f t="shared" si="12"/>
        <v>200</v>
      </c>
      <c r="F147" s="8">
        <f>E147*1.15</f>
        <v>229.99999999999997</v>
      </c>
      <c r="G147" s="11"/>
      <c r="H147" s="7"/>
      <c r="I147" s="7"/>
      <c r="J147" s="7"/>
    </row>
    <row r="148" spans="1:10" ht="15">
      <c r="A148" s="1" t="s">
        <v>132</v>
      </c>
      <c r="B148" s="7" t="s">
        <v>17</v>
      </c>
      <c r="C148" s="7">
        <v>5.5</v>
      </c>
      <c r="D148" s="7">
        <v>40</v>
      </c>
      <c r="E148" s="7">
        <f t="shared" si="12"/>
        <v>220</v>
      </c>
      <c r="F148" s="8">
        <f>E148*1.15</f>
        <v>252.99999999999997</v>
      </c>
      <c r="G148" s="11"/>
      <c r="H148" s="7"/>
      <c r="I148" s="1"/>
      <c r="J148" s="11"/>
    </row>
    <row r="149" spans="1:10" ht="15">
      <c r="A149" s="1" t="s">
        <v>132</v>
      </c>
      <c r="B149" s="7" t="s">
        <v>81</v>
      </c>
      <c r="C149" s="7">
        <v>20</v>
      </c>
      <c r="D149" s="7">
        <v>3.8</v>
      </c>
      <c r="E149" s="7">
        <f>D149*C149</f>
        <v>76</v>
      </c>
      <c r="F149" s="8">
        <f>E149*1.15</f>
        <v>87.39999999999999</v>
      </c>
      <c r="G149" s="11">
        <f>F147+F148+F149</f>
        <v>570.4</v>
      </c>
      <c r="H149" s="7"/>
      <c r="I149" s="1">
        <v>47.8</v>
      </c>
      <c r="J149" s="11">
        <f>H149-G149-I149</f>
        <v>-618.1999999999999</v>
      </c>
    </row>
  </sheetData>
  <sheetProtection/>
  <hyperlinks>
    <hyperlink ref="A30" r:id="rId1" display="juliett@"/>
    <hyperlink ref="A31" r:id="rId2" display="juliett@ 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2011-06-09T19:14:46Z</dcterms:created>
  <dcterms:modified xsi:type="dcterms:W3CDTF">2011-06-22T20:27:54Z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