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8719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<sst xmlns="http://schemas.openxmlformats.org/spreadsheetml/2006/main" count="536" uniqueCount="200">
  <si>
    <t>УЗ</t>
  </si>
  <si>
    <t>Заказ</t>
  </si>
  <si>
    <t>Кол-во</t>
  </si>
  <si>
    <t>Цена за ед.</t>
  </si>
  <si>
    <t>%</t>
  </si>
  <si>
    <t>Стоимость</t>
  </si>
  <si>
    <t>$МАМУЛЯ$</t>
  </si>
  <si>
    <t>Вуаль Нежность арт. Y088 цвет 87 280</t>
  </si>
  <si>
    <t>Органза однотонная LF 300 Цвет №1</t>
  </si>
  <si>
    <t>angelika_vrb</t>
  </si>
  <si>
    <t>Вуаль 2009/2010/6010/6002 300 Цвет №1</t>
  </si>
  <si>
    <t>Annik07</t>
  </si>
  <si>
    <t>Штора нитяная "Зара" радуга JGS 300*300  Цвет 123</t>
  </si>
  <si>
    <t>Bo$$</t>
  </si>
  <si>
    <t>Органза однотонная LF 300 Цвет №1 Цена 44,0р</t>
  </si>
  <si>
    <t>D@isy</t>
  </si>
  <si>
    <t>dalena</t>
  </si>
  <si>
    <t>Ткань портьерная ТАФТА TA001 150 Цвет №76 Цена 61р</t>
  </si>
  <si>
    <t>DaryTanf</t>
  </si>
  <si>
    <t>Ткань вуаль "Нежность" Y050 280 Цвет 1 Цена 77,5р</t>
  </si>
  <si>
    <t>Тесьма шторная Z1 6,0 50 белая своб. Цена 16,15р плотные ткани</t>
  </si>
  <si>
    <t>Ткань портьерная "АЙТУ" 15804 146 Цвет №2 Цена 92,5 95р</t>
  </si>
  <si>
    <t>Тесьма шторная TF5-200 2,5 50 прозр. 1:2 Цена 11,40р на вуаль, органзу</t>
  </si>
  <si>
    <t>Elya</t>
  </si>
  <si>
    <t>Eupforia</t>
  </si>
  <si>
    <t>Вуаль 2009/2010/6010/6002 300 Цвет №1 Цена 46р</t>
  </si>
  <si>
    <t>foxes</t>
  </si>
  <si>
    <t>hellcat222</t>
  </si>
  <si>
    <t>Тюль кристалл фантазия под лен арт.ZF11 Цвет 1</t>
  </si>
  <si>
    <t>Тесьма шторная TF5-200 2,5 50 прозр. 1:2</t>
  </si>
  <si>
    <t>hoka9</t>
  </si>
  <si>
    <t>irii</t>
  </si>
  <si>
    <t>Органза вышивка 7742, цв.1-1</t>
  </si>
  <si>
    <t>ТЕСЬМА_Д/ШТОР_МАГАМ Z2/Z-200 ПРОЗР 50</t>
  </si>
  <si>
    <t>Ткань портьерная "БЛЭКАУТ" BLT26 280 Цвет №188</t>
  </si>
  <si>
    <t>irinamaltsev28</t>
  </si>
  <si>
    <t>Органза с флоковой печатью ZY183 B, цв.1, цена 102,50</t>
  </si>
  <si>
    <t>Вуаль Нежность арт. Y087 цвет 1 280 Цена 77,5р</t>
  </si>
  <si>
    <t>Iyliya</t>
  </si>
  <si>
    <t>Органза однотонная LF 300 Цвет №19 Цена 46,0р</t>
  </si>
  <si>
    <t>Органза однотонная LF 300 Цвет №1 Цена 44,0р</t>
  </si>
  <si>
    <t>Jul'eta</t>
  </si>
  <si>
    <t>Органза выш190рубивка бел-зол. арт.9344,цена 190</t>
  </si>
  <si>
    <t>kalet</t>
  </si>
  <si>
    <t>Тесьма шторная Z1 6,0 50 белая своб. Цена 16,15р плотные ткани</t>
  </si>
  <si>
    <t>Детская органза печать Винни арт.XD310,цена190руб..jpg</t>
  </si>
  <si>
    <t>Тесьма шторная TF5-200 2,5 50 прозр. 1:2 Цена 11,40р на вуаль, органзу</t>
  </si>
  <si>
    <t>Kariana</t>
  </si>
  <si>
    <t>Шторы кружевные Зара Нить "Бусы" арт. ZLBH цвет A1</t>
  </si>
  <si>
    <t>Шторы кружевные Зара Нить "Радуга" арт. JGS цвет 127</t>
  </si>
  <si>
    <t>Kaтерина</t>
  </si>
  <si>
    <t>Блэкаут pr10-1,выс.1,5,цена 145 руб.</t>
  </si>
  <si>
    <t>Kostumersha</t>
  </si>
  <si>
    <t>Органза вышивка бел-зол. арт.9344</t>
  </si>
  <si>
    <t>KTW</t>
  </si>
  <si>
    <t>Ткань вуаль "Нежность" Y050 280 Цвет 87 Цена 77,5р</t>
  </si>
  <si>
    <t>ТЕСЬМА_Д/ШТОР_МАГАМ Z2/Z-200 ПРОЗР 50 Цена 20,9р</t>
  </si>
  <si>
    <t>KudesnicaLena</t>
  </si>
  <si>
    <t>leemm</t>
  </si>
  <si>
    <t>Тафта с флоковой печатью (150см), CF39-A, цв.С5</t>
  </si>
  <si>
    <t>Ткань вуаль "Нежность" Y050 280 Цвет 1</t>
  </si>
  <si>
    <t>Органза однотонная LF 300 Цвет №3</t>
  </si>
  <si>
    <t>liliya 28</t>
  </si>
  <si>
    <t>Органза вышивка 7742, цв.1-1, цена 170 руб</t>
  </si>
  <si>
    <t>Ткань вуаль "Нежность" Y050 280 Цвет 1 Цена 77,5р</t>
  </si>
  <si>
    <t>Органза однотонная LF 300 Цвет №22Цена 44,0р</t>
  </si>
  <si>
    <t>lipetra</t>
  </si>
  <si>
    <t>Органза однотонная LF 300 Цвет №1</t>
  </si>
  <si>
    <t>LIT</t>
  </si>
  <si>
    <t>Органза однотонная LF 300 Цвет №3 Цена 44,0р</t>
  </si>
  <si>
    <t>Lora1973</t>
  </si>
  <si>
    <t>mamanatalja</t>
  </si>
  <si>
    <t>Органза однотонная LF 300 Цвет №22</t>
  </si>
  <si>
    <t>MamaY</t>
  </si>
  <si>
    <t>Тесьма шторная TF5-200 2,5 50 прозр. 1:2</t>
  </si>
  <si>
    <t>mamazara</t>
  </si>
  <si>
    <t>Margozhetta</t>
  </si>
  <si>
    <t>Ткань портьерная "АЙТУ" 15804 146 Цвет №2</t>
  </si>
  <si>
    <t>MarinaS1001</t>
  </si>
  <si>
    <t>Шторы кружевные Зара Нить арт. DS цвет 1, размер 300*300</t>
  </si>
  <si>
    <t>Шторы кружевные Зара Нить "Радуга" арт. JGS цвет 123</t>
  </si>
  <si>
    <t>Mikola</t>
  </si>
  <si>
    <t>Тюль кристалл фантазия под лен арт.ZF11 Цвет 1,цена 112,5</t>
  </si>
  <si>
    <t>MILN</t>
  </si>
  <si>
    <t>Шторы кружевные Зара Нить "Металл" арт. ZM цвет 13</t>
  </si>
  <si>
    <t>Шторы кружевные Зара Нить "Металл" арт. ZM цвет 1</t>
  </si>
  <si>
    <t>Murzilka</t>
  </si>
  <si>
    <t>natycy</t>
  </si>
  <si>
    <t>Органза однотонная LF 300 Цвет №19 Цена 46,0р</t>
  </si>
  <si>
    <t>Nelechka</t>
  </si>
  <si>
    <t>Тесьма шторная TF5-200</t>
  </si>
  <si>
    <t>ninell</t>
  </si>
  <si>
    <t>nuta.ksn</t>
  </si>
  <si>
    <t>Ткань портьерная ТАФТА TA001 150 Цвет №76</t>
  </si>
  <si>
    <t>oljga</t>
  </si>
  <si>
    <t>Органза вышивка бел-зол. арт.9344,цена 190руб</t>
  </si>
  <si>
    <t>Rosstat</t>
  </si>
  <si>
    <t>Органза Деворе 071 цв.1</t>
  </si>
  <si>
    <t>sibek</t>
  </si>
  <si>
    <t>Тесьма Z1</t>
  </si>
  <si>
    <t>Органза однотонная голубая цв.70</t>
  </si>
  <si>
    <t>Sindi</t>
  </si>
  <si>
    <t>slavishna</t>
  </si>
  <si>
    <t>tasamaya</t>
  </si>
  <si>
    <t>tes</t>
  </si>
  <si>
    <t>Ткань вуаль "Нежность" Y041 280 Цвет 87</t>
  </si>
  <si>
    <t>Tomnik</t>
  </si>
  <si>
    <t>Органза выш190рубивка бел-зол. арт.9344</t>
  </si>
  <si>
    <t>trie</t>
  </si>
  <si>
    <t>Valusha</t>
  </si>
  <si>
    <t>ves212</t>
  </si>
  <si>
    <t>yulaysha</t>
  </si>
  <si>
    <t>Тесьма шторная Z1 6,0 50 белая своб</t>
  </si>
  <si>
    <t>zayia</t>
  </si>
  <si>
    <t>zhemapel-ka</t>
  </si>
  <si>
    <t>Тесьма шторная Z1 6,0 50 белая своб</t>
  </si>
  <si>
    <t>Ткань вуаль "Нежность" Y050 280 Цвет 1</t>
  </si>
  <si>
    <t>zlesa</t>
  </si>
  <si>
    <t>Детская органза печать Винни арт.XD310</t>
  </si>
  <si>
    <t>zmz</t>
  </si>
  <si>
    <t>Органза однотонная LF 300 Цвет №3</t>
  </si>
  <si>
    <t>zolotkat</t>
  </si>
  <si>
    <t>Ткань вуаль "Нежность" Y041 280 Цвет 87</t>
  </si>
  <si>
    <t>ZНаталья</t>
  </si>
  <si>
    <t>ПОДХВАТ_МАГНИТ_ЛИЛИЯ 2001 5</t>
  </si>
  <si>
    <t>Тафта с флоковой печатью (150см), CF39-A, цв.С5, 72,50 руБ</t>
  </si>
  <si>
    <t>КРЮЧОК_ТЮЛЬПАН S-011</t>
  </si>
  <si>
    <t>Анастасия Каличкина</t>
  </si>
  <si>
    <t>Тесьма TF5-200 2,550 прозр 1:2</t>
  </si>
  <si>
    <t>Анна80</t>
  </si>
  <si>
    <t>Вуаль Нежность арт. Y087 цвет 1</t>
  </si>
  <si>
    <t>Тюль Вуаль арт. 2009 цвет 11</t>
  </si>
  <si>
    <t>Анют*ка</t>
  </si>
  <si>
    <t>ЖЕНЯ224</t>
  </si>
  <si>
    <t>жук</t>
  </si>
  <si>
    <t>ТЕСЬМА_Д/ШТОР_МАГАМ Z2/Z-200 ПРОЗР 50 Цена 20,9р 5 м</t>
  </si>
  <si>
    <t>Ингода</t>
  </si>
  <si>
    <t>Тесьма шторная TF5-200 2,5 50 на вуаль, органзу</t>
  </si>
  <si>
    <t>Ира Л</t>
  </si>
  <si>
    <t>Ириша</t>
  </si>
  <si>
    <t>К@реглазка</t>
  </si>
  <si>
    <t>Ткань вуаль "Нежность" Y050 280 Цвет 87</t>
  </si>
  <si>
    <t>Кsюша</t>
  </si>
  <si>
    <t>Тафта с флоком арт. 7DX097 цв. 80</t>
  </si>
  <si>
    <t>каракан</t>
  </si>
  <si>
    <t>КАРАСУЧАНОЧКА</t>
  </si>
  <si>
    <t>Органза Деворе 071 цв.1,</t>
  </si>
  <si>
    <t>Катрина Семенова</t>
  </si>
  <si>
    <t>КМВ</t>
  </si>
  <si>
    <t>Органза однотонная LF 300 Цвет №22</t>
  </si>
  <si>
    <t>Органза однотонная LF 300 Цвет №19</t>
  </si>
  <si>
    <t>Органза однотонная LF 300 Цвет №70  пристрой СП31!</t>
  </si>
  <si>
    <t>Ксенечкин</t>
  </si>
  <si>
    <t>Тесьма шторная TF5-200</t>
  </si>
  <si>
    <t>Лемура86</t>
  </si>
  <si>
    <t>Ткань вуаль "Нежность" Y050 280 Цвет 87</t>
  </si>
  <si>
    <t>люда28</t>
  </si>
  <si>
    <t>МАГАЕВА ЮЛИЯ</t>
  </si>
  <si>
    <t>Малышева Ирина</t>
  </si>
  <si>
    <t>мама Галя 25</t>
  </si>
  <si>
    <t>Ткань вуаль "Нежность" Y050 280 Цвет 87 Цена 77,5р</t>
  </si>
  <si>
    <t>Мотюнька</t>
  </si>
  <si>
    <t>Ткань вуаль "Нежность" Y041 280 Цвет 87 Цена 77,5р</t>
  </si>
  <si>
    <t>Тесьма шторная TF5-200 2,5 50 прозр. 1:2 на вуаль, органзу</t>
  </si>
  <si>
    <t>настя исайкина</t>
  </si>
  <si>
    <t>Ольгусечка</t>
  </si>
  <si>
    <t>Оля Зайцева</t>
  </si>
  <si>
    <t>FL09218 3R</t>
  </si>
  <si>
    <t>ТЕСЬМА_Д/ШТОР_МАГАМ Z2/Z-200</t>
  </si>
  <si>
    <t>Пёрышко</t>
  </si>
  <si>
    <t>Органза однотонная  LF 300 Цвет №70</t>
  </si>
  <si>
    <t>Органза однотонная LF 300 Цвет №19</t>
  </si>
  <si>
    <t>плайя</t>
  </si>
  <si>
    <t>XD310</t>
  </si>
  <si>
    <t>Ряженка</t>
  </si>
  <si>
    <t>Ткань портьерная ТАФТА TA001 150 Цвет №76</t>
  </si>
  <si>
    <t>Светлана_П</t>
  </si>
  <si>
    <t>Таня1981</t>
  </si>
  <si>
    <t>ШТОРЫ_НИТЬ_ЦВ_ЗАРА_РАДУГА JGS 127</t>
  </si>
  <si>
    <t>Юлианк@</t>
  </si>
  <si>
    <t>ТЕСЬМА_Д/ШТОР_МАГАМ Z2/Z-200</t>
  </si>
  <si>
    <t>Вуаль Нежность арт. Y088 цвет 87</t>
  </si>
  <si>
    <t>Органза однотонная LF 300 Цвет №70</t>
  </si>
  <si>
    <t>ТЮЛЬ_ОРГАНЗА_ФЛОК ZY183B цвет 2</t>
  </si>
  <si>
    <t>ЮМар</t>
  </si>
  <si>
    <t>Ткань портьерная "БЛЭКАУТ" BLT26 280 Цвет №188 Цена 155</t>
  </si>
  <si>
    <t>Всего к оплате</t>
  </si>
  <si>
    <t>Оплачено</t>
  </si>
  <si>
    <t>ТР</t>
  </si>
  <si>
    <t>Долг</t>
  </si>
  <si>
    <t>yusik</t>
  </si>
  <si>
    <t>бейка</t>
  </si>
  <si>
    <t>32569орг</t>
  </si>
  <si>
    <t>ОРГ Юлианк@</t>
  </si>
  <si>
    <t>Panda07</t>
  </si>
  <si>
    <t>Мелена</t>
  </si>
  <si>
    <t>Slepcova</t>
  </si>
  <si>
    <t>Олеся Заливина</t>
  </si>
  <si>
    <t xml:space="preserve"> Марюшка1981</t>
  </si>
  <si>
    <t>ЯТЯ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</si>
</sst>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9" fillId="33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1" fillId="34" borderId="10" xfId="0" applyNumberFormat="1" applyFont="1" applyFill="1" applyBorder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zoomScalePageLayoutView="0" workbookViewId="0" topLeftCell="A1">
      <selection activeCell="A173" sqref="A173:IV176"/>
    </sheetView>
  </sheetViews>
  <sheetFormatPr defaultColWidth="9.140625" defaultRowHeight="12.75"/>
  <cols>
    <col min="1" max="1" width="17.7109375" style="0" customWidth="1"/>
    <col min="2" max="2" width="50.5742187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1.00390625" style="0" customWidth="1"/>
    <col min="7" max="7" width="12.7109375" style="0" customWidth="1"/>
  </cols>
  <sheetData>
    <row r="1" spans="1:10" s="1" customFormat="1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186</v>
      </c>
      <c r="H1" s="3" t="s">
        <v>187</v>
      </c>
      <c r="I1" s="3" t="s">
        <v>188</v>
      </c>
      <c r="J1" s="3" t="s">
        <v>189</v>
      </c>
    </row>
    <row r="2" spans="1:10" ht="12.75">
      <c r="A2" s="6" t="s">
        <v>6</v>
      </c>
      <c r="B2" s="7" t="s">
        <v>7</v>
      </c>
      <c r="C2" s="7">
        <v>4</v>
      </c>
      <c r="D2" s="7">
        <v>77.5</v>
      </c>
      <c r="E2" s="7">
        <v>15</v>
      </c>
      <c r="F2" s="7">
        <v>357</v>
      </c>
      <c r="G2" s="6"/>
      <c r="H2" s="6"/>
      <c r="I2" s="6">
        <f>C2*3.4</f>
        <v>13.6</v>
      </c>
      <c r="J2" s="11"/>
    </row>
    <row r="3" spans="1:10" ht="12.75">
      <c r="A3" s="6" t="s">
        <v>6</v>
      </c>
      <c r="B3" s="7" t="s">
        <v>8</v>
      </c>
      <c r="C3" s="15">
        <v>5.8</v>
      </c>
      <c r="D3" s="7">
        <v>44</v>
      </c>
      <c r="E3" s="7">
        <v>15</v>
      </c>
      <c r="F3" s="7">
        <v>294</v>
      </c>
      <c r="G3" s="6">
        <f>F2+F3</f>
        <v>651</v>
      </c>
      <c r="H3" s="6">
        <v>661</v>
      </c>
      <c r="I3" s="6">
        <f aca="true" t="shared" si="0" ref="I3:I64">C3*3.4</f>
        <v>19.72</v>
      </c>
      <c r="J3" s="11">
        <f>H3-G3-I3-I2</f>
        <v>-23.32</v>
      </c>
    </row>
    <row r="4" spans="1:10" ht="12.75">
      <c r="A4" s="4" t="s">
        <v>9</v>
      </c>
      <c r="B4" s="5" t="s">
        <v>10</v>
      </c>
      <c r="C4" s="5">
        <v>4</v>
      </c>
      <c r="D4" s="5">
        <v>46</v>
      </c>
      <c r="E4" s="5">
        <v>15</v>
      </c>
      <c r="F4" s="5">
        <v>212</v>
      </c>
      <c r="G4" s="4"/>
      <c r="H4" s="4"/>
      <c r="I4" s="4">
        <f t="shared" si="0"/>
        <v>13.6</v>
      </c>
      <c r="J4" s="12"/>
    </row>
    <row r="5" spans="1:10" ht="12.75">
      <c r="A5" s="4" t="s">
        <v>9</v>
      </c>
      <c r="B5" s="5" t="s">
        <v>8</v>
      </c>
      <c r="C5" s="5">
        <v>4</v>
      </c>
      <c r="D5" s="5">
        <v>44</v>
      </c>
      <c r="E5" s="5">
        <v>15</v>
      </c>
      <c r="F5" s="5">
        <v>203</v>
      </c>
      <c r="G5" s="4">
        <f>F4+F5</f>
        <v>415</v>
      </c>
      <c r="H5" s="4">
        <v>472</v>
      </c>
      <c r="I5" s="4">
        <f t="shared" si="0"/>
        <v>13.6</v>
      </c>
      <c r="J5" s="12">
        <f>H5-G5-I5-I4</f>
        <v>29.799999999999997</v>
      </c>
    </row>
    <row r="6" spans="1:10" ht="12.75">
      <c r="A6" s="6" t="s">
        <v>11</v>
      </c>
      <c r="B6" s="7" t="s">
        <v>12</v>
      </c>
      <c r="C6" s="7">
        <v>2</v>
      </c>
      <c r="D6" s="7">
        <v>390</v>
      </c>
      <c r="E6" s="7">
        <v>15</v>
      </c>
      <c r="F6" s="7">
        <v>897</v>
      </c>
      <c r="G6" s="6">
        <f>F6</f>
        <v>897</v>
      </c>
      <c r="H6" s="6">
        <v>897</v>
      </c>
      <c r="I6" s="6">
        <f>C6*15</f>
        <v>30</v>
      </c>
      <c r="J6" s="11">
        <f>H6-G6-I6</f>
        <v>-30</v>
      </c>
    </row>
    <row r="7" spans="1:10" ht="12.75">
      <c r="A7" s="4" t="s">
        <v>13</v>
      </c>
      <c r="B7" s="5" t="s">
        <v>14</v>
      </c>
      <c r="C7" s="5">
        <v>8</v>
      </c>
      <c r="D7" s="5">
        <v>44</v>
      </c>
      <c r="E7" s="5">
        <v>15</v>
      </c>
      <c r="F7" s="5">
        <v>405</v>
      </c>
      <c r="G7" s="4">
        <f>F7</f>
        <v>405</v>
      </c>
      <c r="H7" s="4">
        <v>405</v>
      </c>
      <c r="I7" s="4">
        <f t="shared" si="0"/>
        <v>27.2</v>
      </c>
      <c r="J7" s="12">
        <f>H7-G7-I7</f>
        <v>-27.2</v>
      </c>
    </row>
    <row r="8" spans="1:10" ht="12.75">
      <c r="A8" s="6" t="s">
        <v>15</v>
      </c>
      <c r="B8" s="7" t="s">
        <v>10</v>
      </c>
      <c r="C8" s="7">
        <v>6</v>
      </c>
      <c r="D8" s="7">
        <v>46</v>
      </c>
      <c r="E8" s="7">
        <v>15</v>
      </c>
      <c r="F8" s="7">
        <v>318</v>
      </c>
      <c r="G8" s="6">
        <f>F8</f>
        <v>318</v>
      </c>
      <c r="H8" s="6">
        <v>318</v>
      </c>
      <c r="I8" s="6">
        <f t="shared" si="0"/>
        <v>20.4</v>
      </c>
      <c r="J8" s="11">
        <f>H8-G8-I8</f>
        <v>-20.4</v>
      </c>
    </row>
    <row r="9" spans="1:10" ht="12.75">
      <c r="A9" s="4" t="s">
        <v>16</v>
      </c>
      <c r="B9" s="5" t="s">
        <v>17</v>
      </c>
      <c r="C9" s="5">
        <v>9.3</v>
      </c>
      <c r="D9" s="5">
        <v>61</v>
      </c>
      <c r="E9" s="5">
        <v>15</v>
      </c>
      <c r="F9" s="5">
        <v>652</v>
      </c>
      <c r="G9" s="4">
        <f>F9</f>
        <v>652</v>
      </c>
      <c r="H9" s="4">
        <v>632</v>
      </c>
      <c r="I9" s="4">
        <f t="shared" si="0"/>
        <v>31.62</v>
      </c>
      <c r="J9" s="12">
        <f>H9-G9-I9</f>
        <v>-51.620000000000005</v>
      </c>
    </row>
    <row r="10" spans="1:10" ht="12.75">
      <c r="A10" s="6" t="s">
        <v>18</v>
      </c>
      <c r="B10" s="7" t="s">
        <v>19</v>
      </c>
      <c r="C10" s="7">
        <v>5</v>
      </c>
      <c r="D10" s="7">
        <v>77.5</v>
      </c>
      <c r="E10" s="7">
        <v>15</v>
      </c>
      <c r="F10" s="7">
        <v>446</v>
      </c>
      <c r="G10" s="6"/>
      <c r="H10" s="6"/>
      <c r="I10" s="6">
        <f t="shared" si="0"/>
        <v>17</v>
      </c>
      <c r="J10" s="11"/>
    </row>
    <row r="11" spans="1:10" ht="12.75">
      <c r="A11" s="6" t="s">
        <v>18</v>
      </c>
      <c r="B11" s="7" t="s">
        <v>20</v>
      </c>
      <c r="C11" s="7">
        <v>7</v>
      </c>
      <c r="D11" s="7">
        <v>16.15</v>
      </c>
      <c r="E11" s="7">
        <v>15</v>
      </c>
      <c r="F11" s="7">
        <v>131</v>
      </c>
      <c r="G11" s="6"/>
      <c r="H11" s="6"/>
      <c r="I11" s="6">
        <f t="shared" si="0"/>
        <v>23.8</v>
      </c>
      <c r="J11" s="11"/>
    </row>
    <row r="12" spans="1:10" ht="12.75">
      <c r="A12" s="6" t="s">
        <v>18</v>
      </c>
      <c r="B12" s="7" t="s">
        <v>21</v>
      </c>
      <c r="C12" s="7">
        <v>7.65</v>
      </c>
      <c r="D12" s="7">
        <v>95</v>
      </c>
      <c r="E12" s="7">
        <v>15</v>
      </c>
      <c r="F12" s="7">
        <v>836</v>
      </c>
      <c r="G12" s="6"/>
      <c r="H12" s="6"/>
      <c r="I12" s="6">
        <f>C12*0.5</f>
        <v>3.825</v>
      </c>
      <c r="J12" s="11"/>
    </row>
    <row r="13" spans="1:10" ht="12.75">
      <c r="A13" s="6" t="s">
        <v>18</v>
      </c>
      <c r="B13" s="7" t="s">
        <v>22</v>
      </c>
      <c r="C13" s="7">
        <v>10</v>
      </c>
      <c r="D13" s="7">
        <v>11.4</v>
      </c>
      <c r="E13" s="7">
        <v>15</v>
      </c>
      <c r="F13" s="7">
        <v>132</v>
      </c>
      <c r="G13" s="6">
        <f>F10+F11+F12+F13</f>
        <v>1545</v>
      </c>
      <c r="H13" s="6">
        <v>1474</v>
      </c>
      <c r="I13" s="6">
        <f>C13*0.5</f>
        <v>5</v>
      </c>
      <c r="J13" s="11">
        <f>H13-G13-I13-I12-I11-I10</f>
        <v>-120.625</v>
      </c>
    </row>
    <row r="14" spans="1:10" ht="12.75">
      <c r="A14" s="4" t="s">
        <v>23</v>
      </c>
      <c r="B14" s="5" t="s">
        <v>10</v>
      </c>
      <c r="C14" s="5">
        <v>9</v>
      </c>
      <c r="D14" s="5">
        <v>46</v>
      </c>
      <c r="E14" s="5">
        <v>15</v>
      </c>
      <c r="F14" s="5">
        <v>477</v>
      </c>
      <c r="G14" s="4">
        <v>477</v>
      </c>
      <c r="H14" s="4">
        <v>477</v>
      </c>
      <c r="I14" s="4">
        <f t="shared" si="0"/>
        <v>30.599999999999998</v>
      </c>
      <c r="J14" s="12">
        <f>H14-G14-I14</f>
        <v>-30.599999999999998</v>
      </c>
    </row>
    <row r="15" spans="1:10" ht="12.75">
      <c r="A15" s="6" t="s">
        <v>24</v>
      </c>
      <c r="B15" s="7" t="s">
        <v>25</v>
      </c>
      <c r="C15" s="7">
        <v>11</v>
      </c>
      <c r="D15" s="7">
        <v>46</v>
      </c>
      <c r="E15" s="7">
        <v>15</v>
      </c>
      <c r="F15" s="7">
        <v>582</v>
      </c>
      <c r="G15" s="6">
        <v>582</v>
      </c>
      <c r="H15" s="6">
        <v>582</v>
      </c>
      <c r="I15" s="6">
        <f t="shared" si="0"/>
        <v>37.4</v>
      </c>
      <c r="J15" s="11">
        <f>H15-G15-I15</f>
        <v>-37.4</v>
      </c>
    </row>
    <row r="16" spans="1:10" ht="12.75">
      <c r="A16" s="4" t="s">
        <v>26</v>
      </c>
      <c r="B16" s="5" t="s">
        <v>10</v>
      </c>
      <c r="C16" s="5">
        <v>20</v>
      </c>
      <c r="D16" s="5">
        <v>46</v>
      </c>
      <c r="E16" s="5">
        <v>15</v>
      </c>
      <c r="F16" s="5">
        <v>1058</v>
      </c>
      <c r="G16" s="4">
        <v>1058</v>
      </c>
      <c r="H16" s="4">
        <v>1058</v>
      </c>
      <c r="I16" s="4">
        <f t="shared" si="0"/>
        <v>68</v>
      </c>
      <c r="J16" s="12">
        <f>H16-G16-I16</f>
        <v>-68</v>
      </c>
    </row>
    <row r="17" spans="1:10" ht="12.75">
      <c r="A17" s="6" t="s">
        <v>27</v>
      </c>
      <c r="B17" s="7" t="s">
        <v>28</v>
      </c>
      <c r="C17" s="7">
        <v>3</v>
      </c>
      <c r="D17" s="7">
        <v>112.5</v>
      </c>
      <c r="E17" s="7">
        <v>15</v>
      </c>
      <c r="F17" s="7">
        <v>389</v>
      </c>
      <c r="G17" s="6"/>
      <c r="H17" s="6"/>
      <c r="I17" s="6">
        <f t="shared" si="0"/>
        <v>10.2</v>
      </c>
      <c r="J17" s="11"/>
    </row>
    <row r="18" spans="1:10" ht="12.75">
      <c r="A18" s="6" t="s">
        <v>27</v>
      </c>
      <c r="B18" s="7" t="s">
        <v>29</v>
      </c>
      <c r="C18" s="7">
        <v>3</v>
      </c>
      <c r="D18" s="7">
        <v>11.4</v>
      </c>
      <c r="E18" s="7">
        <v>15</v>
      </c>
      <c r="F18" s="7">
        <v>40</v>
      </c>
      <c r="G18" s="6">
        <f>F17+F18</f>
        <v>429</v>
      </c>
      <c r="H18" s="6">
        <v>429</v>
      </c>
      <c r="I18" s="6">
        <f>C18*0.5</f>
        <v>1.5</v>
      </c>
      <c r="J18" s="11">
        <f>H18-G18-I18-I17</f>
        <v>-11.7</v>
      </c>
    </row>
    <row r="19" spans="1:10" ht="12.75">
      <c r="A19" s="4" t="s">
        <v>30</v>
      </c>
      <c r="B19" s="5" t="s">
        <v>25</v>
      </c>
      <c r="C19" s="5">
        <v>3.9</v>
      </c>
      <c r="D19" s="5">
        <v>46</v>
      </c>
      <c r="E19" s="5">
        <v>15</v>
      </c>
      <c r="F19" s="5">
        <v>207</v>
      </c>
      <c r="G19" s="4">
        <v>207</v>
      </c>
      <c r="H19" s="4">
        <v>207</v>
      </c>
      <c r="I19" s="4">
        <f t="shared" si="0"/>
        <v>13.26</v>
      </c>
      <c r="J19" s="12">
        <f>H19-G19-I19</f>
        <v>-13.26</v>
      </c>
    </row>
    <row r="20" spans="1:10" ht="12.75">
      <c r="A20" s="6" t="s">
        <v>31</v>
      </c>
      <c r="B20" s="7" t="s">
        <v>32</v>
      </c>
      <c r="C20" s="7">
        <v>9</v>
      </c>
      <c r="D20" s="7">
        <v>170</v>
      </c>
      <c r="E20" s="7">
        <v>15</v>
      </c>
      <c r="F20" s="7">
        <v>1760</v>
      </c>
      <c r="G20" s="6"/>
      <c r="H20" s="6"/>
      <c r="I20" s="6">
        <f t="shared" si="0"/>
        <v>30.599999999999998</v>
      </c>
      <c r="J20" s="11"/>
    </row>
    <row r="21" spans="1:10" ht="12.75">
      <c r="A21" s="6" t="s">
        <v>31</v>
      </c>
      <c r="B21" s="7" t="s">
        <v>33</v>
      </c>
      <c r="C21" s="7">
        <v>10</v>
      </c>
      <c r="D21" s="7">
        <v>20.9</v>
      </c>
      <c r="E21" s="7">
        <v>15</v>
      </c>
      <c r="F21" s="7">
        <v>241</v>
      </c>
      <c r="G21" s="6"/>
      <c r="H21" s="6"/>
      <c r="I21" s="6">
        <f>C21*0.5</f>
        <v>5</v>
      </c>
      <c r="J21" s="11"/>
    </row>
    <row r="22" spans="1:10" ht="12.75">
      <c r="A22" s="6" t="s">
        <v>31</v>
      </c>
      <c r="B22" s="7" t="s">
        <v>34</v>
      </c>
      <c r="C22" s="7">
        <v>8</v>
      </c>
      <c r="D22" s="7">
        <v>155</v>
      </c>
      <c r="E22" s="7">
        <v>15</v>
      </c>
      <c r="F22" s="7">
        <v>1426</v>
      </c>
      <c r="G22" s="6">
        <f>F20+F21+F22</f>
        <v>3427</v>
      </c>
      <c r="H22" s="6">
        <v>3427</v>
      </c>
      <c r="I22" s="6">
        <f t="shared" si="0"/>
        <v>27.2</v>
      </c>
      <c r="J22" s="11">
        <f>H22-G22-I22-I21-I20</f>
        <v>-62.8</v>
      </c>
    </row>
    <row r="23" spans="1:10" ht="12.75">
      <c r="A23" s="4" t="s">
        <v>35</v>
      </c>
      <c r="B23" s="5" t="s">
        <v>36</v>
      </c>
      <c r="C23" s="14">
        <v>14.35</v>
      </c>
      <c r="D23" s="5">
        <v>102.5</v>
      </c>
      <c r="E23" s="5">
        <v>15</v>
      </c>
      <c r="F23" s="5">
        <v>1692</v>
      </c>
      <c r="G23" s="4"/>
      <c r="H23" s="4"/>
      <c r="I23" s="4">
        <f t="shared" si="0"/>
        <v>48.79</v>
      </c>
      <c r="J23" s="12"/>
    </row>
    <row r="24" spans="1:10" ht="12.75">
      <c r="A24" s="4" t="s">
        <v>35</v>
      </c>
      <c r="B24" s="5" t="s">
        <v>19</v>
      </c>
      <c r="C24" s="5">
        <v>10.9</v>
      </c>
      <c r="D24" s="5">
        <v>77.5</v>
      </c>
      <c r="E24" s="5">
        <v>15</v>
      </c>
      <c r="F24" s="5">
        <v>972</v>
      </c>
      <c r="G24" s="4"/>
      <c r="H24" s="4"/>
      <c r="I24" s="4">
        <f t="shared" si="0"/>
        <v>37.06</v>
      </c>
      <c r="J24" s="12"/>
    </row>
    <row r="25" spans="1:10" ht="12.75">
      <c r="A25" s="4" t="s">
        <v>35</v>
      </c>
      <c r="B25" s="5" t="s">
        <v>37</v>
      </c>
      <c r="C25" s="5">
        <v>11</v>
      </c>
      <c r="D25" s="5">
        <v>77.5</v>
      </c>
      <c r="E25" s="5">
        <v>15</v>
      </c>
      <c r="F25" s="5">
        <v>981</v>
      </c>
      <c r="G25" s="4">
        <f>F23+F24+F25</f>
        <v>3645</v>
      </c>
      <c r="H25" s="4">
        <v>3731</v>
      </c>
      <c r="I25" s="4">
        <f t="shared" si="0"/>
        <v>37.4</v>
      </c>
      <c r="J25" s="12">
        <f>H25-G25-I25-I24-I23</f>
        <v>-37.25</v>
      </c>
    </row>
    <row r="26" spans="1:10" ht="12.75">
      <c r="A26" s="6" t="s">
        <v>38</v>
      </c>
      <c r="B26" s="7" t="s">
        <v>22</v>
      </c>
      <c r="C26" s="7">
        <v>16</v>
      </c>
      <c r="D26" s="7">
        <v>11.4</v>
      </c>
      <c r="E26" s="7">
        <v>15</v>
      </c>
      <c r="F26" s="7">
        <v>210</v>
      </c>
      <c r="G26" s="6"/>
      <c r="H26" s="6"/>
      <c r="I26" s="6">
        <f>C26*0.5</f>
        <v>8</v>
      </c>
      <c r="J26" s="11"/>
    </row>
    <row r="27" spans="1:10" ht="12.75">
      <c r="A27" s="6" t="s">
        <v>38</v>
      </c>
      <c r="B27" s="7" t="s">
        <v>39</v>
      </c>
      <c r="C27" s="7">
        <v>4</v>
      </c>
      <c r="D27" s="7">
        <v>44</v>
      </c>
      <c r="E27" s="7">
        <v>15</v>
      </c>
      <c r="F27" s="7">
        <v>203</v>
      </c>
      <c r="G27" s="6"/>
      <c r="H27" s="6"/>
      <c r="I27" s="6">
        <f t="shared" si="0"/>
        <v>13.6</v>
      </c>
      <c r="J27" s="11"/>
    </row>
    <row r="28" spans="1:10" ht="12.75">
      <c r="A28" s="6" t="s">
        <v>38</v>
      </c>
      <c r="B28" s="7" t="s">
        <v>40</v>
      </c>
      <c r="C28" s="7">
        <v>4</v>
      </c>
      <c r="D28" s="7">
        <v>44</v>
      </c>
      <c r="E28" s="7">
        <v>15</v>
      </c>
      <c r="F28" s="7">
        <v>203</v>
      </c>
      <c r="G28" s="6">
        <f>F26+F27+F28</f>
        <v>616</v>
      </c>
      <c r="H28" s="6">
        <v>616</v>
      </c>
      <c r="I28" s="6">
        <f t="shared" si="0"/>
        <v>13.6</v>
      </c>
      <c r="J28" s="11">
        <f>H28-G28-I28-I27-I26</f>
        <v>-35.2</v>
      </c>
    </row>
    <row r="29" spans="1:10" ht="12.75">
      <c r="A29" s="4" t="s">
        <v>41</v>
      </c>
      <c r="B29" s="5" t="s">
        <v>42</v>
      </c>
      <c r="C29" s="5">
        <v>6</v>
      </c>
      <c r="D29" s="5">
        <v>190</v>
      </c>
      <c r="E29" s="5">
        <v>15</v>
      </c>
      <c r="F29" s="5">
        <v>1311</v>
      </c>
      <c r="G29" s="4">
        <v>1311</v>
      </c>
      <c r="H29" s="4">
        <v>1311</v>
      </c>
      <c r="I29" s="4">
        <f t="shared" si="0"/>
        <v>20.4</v>
      </c>
      <c r="J29" s="12">
        <f>H29-G29-I29</f>
        <v>-20.4</v>
      </c>
    </row>
    <row r="30" spans="1:10" ht="12.75">
      <c r="A30" s="6" t="s">
        <v>43</v>
      </c>
      <c r="B30" s="7" t="s">
        <v>44</v>
      </c>
      <c r="C30" s="7">
        <v>3</v>
      </c>
      <c r="D30" s="7">
        <v>16.15</v>
      </c>
      <c r="E30" s="7">
        <v>15</v>
      </c>
      <c r="F30" s="7">
        <v>56</v>
      </c>
      <c r="G30" s="6"/>
      <c r="H30" s="6"/>
      <c r="I30" s="6">
        <f>C30*0.5</f>
        <v>1.5</v>
      </c>
      <c r="J30" s="11"/>
    </row>
    <row r="31" spans="1:10" ht="12.75">
      <c r="A31" s="6" t="s">
        <v>43</v>
      </c>
      <c r="B31" s="7" t="s">
        <v>45</v>
      </c>
      <c r="C31" s="7">
        <v>5</v>
      </c>
      <c r="D31" s="7">
        <v>190</v>
      </c>
      <c r="E31" s="7">
        <v>15</v>
      </c>
      <c r="F31" s="7">
        <v>1093</v>
      </c>
      <c r="G31" s="6"/>
      <c r="H31" s="6"/>
      <c r="I31" s="6">
        <f t="shared" si="0"/>
        <v>17</v>
      </c>
      <c r="J31" s="11"/>
    </row>
    <row r="32" spans="1:10" ht="12.75">
      <c r="A32" s="6" t="s">
        <v>43</v>
      </c>
      <c r="B32" s="7" t="s">
        <v>46</v>
      </c>
      <c r="C32" s="7">
        <v>8</v>
      </c>
      <c r="D32" s="7">
        <v>11.4</v>
      </c>
      <c r="E32" s="7">
        <v>15</v>
      </c>
      <c r="F32" s="7">
        <v>105</v>
      </c>
      <c r="G32" s="6">
        <f>F30+F31+F32</f>
        <v>1254</v>
      </c>
      <c r="H32" s="6">
        <v>1254</v>
      </c>
      <c r="I32" s="6">
        <f>C32*0.5</f>
        <v>4</v>
      </c>
      <c r="J32" s="11">
        <f>H32-G32-I32-I31-I30</f>
        <v>-22.5</v>
      </c>
    </row>
    <row r="33" spans="1:10" ht="12.75">
      <c r="A33" s="4" t="s">
        <v>47</v>
      </c>
      <c r="B33" s="5" t="s">
        <v>48</v>
      </c>
      <c r="C33" s="5">
        <v>3</v>
      </c>
      <c r="D33" s="5">
        <v>665</v>
      </c>
      <c r="E33" s="5">
        <v>15</v>
      </c>
      <c r="F33" s="5">
        <v>2295</v>
      </c>
      <c r="G33" s="4"/>
      <c r="H33" s="4"/>
      <c r="I33" s="4">
        <f>C33*15</f>
        <v>45</v>
      </c>
      <c r="J33" s="12"/>
    </row>
    <row r="34" spans="1:10" ht="12.75">
      <c r="A34" s="4" t="s">
        <v>47</v>
      </c>
      <c r="B34" s="5" t="s">
        <v>49</v>
      </c>
      <c r="C34" s="5">
        <v>2</v>
      </c>
      <c r="D34" s="5">
        <v>390</v>
      </c>
      <c r="E34" s="5">
        <v>15</v>
      </c>
      <c r="F34" s="5">
        <v>897</v>
      </c>
      <c r="G34" s="4">
        <f>F33+F34</f>
        <v>3192</v>
      </c>
      <c r="H34" s="4">
        <v>3192</v>
      </c>
      <c r="I34" s="4">
        <f>C34*15</f>
        <v>30</v>
      </c>
      <c r="J34" s="12">
        <f>H34-G34-I34-I33</f>
        <v>-75</v>
      </c>
    </row>
    <row r="35" spans="1:10" ht="12.75">
      <c r="A35" s="6" t="s">
        <v>50</v>
      </c>
      <c r="B35" s="7" t="s">
        <v>51</v>
      </c>
      <c r="C35" s="7">
        <v>6</v>
      </c>
      <c r="D35" s="7">
        <v>145</v>
      </c>
      <c r="E35" s="7">
        <v>15</v>
      </c>
      <c r="F35" s="7">
        <v>1001</v>
      </c>
      <c r="G35" s="6">
        <f>F35</f>
        <v>1001</v>
      </c>
      <c r="H35" s="6">
        <v>1001</v>
      </c>
      <c r="I35" s="6">
        <f t="shared" si="0"/>
        <v>20.4</v>
      </c>
      <c r="J35" s="11">
        <f>H35-G35-I35</f>
        <v>-20.4</v>
      </c>
    </row>
    <row r="36" spans="1:10" ht="12.75">
      <c r="A36" s="4" t="s">
        <v>52</v>
      </c>
      <c r="B36" s="5" t="s">
        <v>53</v>
      </c>
      <c r="C36" s="5">
        <v>6</v>
      </c>
      <c r="D36" s="5">
        <v>190</v>
      </c>
      <c r="E36" s="5">
        <v>15</v>
      </c>
      <c r="F36" s="5">
        <v>1311</v>
      </c>
      <c r="G36" s="4">
        <f>F36</f>
        <v>1311</v>
      </c>
      <c r="H36" s="4">
        <v>1311</v>
      </c>
      <c r="I36" s="4">
        <f t="shared" si="0"/>
        <v>20.4</v>
      </c>
      <c r="J36" s="12">
        <f>H36-G36-I36</f>
        <v>-20.4</v>
      </c>
    </row>
    <row r="37" spans="1:10" ht="12.75">
      <c r="A37" s="6" t="s">
        <v>54</v>
      </c>
      <c r="B37" s="7" t="s">
        <v>55</v>
      </c>
      <c r="C37" s="7">
        <v>6</v>
      </c>
      <c r="D37" s="7">
        <v>77.5</v>
      </c>
      <c r="E37" s="7">
        <v>15</v>
      </c>
      <c r="F37" s="7">
        <v>535</v>
      </c>
      <c r="G37" s="6"/>
      <c r="H37" s="6"/>
      <c r="I37" s="6">
        <f t="shared" si="0"/>
        <v>20.4</v>
      </c>
      <c r="J37" s="11"/>
    </row>
    <row r="38" spans="1:10" ht="12.75">
      <c r="A38" s="6" t="s">
        <v>54</v>
      </c>
      <c r="B38" s="7" t="s">
        <v>56</v>
      </c>
      <c r="C38" s="7">
        <v>6</v>
      </c>
      <c r="D38" s="7">
        <v>20.9</v>
      </c>
      <c r="E38" s="7">
        <v>15</v>
      </c>
      <c r="F38" s="7">
        <v>145</v>
      </c>
      <c r="G38" s="6">
        <f>F37+F38</f>
        <v>680</v>
      </c>
      <c r="H38" s="6">
        <v>680</v>
      </c>
      <c r="I38" s="6">
        <f>C38*0.5</f>
        <v>3</v>
      </c>
      <c r="J38" s="11">
        <f>H38-G38-I38-I37</f>
        <v>-23.4</v>
      </c>
    </row>
    <row r="39" spans="1:10" ht="12.75">
      <c r="A39" s="4" t="s">
        <v>57</v>
      </c>
      <c r="B39" s="5" t="s">
        <v>45</v>
      </c>
      <c r="C39" s="5">
        <v>6</v>
      </c>
      <c r="D39" s="5">
        <v>190</v>
      </c>
      <c r="E39" s="5">
        <v>15</v>
      </c>
      <c r="F39" s="5">
        <v>1311</v>
      </c>
      <c r="G39" s="4">
        <f>F39</f>
        <v>1311</v>
      </c>
      <c r="H39" s="4">
        <v>1311</v>
      </c>
      <c r="I39" s="4">
        <f t="shared" si="0"/>
        <v>20.4</v>
      </c>
      <c r="J39" s="12">
        <f>H39-G39-I39</f>
        <v>-20.4</v>
      </c>
    </row>
    <row r="40" spans="1:10" ht="12.75">
      <c r="A40" s="6" t="s">
        <v>58</v>
      </c>
      <c r="B40" s="7" t="s">
        <v>59</v>
      </c>
      <c r="C40" s="7">
        <v>5</v>
      </c>
      <c r="D40" s="7">
        <v>72.5</v>
      </c>
      <c r="E40" s="7">
        <v>15</v>
      </c>
      <c r="F40" s="7">
        <v>417</v>
      </c>
      <c r="G40" s="6"/>
      <c r="H40" s="6"/>
      <c r="I40" s="6">
        <f t="shared" si="0"/>
        <v>17</v>
      </c>
      <c r="J40" s="11"/>
    </row>
    <row r="41" spans="1:10" ht="12.75">
      <c r="A41" s="6" t="s">
        <v>58</v>
      </c>
      <c r="B41" s="7" t="s">
        <v>60</v>
      </c>
      <c r="C41" s="7">
        <v>4</v>
      </c>
      <c r="D41" s="7">
        <v>77.5</v>
      </c>
      <c r="E41" s="7">
        <v>15</v>
      </c>
      <c r="F41" s="7">
        <v>357</v>
      </c>
      <c r="G41" s="6"/>
      <c r="H41" s="6"/>
      <c r="I41" s="6">
        <f t="shared" si="0"/>
        <v>13.6</v>
      </c>
      <c r="J41" s="11"/>
    </row>
    <row r="42" spans="1:10" ht="12.75">
      <c r="A42" s="6" t="s">
        <v>58</v>
      </c>
      <c r="B42" s="7" t="s">
        <v>61</v>
      </c>
      <c r="C42" s="7">
        <v>5</v>
      </c>
      <c r="D42" s="7">
        <v>44</v>
      </c>
      <c r="E42" s="7">
        <v>15</v>
      </c>
      <c r="F42" s="7">
        <v>253</v>
      </c>
      <c r="G42" s="6"/>
      <c r="H42" s="6"/>
      <c r="I42" s="6">
        <f t="shared" si="0"/>
        <v>17</v>
      </c>
      <c r="J42" s="11"/>
    </row>
    <row r="43" spans="1:10" ht="12.75">
      <c r="A43" s="6" t="s">
        <v>58</v>
      </c>
      <c r="B43" s="7" t="s">
        <v>34</v>
      </c>
      <c r="C43" s="7">
        <v>3</v>
      </c>
      <c r="D43" s="7">
        <v>155</v>
      </c>
      <c r="E43" s="7">
        <v>15</v>
      </c>
      <c r="F43" s="7">
        <v>535</v>
      </c>
      <c r="G43" s="6">
        <f>F40+F41+F42+F43</f>
        <v>1562</v>
      </c>
      <c r="H43" s="6">
        <v>1562</v>
      </c>
      <c r="I43" s="6">
        <f t="shared" si="0"/>
        <v>10.2</v>
      </c>
      <c r="J43" s="11">
        <f>H43-G43-I43-I42-I41-I40</f>
        <v>-57.8</v>
      </c>
    </row>
    <row r="44" spans="1:10" ht="12.75">
      <c r="A44" s="4" t="s">
        <v>62</v>
      </c>
      <c r="B44" s="5" t="s">
        <v>63</v>
      </c>
      <c r="C44" s="5">
        <v>5</v>
      </c>
      <c r="D44" s="5">
        <v>170</v>
      </c>
      <c r="E44" s="5">
        <v>15</v>
      </c>
      <c r="F44" s="5">
        <v>978</v>
      </c>
      <c r="G44" s="4"/>
      <c r="H44" s="4"/>
      <c r="I44" s="4">
        <f t="shared" si="0"/>
        <v>17</v>
      </c>
      <c r="J44" s="12"/>
    </row>
    <row r="45" spans="1:10" ht="12.75">
      <c r="A45" s="4" t="s">
        <v>62</v>
      </c>
      <c r="B45" s="5" t="s">
        <v>64</v>
      </c>
      <c r="C45" s="5">
        <v>12</v>
      </c>
      <c r="D45" s="5">
        <v>77.5</v>
      </c>
      <c r="E45" s="5">
        <v>15</v>
      </c>
      <c r="F45" s="5">
        <v>1070</v>
      </c>
      <c r="G45" s="4"/>
      <c r="H45" s="4"/>
      <c r="I45" s="4">
        <f t="shared" si="0"/>
        <v>40.8</v>
      </c>
      <c r="J45" s="12"/>
    </row>
    <row r="46" spans="1:10" ht="12.75">
      <c r="A46" s="4" t="s">
        <v>62</v>
      </c>
      <c r="B46" s="5" t="s">
        <v>25</v>
      </c>
      <c r="C46" s="5">
        <v>4</v>
      </c>
      <c r="D46" s="5">
        <v>46</v>
      </c>
      <c r="E46" s="5">
        <v>15</v>
      </c>
      <c r="F46" s="5">
        <v>212</v>
      </c>
      <c r="G46" s="4"/>
      <c r="H46" s="4"/>
      <c r="I46" s="4">
        <f t="shared" si="0"/>
        <v>13.6</v>
      </c>
      <c r="J46" s="12"/>
    </row>
    <row r="47" spans="1:10" ht="12.75">
      <c r="A47" s="4" t="s">
        <v>62</v>
      </c>
      <c r="B47" s="5" t="s">
        <v>65</v>
      </c>
      <c r="C47" s="5">
        <v>6</v>
      </c>
      <c r="D47" s="5">
        <v>44</v>
      </c>
      <c r="E47" s="5">
        <v>15</v>
      </c>
      <c r="F47" s="5">
        <v>304</v>
      </c>
      <c r="G47" s="4"/>
      <c r="H47" s="4"/>
      <c r="I47" s="4">
        <f t="shared" si="0"/>
        <v>20.4</v>
      </c>
      <c r="J47" s="12"/>
    </row>
    <row r="48" spans="1:10" ht="12.75">
      <c r="A48" s="4" t="s">
        <v>62</v>
      </c>
      <c r="B48" s="5" t="s">
        <v>37</v>
      </c>
      <c r="C48" s="5">
        <v>7</v>
      </c>
      <c r="D48" s="5">
        <v>77.5</v>
      </c>
      <c r="E48" s="5">
        <v>15</v>
      </c>
      <c r="F48" s="5">
        <v>624</v>
      </c>
      <c r="G48" s="4"/>
      <c r="H48" s="4"/>
      <c r="I48" s="4">
        <f t="shared" si="0"/>
        <v>23.8</v>
      </c>
      <c r="J48" s="12"/>
    </row>
    <row r="49" spans="1:10" ht="12.75">
      <c r="A49" s="4" t="s">
        <v>62</v>
      </c>
      <c r="B49" s="5" t="s">
        <v>25</v>
      </c>
      <c r="C49" s="5">
        <v>6</v>
      </c>
      <c r="D49" s="5">
        <v>46</v>
      </c>
      <c r="E49" s="5">
        <v>15</v>
      </c>
      <c r="F49" s="5">
        <v>318</v>
      </c>
      <c r="G49" s="4"/>
      <c r="H49" s="4"/>
      <c r="I49" s="4">
        <f t="shared" si="0"/>
        <v>20.4</v>
      </c>
      <c r="J49" s="12"/>
    </row>
    <row r="50" spans="1:10" ht="12.75">
      <c r="A50" s="4" t="s">
        <v>62</v>
      </c>
      <c r="B50" s="5" t="s">
        <v>55</v>
      </c>
      <c r="C50" s="5">
        <v>6</v>
      </c>
      <c r="D50" s="5">
        <v>77.5</v>
      </c>
      <c r="E50" s="5">
        <v>15</v>
      </c>
      <c r="F50" s="5">
        <v>535</v>
      </c>
      <c r="G50" s="4"/>
      <c r="H50" s="4"/>
      <c r="I50" s="4">
        <f t="shared" si="0"/>
        <v>20.4</v>
      </c>
      <c r="J50" s="12"/>
    </row>
    <row r="51" spans="1:10" ht="12.75">
      <c r="A51" s="4" t="s">
        <v>62</v>
      </c>
      <c r="B51" s="5" t="s">
        <v>51</v>
      </c>
      <c r="C51" s="9">
        <v>15.87</v>
      </c>
      <c r="D51" s="5">
        <v>145</v>
      </c>
      <c r="E51" s="5">
        <v>15</v>
      </c>
      <c r="F51" s="5">
        <v>2646</v>
      </c>
      <c r="G51" s="4">
        <f>F44+F45+F46+F47+F48+F49+F50+F51</f>
        <v>6687</v>
      </c>
      <c r="H51" s="4">
        <v>6800</v>
      </c>
      <c r="I51" s="4">
        <f t="shared" si="0"/>
        <v>53.958</v>
      </c>
      <c r="J51" s="12">
        <f>H51-G51-I51-I50-I49-I48-I47-I46-I45-I44</f>
        <v>-97.35799999999999</v>
      </c>
    </row>
    <row r="52" spans="1:10" ht="12.75">
      <c r="A52" s="6" t="s">
        <v>66</v>
      </c>
      <c r="B52" s="7" t="s">
        <v>67</v>
      </c>
      <c r="C52" s="7">
        <v>8</v>
      </c>
      <c r="D52" s="7">
        <v>44</v>
      </c>
      <c r="E52" s="7">
        <v>15</v>
      </c>
      <c r="F52" s="7">
        <v>405</v>
      </c>
      <c r="G52" s="6">
        <f>F52</f>
        <v>405</v>
      </c>
      <c r="H52" s="6">
        <v>405</v>
      </c>
      <c r="I52" s="6">
        <f t="shared" si="0"/>
        <v>27.2</v>
      </c>
      <c r="J52" s="11">
        <f>H52-G52-I52</f>
        <v>-27.2</v>
      </c>
    </row>
    <row r="53" spans="1:10" ht="12.75">
      <c r="A53" s="4" t="s">
        <v>68</v>
      </c>
      <c r="B53" s="5" t="s">
        <v>40</v>
      </c>
      <c r="C53" s="5">
        <v>20</v>
      </c>
      <c r="D53" s="5">
        <v>44</v>
      </c>
      <c r="E53" s="5">
        <v>15</v>
      </c>
      <c r="F53" s="5">
        <v>1012</v>
      </c>
      <c r="G53" s="4"/>
      <c r="H53" s="4"/>
      <c r="I53" s="4">
        <f t="shared" si="0"/>
        <v>68</v>
      </c>
      <c r="J53" s="12"/>
    </row>
    <row r="54" spans="1:10" ht="12.75">
      <c r="A54" s="4" t="s">
        <v>68</v>
      </c>
      <c r="B54" s="5" t="s">
        <v>69</v>
      </c>
      <c r="C54" s="5">
        <v>9</v>
      </c>
      <c r="D54" s="5">
        <v>44</v>
      </c>
      <c r="E54" s="5">
        <v>15</v>
      </c>
      <c r="F54" s="5">
        <v>456</v>
      </c>
      <c r="G54" s="4">
        <f>F53+F54</f>
        <v>1468</v>
      </c>
      <c r="H54" s="4">
        <v>1468</v>
      </c>
      <c r="I54" s="4">
        <f t="shared" si="0"/>
        <v>30.599999999999998</v>
      </c>
      <c r="J54" s="12">
        <f>H54-G54-I54-I53</f>
        <v>-98.6</v>
      </c>
    </row>
    <row r="55" spans="1:10" ht="12.75">
      <c r="A55" s="6" t="s">
        <v>70</v>
      </c>
      <c r="B55" s="7" t="s">
        <v>25</v>
      </c>
      <c r="C55" s="7">
        <v>15</v>
      </c>
      <c r="D55" s="7">
        <v>46</v>
      </c>
      <c r="E55" s="7">
        <v>15</v>
      </c>
      <c r="F55" s="7">
        <v>794</v>
      </c>
      <c r="G55" s="6">
        <f>F55</f>
        <v>794</v>
      </c>
      <c r="H55" s="6">
        <v>794</v>
      </c>
      <c r="I55" s="6">
        <f t="shared" si="0"/>
        <v>51</v>
      </c>
      <c r="J55" s="11">
        <f>H55-G55-I55</f>
        <v>-51</v>
      </c>
    </row>
    <row r="56" spans="1:10" ht="12.75">
      <c r="A56" s="4" t="s">
        <v>71</v>
      </c>
      <c r="B56" s="5" t="s">
        <v>72</v>
      </c>
      <c r="C56" s="5">
        <v>20</v>
      </c>
      <c r="D56" s="5">
        <v>44</v>
      </c>
      <c r="E56" s="5">
        <v>15</v>
      </c>
      <c r="F56" s="5">
        <v>1012</v>
      </c>
      <c r="G56" s="4">
        <f>F56</f>
        <v>1012</v>
      </c>
      <c r="H56" s="4">
        <v>1012</v>
      </c>
      <c r="I56" s="4">
        <f t="shared" si="0"/>
        <v>68</v>
      </c>
      <c r="J56" s="12">
        <f>H56-G56-I56</f>
        <v>-68</v>
      </c>
    </row>
    <row r="57" spans="1:10" ht="12.75">
      <c r="A57" s="6" t="s">
        <v>73</v>
      </c>
      <c r="B57" s="7" t="s">
        <v>74</v>
      </c>
      <c r="C57" s="7">
        <v>23</v>
      </c>
      <c r="D57" s="7">
        <v>11.4</v>
      </c>
      <c r="E57" s="7">
        <v>15</v>
      </c>
      <c r="F57" s="7">
        <v>302</v>
      </c>
      <c r="G57" s="6"/>
      <c r="H57" s="6"/>
      <c r="I57" s="6">
        <f>C57*0.5</f>
        <v>11.5</v>
      </c>
      <c r="J57" s="11"/>
    </row>
    <row r="58" spans="1:10" ht="12.75">
      <c r="A58" s="6" t="s">
        <v>73</v>
      </c>
      <c r="B58" s="7" t="s">
        <v>34</v>
      </c>
      <c r="C58" s="7">
        <v>5</v>
      </c>
      <c r="D58" s="7">
        <v>155</v>
      </c>
      <c r="E58" s="7">
        <v>15</v>
      </c>
      <c r="F58" s="7">
        <v>892</v>
      </c>
      <c r="G58" s="6"/>
      <c r="H58" s="6"/>
      <c r="I58" s="6">
        <f t="shared" si="0"/>
        <v>17</v>
      </c>
      <c r="J58" s="11"/>
    </row>
    <row r="59" spans="1:10" ht="12.75">
      <c r="A59" s="6" t="s">
        <v>73</v>
      </c>
      <c r="B59" s="7" t="s">
        <v>10</v>
      </c>
      <c r="C59" s="7">
        <v>8</v>
      </c>
      <c r="D59" s="7">
        <v>46</v>
      </c>
      <c r="E59" s="7">
        <v>15</v>
      </c>
      <c r="F59" s="7">
        <v>424</v>
      </c>
      <c r="G59" s="6"/>
      <c r="H59" s="6"/>
      <c r="I59" s="6">
        <f t="shared" si="0"/>
        <v>27.2</v>
      </c>
      <c r="J59" s="11"/>
    </row>
    <row r="60" spans="1:10" ht="12.75">
      <c r="A60" s="6" t="s">
        <v>73</v>
      </c>
      <c r="B60" s="7" t="s">
        <v>20</v>
      </c>
      <c r="C60" s="7">
        <v>20</v>
      </c>
      <c r="D60" s="7">
        <v>16.15</v>
      </c>
      <c r="E60" s="7">
        <v>15</v>
      </c>
      <c r="F60" s="7">
        <v>372</v>
      </c>
      <c r="G60" s="6"/>
      <c r="H60" s="6"/>
      <c r="I60" s="6">
        <f>C60*0.5</f>
        <v>10</v>
      </c>
      <c r="J60" s="11"/>
    </row>
    <row r="61" spans="1:10" ht="12.75">
      <c r="A61" s="6" t="s">
        <v>73</v>
      </c>
      <c r="B61" s="7" t="s">
        <v>28</v>
      </c>
      <c r="C61" s="7">
        <v>6</v>
      </c>
      <c r="D61" s="7">
        <v>112.5</v>
      </c>
      <c r="E61" s="7">
        <v>15</v>
      </c>
      <c r="F61" s="7">
        <v>777</v>
      </c>
      <c r="G61" s="6"/>
      <c r="H61" s="6"/>
      <c r="I61" s="6">
        <f t="shared" si="0"/>
        <v>20.4</v>
      </c>
      <c r="J61" s="11"/>
    </row>
    <row r="62" spans="1:10" ht="12.75">
      <c r="A62" s="6" t="s">
        <v>73</v>
      </c>
      <c r="B62" s="7" t="s">
        <v>61</v>
      </c>
      <c r="C62" s="7">
        <v>9</v>
      </c>
      <c r="D62" s="7">
        <v>44</v>
      </c>
      <c r="E62" s="7">
        <v>15</v>
      </c>
      <c r="F62" s="7">
        <v>456</v>
      </c>
      <c r="G62" s="6">
        <f>F57+F58+F59+F60+F61+F62</f>
        <v>3223</v>
      </c>
      <c r="H62" s="6">
        <v>3223</v>
      </c>
      <c r="I62" s="6">
        <f t="shared" si="0"/>
        <v>30.599999999999998</v>
      </c>
      <c r="J62" s="11">
        <f>H62-G62-I62-I61-I60-I59-I58-I57</f>
        <v>-116.7</v>
      </c>
    </row>
    <row r="63" spans="1:10" ht="12.75">
      <c r="A63" s="4" t="s">
        <v>75</v>
      </c>
      <c r="B63" s="5" t="s">
        <v>32</v>
      </c>
      <c r="C63" s="5">
        <v>7</v>
      </c>
      <c r="D63" s="5">
        <v>170</v>
      </c>
      <c r="E63" s="5">
        <v>15</v>
      </c>
      <c r="F63" s="5">
        <v>1369</v>
      </c>
      <c r="G63" s="4">
        <f>F63</f>
        <v>1369</v>
      </c>
      <c r="H63" s="4">
        <v>1369</v>
      </c>
      <c r="I63" s="4">
        <f t="shared" si="0"/>
        <v>23.8</v>
      </c>
      <c r="J63" s="12">
        <f>H63-G63-I63</f>
        <v>-23.8</v>
      </c>
    </row>
    <row r="64" spans="1:10" ht="12.75">
      <c r="A64" s="6" t="s">
        <v>76</v>
      </c>
      <c r="B64" s="7" t="s">
        <v>77</v>
      </c>
      <c r="C64" s="7">
        <v>5.65</v>
      </c>
      <c r="D64" s="7">
        <v>95</v>
      </c>
      <c r="E64" s="7">
        <v>15</v>
      </c>
      <c r="F64" s="7">
        <v>617</v>
      </c>
      <c r="G64" s="6">
        <f>F64</f>
        <v>617</v>
      </c>
      <c r="H64" s="6">
        <v>547</v>
      </c>
      <c r="I64" s="6">
        <f t="shared" si="0"/>
        <v>19.21</v>
      </c>
      <c r="J64" s="11">
        <f>H64-G64-I64</f>
        <v>-89.21000000000001</v>
      </c>
    </row>
    <row r="65" spans="1:10" ht="12.75">
      <c r="A65" s="4" t="s">
        <v>78</v>
      </c>
      <c r="B65" s="5" t="s">
        <v>79</v>
      </c>
      <c r="C65" s="5">
        <v>1</v>
      </c>
      <c r="D65" s="5">
        <v>320</v>
      </c>
      <c r="E65" s="5">
        <v>15</v>
      </c>
      <c r="F65" s="5">
        <v>368</v>
      </c>
      <c r="G65" s="4"/>
      <c r="H65" s="4"/>
      <c r="I65" s="4">
        <f>C65*15</f>
        <v>15</v>
      </c>
      <c r="J65" s="12"/>
    </row>
    <row r="66" spans="1:10" ht="12.75">
      <c r="A66" s="4" t="s">
        <v>78</v>
      </c>
      <c r="B66" s="5" t="s">
        <v>80</v>
      </c>
      <c r="C66" s="5">
        <v>0</v>
      </c>
      <c r="D66" s="5">
        <v>390</v>
      </c>
      <c r="E66" s="5">
        <v>15</v>
      </c>
      <c r="F66" s="5">
        <v>0</v>
      </c>
      <c r="G66" s="4"/>
      <c r="H66" s="4"/>
      <c r="I66" s="4">
        <f>C66*15</f>
        <v>0</v>
      </c>
      <c r="J66" s="12"/>
    </row>
    <row r="67" spans="1:10" ht="12.75">
      <c r="A67" s="4" t="s">
        <v>78</v>
      </c>
      <c r="B67" s="5" t="s">
        <v>49</v>
      </c>
      <c r="C67" s="5">
        <v>1</v>
      </c>
      <c r="D67" s="5">
        <v>390</v>
      </c>
      <c r="E67" s="5">
        <v>15</v>
      </c>
      <c r="F67" s="5">
        <v>449</v>
      </c>
      <c r="G67" s="4">
        <f>F65+F66+F67</f>
        <v>817</v>
      </c>
      <c r="H67" s="4">
        <v>1266</v>
      </c>
      <c r="I67" s="4">
        <f>C67*15</f>
        <v>15</v>
      </c>
      <c r="J67" s="12">
        <f>H67-G67-I67-I66-I65</f>
        <v>419</v>
      </c>
    </row>
    <row r="68" spans="1:10" ht="12.75">
      <c r="A68" s="6" t="s">
        <v>81</v>
      </c>
      <c r="B68" s="7" t="s">
        <v>46</v>
      </c>
      <c r="C68" s="7">
        <v>12</v>
      </c>
      <c r="D68" s="7">
        <v>11.4</v>
      </c>
      <c r="E68" s="7">
        <v>15</v>
      </c>
      <c r="F68" s="7">
        <v>158</v>
      </c>
      <c r="G68" s="6"/>
      <c r="H68" s="6"/>
      <c r="I68" s="6">
        <f>C68*0.5</f>
        <v>6</v>
      </c>
      <c r="J68" s="11"/>
    </row>
    <row r="69" spans="1:10" ht="12.75">
      <c r="A69" s="6" t="s">
        <v>81</v>
      </c>
      <c r="B69" s="7" t="s">
        <v>82</v>
      </c>
      <c r="C69" s="7">
        <v>7</v>
      </c>
      <c r="D69" s="7">
        <v>112.5</v>
      </c>
      <c r="E69" s="7">
        <v>15</v>
      </c>
      <c r="F69" s="7">
        <v>906</v>
      </c>
      <c r="G69" s="6">
        <f>F68+F69</f>
        <v>1064</v>
      </c>
      <c r="H69" s="6">
        <v>1064</v>
      </c>
      <c r="I69" s="6">
        <f aca="true" t="shared" si="1" ref="I69:I130">C69*3.4</f>
        <v>23.8</v>
      </c>
      <c r="J69" s="11">
        <f>H69-G69-I69-I68</f>
        <v>-29.8</v>
      </c>
    </row>
    <row r="70" spans="1:10" ht="12.75">
      <c r="A70" s="4" t="s">
        <v>83</v>
      </c>
      <c r="B70" s="5" t="s">
        <v>84</v>
      </c>
      <c r="C70" s="5">
        <v>1</v>
      </c>
      <c r="D70" s="5">
        <v>430</v>
      </c>
      <c r="E70" s="5">
        <v>15</v>
      </c>
      <c r="F70" s="5">
        <v>495</v>
      </c>
      <c r="G70" s="4"/>
      <c r="H70" s="4"/>
      <c r="I70" s="4">
        <f>C70*15</f>
        <v>15</v>
      </c>
      <c r="J70" s="12"/>
    </row>
    <row r="71" spans="1:10" ht="12.75">
      <c r="A71" s="4" t="s">
        <v>83</v>
      </c>
      <c r="B71" s="5" t="s">
        <v>85</v>
      </c>
      <c r="C71" s="5">
        <v>1</v>
      </c>
      <c r="D71" s="5">
        <v>430</v>
      </c>
      <c r="E71" s="5">
        <v>15</v>
      </c>
      <c r="F71" s="5">
        <v>495</v>
      </c>
      <c r="G71" s="4">
        <f>F70+F71</f>
        <v>990</v>
      </c>
      <c r="H71" s="4">
        <v>990</v>
      </c>
      <c r="I71" s="4">
        <f>C71*15</f>
        <v>15</v>
      </c>
      <c r="J71" s="12">
        <f>H71-G71-I71-I70</f>
        <v>-30</v>
      </c>
    </row>
    <row r="72" spans="1:10" ht="12.75">
      <c r="A72" s="6" t="s">
        <v>86</v>
      </c>
      <c r="B72" s="13" t="s">
        <v>72</v>
      </c>
      <c r="C72" s="15">
        <v>3.18</v>
      </c>
      <c r="D72" s="7">
        <v>44</v>
      </c>
      <c r="E72" s="7">
        <v>15</v>
      </c>
      <c r="F72" s="7">
        <v>161</v>
      </c>
      <c r="G72" s="6">
        <f>F72</f>
        <v>161</v>
      </c>
      <c r="H72" s="6">
        <v>203</v>
      </c>
      <c r="I72" s="6">
        <f t="shared" si="1"/>
        <v>10.812</v>
      </c>
      <c r="J72" s="11">
        <f>H72-G72-I72</f>
        <v>31.188000000000002</v>
      </c>
    </row>
    <row r="73" spans="1:10" ht="12.75">
      <c r="A73" s="4" t="s">
        <v>87</v>
      </c>
      <c r="B73" s="5" t="s">
        <v>88</v>
      </c>
      <c r="C73" s="5">
        <v>10</v>
      </c>
      <c r="D73" s="5">
        <v>44</v>
      </c>
      <c r="E73" s="5">
        <v>15</v>
      </c>
      <c r="F73" s="5">
        <v>506</v>
      </c>
      <c r="G73" s="4">
        <f>F73</f>
        <v>506</v>
      </c>
      <c r="H73" s="4">
        <v>506</v>
      </c>
      <c r="I73" s="4">
        <f t="shared" si="1"/>
        <v>34</v>
      </c>
      <c r="J73" s="12">
        <f>H73-G73-I73</f>
        <v>-34</v>
      </c>
    </row>
    <row r="74" spans="1:10" ht="12.75">
      <c r="A74" s="6" t="s">
        <v>89</v>
      </c>
      <c r="B74" s="7" t="s">
        <v>90</v>
      </c>
      <c r="C74" s="7">
        <v>6</v>
      </c>
      <c r="D74" s="7">
        <v>11.4</v>
      </c>
      <c r="E74" s="7">
        <v>15</v>
      </c>
      <c r="F74" s="7">
        <v>79</v>
      </c>
      <c r="G74" s="6"/>
      <c r="H74" s="6"/>
      <c r="I74" s="6">
        <f>C74*0.5</f>
        <v>3</v>
      </c>
      <c r="J74" s="11"/>
    </row>
    <row r="75" spans="1:10" ht="12.75">
      <c r="A75" s="6" t="s">
        <v>89</v>
      </c>
      <c r="B75" s="7" t="s">
        <v>10</v>
      </c>
      <c r="C75" s="7">
        <v>6</v>
      </c>
      <c r="D75" s="7">
        <v>46</v>
      </c>
      <c r="E75" s="7">
        <v>15</v>
      </c>
      <c r="F75" s="7">
        <v>318</v>
      </c>
      <c r="G75" s="6">
        <f>F74+F75</f>
        <v>397</v>
      </c>
      <c r="H75" s="6">
        <v>397</v>
      </c>
      <c r="I75" s="6">
        <f t="shared" si="1"/>
        <v>20.4</v>
      </c>
      <c r="J75" s="11">
        <f>H75-G75-I75-I74</f>
        <v>-23.4</v>
      </c>
    </row>
    <row r="76" spans="1:10" ht="12.75">
      <c r="A76" s="4" t="s">
        <v>91</v>
      </c>
      <c r="B76" s="5" t="s">
        <v>77</v>
      </c>
      <c r="C76" s="5">
        <v>12.65</v>
      </c>
      <c r="D76" s="5">
        <v>95</v>
      </c>
      <c r="E76" s="5">
        <v>15</v>
      </c>
      <c r="F76" s="5">
        <v>1379</v>
      </c>
      <c r="G76" s="4">
        <v>1379</v>
      </c>
      <c r="H76" s="4">
        <v>1311</v>
      </c>
      <c r="I76" s="4">
        <f t="shared" si="1"/>
        <v>43.01</v>
      </c>
      <c r="J76" s="12">
        <f>H76-G76-I76</f>
        <v>-111.00999999999999</v>
      </c>
    </row>
    <row r="77" spans="1:10" ht="12.75">
      <c r="A77" s="6" t="s">
        <v>92</v>
      </c>
      <c r="B77" s="7" t="s">
        <v>93</v>
      </c>
      <c r="C77" s="7">
        <v>3.4</v>
      </c>
      <c r="D77" s="7">
        <v>61</v>
      </c>
      <c r="E77" s="7">
        <v>15</v>
      </c>
      <c r="F77" s="7">
        <v>239</v>
      </c>
      <c r="G77" s="6">
        <v>211</v>
      </c>
      <c r="H77" s="6">
        <v>211</v>
      </c>
      <c r="I77" s="6">
        <f t="shared" si="1"/>
        <v>11.559999999999999</v>
      </c>
      <c r="J77" s="11">
        <f>H77-G77-I77</f>
        <v>-11.559999999999999</v>
      </c>
    </row>
    <row r="78" spans="1:10" ht="12.75">
      <c r="A78" s="4" t="s">
        <v>94</v>
      </c>
      <c r="B78" s="5" t="s">
        <v>8</v>
      </c>
      <c r="C78" s="5">
        <v>10</v>
      </c>
      <c r="D78" s="5">
        <v>44</v>
      </c>
      <c r="E78" s="5">
        <v>15</v>
      </c>
      <c r="F78" s="5">
        <v>506</v>
      </c>
      <c r="G78" s="4"/>
      <c r="H78" s="4"/>
      <c r="I78" s="4">
        <f t="shared" si="1"/>
        <v>34</v>
      </c>
      <c r="J78" s="12"/>
    </row>
    <row r="79" spans="1:10" ht="12.75">
      <c r="A79" s="4" t="s">
        <v>94</v>
      </c>
      <c r="B79" s="5" t="s">
        <v>95</v>
      </c>
      <c r="C79" s="5">
        <v>10</v>
      </c>
      <c r="D79" s="5">
        <v>190</v>
      </c>
      <c r="E79" s="5">
        <v>15</v>
      </c>
      <c r="F79" s="5">
        <v>2185</v>
      </c>
      <c r="G79" s="4">
        <f>F78+F79</f>
        <v>2691</v>
      </c>
      <c r="H79" s="4">
        <v>2691</v>
      </c>
      <c r="I79" s="4">
        <f t="shared" si="1"/>
        <v>34</v>
      </c>
      <c r="J79" s="12">
        <f>H79-G79-I79-I78</f>
        <v>-68</v>
      </c>
    </row>
    <row r="80" spans="1:10" ht="12.75">
      <c r="A80" s="6" t="s">
        <v>96</v>
      </c>
      <c r="B80" s="7" t="s">
        <v>97</v>
      </c>
      <c r="C80" s="7">
        <v>7</v>
      </c>
      <c r="D80" s="7">
        <v>208.5</v>
      </c>
      <c r="E80" s="7">
        <v>15</v>
      </c>
      <c r="F80" s="7">
        <v>1679</v>
      </c>
      <c r="G80" s="6">
        <f>F80</f>
        <v>1679</v>
      </c>
      <c r="H80" s="6">
        <v>1679</v>
      </c>
      <c r="I80" s="6">
        <f t="shared" si="1"/>
        <v>23.8</v>
      </c>
      <c r="J80" s="11">
        <f>H80-G80-I80</f>
        <v>-23.8</v>
      </c>
    </row>
    <row r="81" spans="1:10" ht="12.75">
      <c r="A81" s="4" t="s">
        <v>98</v>
      </c>
      <c r="B81" s="5" t="s">
        <v>99</v>
      </c>
      <c r="C81" s="5">
        <v>5</v>
      </c>
      <c r="D81" s="5">
        <v>16.15</v>
      </c>
      <c r="E81" s="5">
        <v>15</v>
      </c>
      <c r="F81" s="5">
        <v>93</v>
      </c>
      <c r="G81" s="4"/>
      <c r="H81" s="4"/>
      <c r="I81" s="4">
        <f>C81*0.5</f>
        <v>2.5</v>
      </c>
      <c r="J81" s="12"/>
    </row>
    <row r="82" spans="1:12" ht="12.75">
      <c r="A82" s="4" t="s">
        <v>98</v>
      </c>
      <c r="B82" s="5" t="s">
        <v>100</v>
      </c>
      <c r="C82" s="5">
        <v>22</v>
      </c>
      <c r="D82" s="5">
        <v>44</v>
      </c>
      <c r="E82" s="5">
        <v>15</v>
      </c>
      <c r="F82" s="5">
        <v>1114</v>
      </c>
      <c r="G82" s="4">
        <f>F81+F82</f>
        <v>1207</v>
      </c>
      <c r="H82" s="4">
        <v>3459</v>
      </c>
      <c r="I82" s="4">
        <f t="shared" si="1"/>
        <v>74.8</v>
      </c>
      <c r="J82" s="12">
        <f>H82-G82-I82-I81-100</f>
        <v>2074.7</v>
      </c>
      <c r="K82">
        <v>100</v>
      </c>
      <c r="L82" s="10" t="s">
        <v>191</v>
      </c>
    </row>
    <row r="83" spans="1:10" ht="12.75">
      <c r="A83" s="6" t="s">
        <v>101</v>
      </c>
      <c r="B83" s="7" t="s">
        <v>60</v>
      </c>
      <c r="C83" s="7">
        <v>4</v>
      </c>
      <c r="D83" s="7">
        <v>77.5</v>
      </c>
      <c r="E83" s="7">
        <v>15</v>
      </c>
      <c r="F83" s="7">
        <v>357</v>
      </c>
      <c r="G83" s="6">
        <v>357</v>
      </c>
      <c r="H83" s="6">
        <v>357</v>
      </c>
      <c r="I83" s="6">
        <f t="shared" si="1"/>
        <v>13.6</v>
      </c>
      <c r="J83" s="11">
        <f>H83-G83-I83</f>
        <v>-13.6</v>
      </c>
    </row>
    <row r="84" spans="1:10" ht="12.75">
      <c r="A84" s="4" t="s">
        <v>102</v>
      </c>
      <c r="B84" s="5" t="s">
        <v>8</v>
      </c>
      <c r="C84" s="5">
        <v>4</v>
      </c>
      <c r="D84" s="5">
        <v>44</v>
      </c>
      <c r="E84" s="5">
        <v>15</v>
      </c>
      <c r="F84" s="5">
        <v>203</v>
      </c>
      <c r="G84" s="4">
        <v>206</v>
      </c>
      <c r="H84" s="4">
        <v>203</v>
      </c>
      <c r="I84" s="4">
        <f t="shared" si="1"/>
        <v>13.6</v>
      </c>
      <c r="J84" s="12">
        <f>H84-G84-I84</f>
        <v>-16.6</v>
      </c>
    </row>
    <row r="85" spans="1:10" ht="12.75">
      <c r="A85" s="6" t="s">
        <v>103</v>
      </c>
      <c r="B85" s="7" t="s">
        <v>74</v>
      </c>
      <c r="C85" s="7">
        <v>5</v>
      </c>
      <c r="D85" s="7">
        <v>11.4</v>
      </c>
      <c r="E85" s="7">
        <v>15</v>
      </c>
      <c r="F85" s="7">
        <v>66</v>
      </c>
      <c r="G85" s="6"/>
      <c r="H85" s="6"/>
      <c r="I85" s="6">
        <f>C85*0.5</f>
        <v>2.5</v>
      </c>
      <c r="J85" s="11"/>
    </row>
    <row r="86" spans="1:10" ht="12.75">
      <c r="A86" s="6" t="s">
        <v>103</v>
      </c>
      <c r="B86" s="7" t="s">
        <v>8</v>
      </c>
      <c r="C86" s="7">
        <v>5</v>
      </c>
      <c r="D86" s="7">
        <v>44</v>
      </c>
      <c r="E86" s="7">
        <v>15</v>
      </c>
      <c r="F86" s="7">
        <v>253</v>
      </c>
      <c r="G86" s="6">
        <f>F85+F86</f>
        <v>319</v>
      </c>
      <c r="H86" s="6">
        <v>319</v>
      </c>
      <c r="I86" s="6">
        <f t="shared" si="1"/>
        <v>17</v>
      </c>
      <c r="J86" s="11">
        <f>H86-G86-I86-I85</f>
        <v>-19.5</v>
      </c>
    </row>
    <row r="87" spans="1:10" ht="12.75">
      <c r="A87" s="4" t="s">
        <v>104</v>
      </c>
      <c r="B87" s="5" t="s">
        <v>105</v>
      </c>
      <c r="C87" s="5">
        <v>6</v>
      </c>
      <c r="D87" s="5">
        <v>77.5</v>
      </c>
      <c r="E87" s="5">
        <v>15</v>
      </c>
      <c r="F87" s="5">
        <v>535</v>
      </c>
      <c r="G87" s="4">
        <v>535</v>
      </c>
      <c r="H87" s="4">
        <v>595</v>
      </c>
      <c r="I87" s="4">
        <f t="shared" si="1"/>
        <v>20.4</v>
      </c>
      <c r="J87" s="12">
        <f>H87-G87-I87</f>
        <v>39.6</v>
      </c>
    </row>
    <row r="88" spans="1:10" ht="12.75">
      <c r="A88" s="6" t="s">
        <v>106</v>
      </c>
      <c r="B88" s="7" t="s">
        <v>107</v>
      </c>
      <c r="C88" s="7">
        <v>4</v>
      </c>
      <c r="D88" s="7">
        <v>190</v>
      </c>
      <c r="E88" s="7">
        <v>15</v>
      </c>
      <c r="F88" s="7">
        <v>874</v>
      </c>
      <c r="G88" s="6"/>
      <c r="H88" s="6"/>
      <c r="I88" s="6">
        <f t="shared" si="1"/>
        <v>13.6</v>
      </c>
      <c r="J88" s="11"/>
    </row>
    <row r="89" spans="1:10" ht="12.75">
      <c r="A89" s="6" t="s">
        <v>106</v>
      </c>
      <c r="B89" s="7" t="s">
        <v>32</v>
      </c>
      <c r="C89" s="7">
        <v>6</v>
      </c>
      <c r="D89" s="7">
        <v>170</v>
      </c>
      <c r="E89" s="7">
        <v>15</v>
      </c>
      <c r="F89" s="7">
        <v>1173</v>
      </c>
      <c r="G89" s="6">
        <f>F88+F89</f>
        <v>2047</v>
      </c>
      <c r="H89" s="6">
        <v>2050</v>
      </c>
      <c r="I89" s="6">
        <f t="shared" si="1"/>
        <v>20.4</v>
      </c>
      <c r="J89" s="11">
        <f>H89-G89-I89-I88</f>
        <v>-31</v>
      </c>
    </row>
    <row r="90" spans="1:10" ht="12.75">
      <c r="A90" s="4" t="s">
        <v>108</v>
      </c>
      <c r="B90" s="5" t="s">
        <v>25</v>
      </c>
      <c r="C90" s="5">
        <v>0.9</v>
      </c>
      <c r="D90" s="5">
        <v>46</v>
      </c>
      <c r="E90" s="5">
        <v>15</v>
      </c>
      <c r="F90" s="5">
        <v>48</v>
      </c>
      <c r="G90" s="4">
        <v>48</v>
      </c>
      <c r="H90" s="4">
        <v>48</v>
      </c>
      <c r="I90" s="4">
        <f t="shared" si="1"/>
        <v>3.06</v>
      </c>
      <c r="J90" s="12">
        <f>H90-G90-I90</f>
        <v>-3.06</v>
      </c>
    </row>
    <row r="91" spans="1:10" ht="12.75">
      <c r="A91" s="6" t="s">
        <v>109</v>
      </c>
      <c r="B91" s="7" t="s">
        <v>36</v>
      </c>
      <c r="C91" s="7">
        <v>5</v>
      </c>
      <c r="D91" s="7">
        <v>102.5</v>
      </c>
      <c r="E91" s="7">
        <v>15</v>
      </c>
      <c r="F91" s="7">
        <v>590</v>
      </c>
      <c r="G91" s="6">
        <v>590</v>
      </c>
      <c r="H91" s="6">
        <v>590</v>
      </c>
      <c r="I91" s="6">
        <f t="shared" si="1"/>
        <v>17</v>
      </c>
      <c r="J91" s="11">
        <f>H91-G91-I91</f>
        <v>-17</v>
      </c>
    </row>
    <row r="92" spans="1:10" ht="12.75">
      <c r="A92" s="4" t="s">
        <v>110</v>
      </c>
      <c r="B92" s="5" t="s">
        <v>8</v>
      </c>
      <c r="C92" s="14">
        <v>9.9</v>
      </c>
      <c r="D92" s="5">
        <v>44</v>
      </c>
      <c r="E92" s="5">
        <v>15</v>
      </c>
      <c r="F92" s="5">
        <v>501</v>
      </c>
      <c r="G92" s="4">
        <v>501</v>
      </c>
      <c r="H92" s="4">
        <v>506</v>
      </c>
      <c r="I92" s="4">
        <f t="shared" si="1"/>
        <v>33.660000000000004</v>
      </c>
      <c r="J92" s="12">
        <f>H92-G92-I92</f>
        <v>-28.660000000000004</v>
      </c>
    </row>
    <row r="93" spans="1:10" ht="12.75">
      <c r="A93" s="6" t="s">
        <v>111</v>
      </c>
      <c r="B93" s="7" t="s">
        <v>112</v>
      </c>
      <c r="C93" s="7">
        <v>7</v>
      </c>
      <c r="D93" s="7">
        <v>16.15</v>
      </c>
      <c r="E93" s="7">
        <v>15</v>
      </c>
      <c r="F93" s="7">
        <v>131</v>
      </c>
      <c r="G93" s="6"/>
      <c r="H93" s="6"/>
      <c r="I93" s="6">
        <f>C93*0.5</f>
        <v>3.5</v>
      </c>
      <c r="J93" s="11"/>
    </row>
    <row r="94" spans="1:10" ht="12.75">
      <c r="A94" s="6" t="s">
        <v>111</v>
      </c>
      <c r="B94" s="7" t="s">
        <v>34</v>
      </c>
      <c r="C94" s="7">
        <v>5</v>
      </c>
      <c r="D94" s="7">
        <v>155</v>
      </c>
      <c r="E94" s="7">
        <v>15</v>
      </c>
      <c r="F94" s="7">
        <v>892</v>
      </c>
      <c r="G94" s="6">
        <f>F93+F94</f>
        <v>1023</v>
      </c>
      <c r="H94" s="6">
        <v>1030</v>
      </c>
      <c r="I94" s="6">
        <f t="shared" si="1"/>
        <v>17</v>
      </c>
      <c r="J94" s="11">
        <f>H94-G94-I94-I93</f>
        <v>-13.5</v>
      </c>
    </row>
    <row r="95" spans="1:10" ht="12.75">
      <c r="A95" s="4" t="s">
        <v>113</v>
      </c>
      <c r="B95" s="5" t="s">
        <v>8</v>
      </c>
      <c r="C95" s="5">
        <v>7</v>
      </c>
      <c r="D95" s="5">
        <v>44</v>
      </c>
      <c r="E95" s="5">
        <v>15</v>
      </c>
      <c r="F95" s="5">
        <v>355</v>
      </c>
      <c r="G95" s="4"/>
      <c r="H95" s="4"/>
      <c r="I95" s="4">
        <f t="shared" si="1"/>
        <v>23.8</v>
      </c>
      <c r="J95" s="12"/>
    </row>
    <row r="96" spans="1:12" ht="12.75">
      <c r="A96" s="4" t="s">
        <v>113</v>
      </c>
      <c r="B96" s="5" t="s">
        <v>33</v>
      </c>
      <c r="C96" s="5">
        <v>15</v>
      </c>
      <c r="D96" s="5">
        <v>20.9</v>
      </c>
      <c r="E96" s="5">
        <v>15</v>
      </c>
      <c r="F96" s="5">
        <v>361</v>
      </c>
      <c r="G96" s="4">
        <f>F95+F96</f>
        <v>716</v>
      </c>
      <c r="H96" s="4">
        <v>716</v>
      </c>
      <c r="I96" s="4">
        <f>C96*0.5</f>
        <v>7.5</v>
      </c>
      <c r="J96" s="12">
        <f>H96-K96-G96-I95-I96</f>
        <v>-1198.3</v>
      </c>
      <c r="K96">
        <v>1167</v>
      </c>
      <c r="L96" s="10" t="s">
        <v>192</v>
      </c>
    </row>
    <row r="97" spans="1:10" ht="12.75">
      <c r="A97" s="6" t="s">
        <v>114</v>
      </c>
      <c r="B97" s="7" t="s">
        <v>115</v>
      </c>
      <c r="C97" s="7">
        <v>5</v>
      </c>
      <c r="D97" s="7">
        <v>16.15</v>
      </c>
      <c r="E97" s="7">
        <v>15</v>
      </c>
      <c r="F97" s="7">
        <v>93</v>
      </c>
      <c r="G97" s="6"/>
      <c r="H97" s="6"/>
      <c r="I97" s="6">
        <f>C97*0.5</f>
        <v>2.5</v>
      </c>
      <c r="J97" s="11"/>
    </row>
    <row r="98" spans="1:10" ht="12.75">
      <c r="A98" s="6" t="s">
        <v>114</v>
      </c>
      <c r="B98" s="7" t="s">
        <v>116</v>
      </c>
      <c r="C98" s="7">
        <v>5</v>
      </c>
      <c r="D98" s="7">
        <v>77.5</v>
      </c>
      <c r="E98" s="7">
        <v>15</v>
      </c>
      <c r="F98" s="7">
        <v>446</v>
      </c>
      <c r="G98" s="6"/>
      <c r="H98" s="6"/>
      <c r="I98" s="6">
        <f t="shared" si="1"/>
        <v>17</v>
      </c>
      <c r="J98" s="11"/>
    </row>
    <row r="99" spans="1:10" ht="12.75">
      <c r="A99" s="6" t="s">
        <v>114</v>
      </c>
      <c r="B99" s="7" t="s">
        <v>34</v>
      </c>
      <c r="C99" s="7">
        <v>5</v>
      </c>
      <c r="D99" s="7">
        <v>155</v>
      </c>
      <c r="E99" s="7">
        <v>15</v>
      </c>
      <c r="F99" s="7">
        <v>892</v>
      </c>
      <c r="G99" s="6">
        <f>F97+F98+F99</f>
        <v>1431</v>
      </c>
      <c r="H99" s="6">
        <v>1431</v>
      </c>
      <c r="I99" s="6">
        <f t="shared" si="1"/>
        <v>17</v>
      </c>
      <c r="J99" s="11">
        <f>H99-G99-I99-I98-I97</f>
        <v>-36.5</v>
      </c>
    </row>
    <row r="100" spans="1:10" ht="12.75">
      <c r="A100" s="4" t="s">
        <v>117</v>
      </c>
      <c r="B100" s="5" t="s">
        <v>118</v>
      </c>
      <c r="C100" s="5">
        <v>5</v>
      </c>
      <c r="D100" s="5">
        <v>190</v>
      </c>
      <c r="E100" s="5">
        <v>15</v>
      </c>
      <c r="F100" s="5">
        <v>1093</v>
      </c>
      <c r="G100" s="4">
        <v>1093</v>
      </c>
      <c r="H100" s="4">
        <v>1093</v>
      </c>
      <c r="I100" s="4">
        <f t="shared" si="1"/>
        <v>17</v>
      </c>
      <c r="J100" s="12">
        <f>H100-G100-I100</f>
        <v>-17</v>
      </c>
    </row>
    <row r="101" spans="1:10" ht="12.75">
      <c r="A101" s="6" t="s">
        <v>119</v>
      </c>
      <c r="B101" s="7" t="s">
        <v>67</v>
      </c>
      <c r="C101" s="7">
        <v>3</v>
      </c>
      <c r="D101" s="7">
        <v>44</v>
      </c>
      <c r="E101" s="7">
        <v>15</v>
      </c>
      <c r="F101" s="7">
        <v>152</v>
      </c>
      <c r="G101" s="6"/>
      <c r="H101" s="6"/>
      <c r="I101" s="6">
        <f t="shared" si="1"/>
        <v>10.2</v>
      </c>
      <c r="J101" s="11"/>
    </row>
    <row r="102" spans="1:10" ht="12.75">
      <c r="A102" s="6" t="s">
        <v>119</v>
      </c>
      <c r="B102" s="7" t="s">
        <v>120</v>
      </c>
      <c r="C102" s="7">
        <v>3</v>
      </c>
      <c r="D102" s="7">
        <v>44</v>
      </c>
      <c r="E102" s="7">
        <v>15</v>
      </c>
      <c r="F102" s="7">
        <v>152</v>
      </c>
      <c r="G102" s="6">
        <f>F101+F102</f>
        <v>304</v>
      </c>
      <c r="H102" s="6">
        <v>320</v>
      </c>
      <c r="I102" s="6">
        <f t="shared" si="1"/>
        <v>10.2</v>
      </c>
      <c r="J102" s="11">
        <f>H102-G102-I102-I101</f>
        <v>-4.399999999999999</v>
      </c>
    </row>
    <row r="103" spans="1:10" ht="12.75">
      <c r="A103" s="4" t="s">
        <v>121</v>
      </c>
      <c r="B103" s="5" t="s">
        <v>122</v>
      </c>
      <c r="C103" s="5">
        <v>5</v>
      </c>
      <c r="D103" s="5">
        <v>77.5</v>
      </c>
      <c r="E103" s="5">
        <v>15</v>
      </c>
      <c r="F103" s="5">
        <v>446</v>
      </c>
      <c r="G103" s="4">
        <v>446</v>
      </c>
      <c r="H103" s="4">
        <v>446</v>
      </c>
      <c r="I103" s="4">
        <f t="shared" si="1"/>
        <v>17</v>
      </c>
      <c r="J103" s="12">
        <f>H103-G103-I103</f>
        <v>-17</v>
      </c>
    </row>
    <row r="104" spans="1:10" ht="12.75">
      <c r="A104" s="6" t="s">
        <v>123</v>
      </c>
      <c r="B104" s="7" t="s">
        <v>124</v>
      </c>
      <c r="C104" s="7">
        <v>1</v>
      </c>
      <c r="D104" s="7">
        <v>166</v>
      </c>
      <c r="E104" s="7">
        <v>15</v>
      </c>
      <c r="F104" s="7">
        <v>191</v>
      </c>
      <c r="G104" s="6"/>
      <c r="H104" s="6"/>
      <c r="I104" s="6">
        <f>C104*10</f>
        <v>10</v>
      </c>
      <c r="J104" s="11"/>
    </row>
    <row r="105" spans="1:10" ht="12.75">
      <c r="A105" s="6" t="s">
        <v>123</v>
      </c>
      <c r="B105" s="13" t="s">
        <v>125</v>
      </c>
      <c r="C105" s="15">
        <v>19.75</v>
      </c>
      <c r="D105" s="7">
        <v>72.5</v>
      </c>
      <c r="E105" s="7">
        <v>15</v>
      </c>
      <c r="F105" s="7">
        <v>1647</v>
      </c>
      <c r="G105" s="6"/>
      <c r="H105" s="6"/>
      <c r="I105" s="6">
        <f t="shared" si="1"/>
        <v>67.14999999999999</v>
      </c>
      <c r="J105" s="11"/>
    </row>
    <row r="106" spans="1:10" ht="12.75">
      <c r="A106" s="6" t="s">
        <v>123</v>
      </c>
      <c r="B106" s="7" t="s">
        <v>126</v>
      </c>
      <c r="C106" s="7">
        <v>2</v>
      </c>
      <c r="D106" s="7">
        <v>127</v>
      </c>
      <c r="E106" s="7">
        <v>15</v>
      </c>
      <c r="F106" s="7">
        <v>293</v>
      </c>
      <c r="G106" s="6">
        <f>F104+F105+F106</f>
        <v>2131</v>
      </c>
      <c r="H106" s="6">
        <v>2152</v>
      </c>
      <c r="I106" s="6">
        <f>C106*5</f>
        <v>10</v>
      </c>
      <c r="J106" s="11">
        <f>H106-G106-I106-I105-I104</f>
        <v>-66.14999999999999</v>
      </c>
    </row>
    <row r="107" spans="1:10" ht="12.75">
      <c r="A107" s="4" t="s">
        <v>127</v>
      </c>
      <c r="B107" s="5" t="s">
        <v>128</v>
      </c>
      <c r="C107" s="5">
        <v>25</v>
      </c>
      <c r="D107" s="5">
        <v>11.4</v>
      </c>
      <c r="E107" s="5">
        <v>15</v>
      </c>
      <c r="F107" s="5">
        <v>328</v>
      </c>
      <c r="G107" s="4">
        <v>328</v>
      </c>
      <c r="H107" s="4">
        <v>328</v>
      </c>
      <c r="I107" s="4">
        <f>C107*0.5</f>
        <v>12.5</v>
      </c>
      <c r="J107" s="12">
        <f>H107-G107-I107</f>
        <v>-12.5</v>
      </c>
    </row>
    <row r="108" spans="1:10" ht="12.75">
      <c r="A108" s="6" t="s">
        <v>129</v>
      </c>
      <c r="B108" s="7" t="s">
        <v>130</v>
      </c>
      <c r="C108" s="7">
        <v>6</v>
      </c>
      <c r="D108" s="7">
        <v>77.5</v>
      </c>
      <c r="E108" s="7">
        <v>15</v>
      </c>
      <c r="F108" s="7">
        <v>535</v>
      </c>
      <c r="G108" s="6"/>
      <c r="H108" s="6"/>
      <c r="I108" s="6">
        <f t="shared" si="1"/>
        <v>20.4</v>
      </c>
      <c r="J108" s="11"/>
    </row>
    <row r="109" spans="1:10" ht="12.75">
      <c r="A109" s="6" t="s">
        <v>129</v>
      </c>
      <c r="B109" s="7" t="s">
        <v>131</v>
      </c>
      <c r="C109" s="7">
        <v>6</v>
      </c>
      <c r="D109" s="7">
        <v>46</v>
      </c>
      <c r="E109" s="7">
        <v>15</v>
      </c>
      <c r="F109" s="7">
        <v>318</v>
      </c>
      <c r="G109" s="6">
        <f>F108+F109</f>
        <v>853</v>
      </c>
      <c r="H109" s="6">
        <v>853</v>
      </c>
      <c r="I109" s="6">
        <f t="shared" si="1"/>
        <v>20.4</v>
      </c>
      <c r="J109" s="11">
        <f>H109-G109-I109-I108</f>
        <v>-40.8</v>
      </c>
    </row>
    <row r="110" spans="1:10" ht="12.75">
      <c r="A110" s="4" t="s">
        <v>132</v>
      </c>
      <c r="B110" s="5" t="s">
        <v>105</v>
      </c>
      <c r="C110" s="5">
        <v>4</v>
      </c>
      <c r="D110" s="5">
        <v>77.5</v>
      </c>
      <c r="E110" s="5">
        <v>15</v>
      </c>
      <c r="F110" s="5">
        <v>357</v>
      </c>
      <c r="G110" s="4">
        <v>357</v>
      </c>
      <c r="H110" s="4">
        <v>357</v>
      </c>
      <c r="I110" s="4">
        <f t="shared" si="1"/>
        <v>13.6</v>
      </c>
      <c r="J110" s="12">
        <f>H110-G110-I110</f>
        <v>-13.6</v>
      </c>
    </row>
    <row r="111" spans="1:10" ht="12.75">
      <c r="A111" s="6" t="s">
        <v>133</v>
      </c>
      <c r="B111" s="7" t="s">
        <v>28</v>
      </c>
      <c r="C111" s="7">
        <v>6</v>
      </c>
      <c r="D111" s="7">
        <v>112.5</v>
      </c>
      <c r="E111" s="7">
        <v>15</v>
      </c>
      <c r="F111" s="7">
        <v>777</v>
      </c>
      <c r="G111" s="6">
        <v>777</v>
      </c>
      <c r="H111" s="6">
        <v>777</v>
      </c>
      <c r="I111" s="6">
        <f t="shared" si="1"/>
        <v>20.4</v>
      </c>
      <c r="J111" s="11">
        <f>H111-G111-I111</f>
        <v>-20.4</v>
      </c>
    </row>
    <row r="112" spans="1:10" ht="12.75">
      <c r="A112" s="4" t="s">
        <v>134</v>
      </c>
      <c r="B112" s="5" t="s">
        <v>135</v>
      </c>
      <c r="C112" s="5">
        <v>5</v>
      </c>
      <c r="D112" s="5">
        <v>20.9</v>
      </c>
      <c r="E112" s="5">
        <v>15</v>
      </c>
      <c r="F112" s="5">
        <v>121</v>
      </c>
      <c r="G112" s="4">
        <v>121</v>
      </c>
      <c r="H112" s="4">
        <v>121</v>
      </c>
      <c r="I112" s="4">
        <f>C112*0.5</f>
        <v>2.5</v>
      </c>
      <c r="J112" s="12">
        <f>H112-G112-I112</f>
        <v>-2.5</v>
      </c>
    </row>
    <row r="113" spans="1:10" ht="12.75">
      <c r="A113" s="6" t="s">
        <v>136</v>
      </c>
      <c r="B113" s="7" t="s">
        <v>137</v>
      </c>
      <c r="C113" s="7">
        <v>5</v>
      </c>
      <c r="D113" s="7">
        <v>11.4</v>
      </c>
      <c r="E113" s="7">
        <v>15</v>
      </c>
      <c r="F113" s="7">
        <v>66</v>
      </c>
      <c r="G113" s="6"/>
      <c r="H113" s="6"/>
      <c r="I113" s="6">
        <f>C113*0.5</f>
        <v>2.5</v>
      </c>
      <c r="J113" s="11"/>
    </row>
    <row r="114" spans="1:10" ht="12.75">
      <c r="A114" s="6" t="s">
        <v>136</v>
      </c>
      <c r="B114" s="7" t="s">
        <v>10</v>
      </c>
      <c r="C114" s="7">
        <v>9</v>
      </c>
      <c r="D114" s="7">
        <v>46</v>
      </c>
      <c r="E114" s="7">
        <v>15</v>
      </c>
      <c r="F114" s="7">
        <v>477</v>
      </c>
      <c r="G114" s="6">
        <f>F113+F114</f>
        <v>543</v>
      </c>
      <c r="H114" s="6">
        <v>543</v>
      </c>
      <c r="I114" s="6">
        <f t="shared" si="1"/>
        <v>30.599999999999998</v>
      </c>
      <c r="J114" s="11">
        <f>H114-G114-I113-I114</f>
        <v>-33.099999999999994</v>
      </c>
    </row>
    <row r="115" spans="1:10" ht="12.75">
      <c r="A115" s="4" t="s">
        <v>138</v>
      </c>
      <c r="B115" s="5" t="s">
        <v>69</v>
      </c>
      <c r="C115" s="5">
        <v>4</v>
      </c>
      <c r="D115" s="5">
        <v>44</v>
      </c>
      <c r="E115" s="5">
        <v>15</v>
      </c>
      <c r="F115" s="5">
        <v>203</v>
      </c>
      <c r="G115" s="4"/>
      <c r="H115" s="4"/>
      <c r="I115" s="4">
        <f t="shared" si="1"/>
        <v>13.6</v>
      </c>
      <c r="J115" s="12"/>
    </row>
    <row r="116" spans="1:10" ht="12.75">
      <c r="A116" s="4" t="s">
        <v>138</v>
      </c>
      <c r="B116" s="5" t="s">
        <v>77</v>
      </c>
      <c r="C116" s="5">
        <v>5.65</v>
      </c>
      <c r="D116" s="5">
        <v>95</v>
      </c>
      <c r="E116" s="5">
        <v>15</v>
      </c>
      <c r="F116" s="5">
        <v>617</v>
      </c>
      <c r="G116" s="4">
        <f>F115+F116</f>
        <v>820</v>
      </c>
      <c r="H116" s="4">
        <v>750</v>
      </c>
      <c r="I116" s="4">
        <f t="shared" si="1"/>
        <v>19.21</v>
      </c>
      <c r="J116" s="12">
        <f>H116-G116-I115-I116</f>
        <v>-102.81</v>
      </c>
    </row>
    <row r="117" spans="1:10" ht="12.75">
      <c r="A117" s="6" t="s">
        <v>139</v>
      </c>
      <c r="B117" s="7" t="s">
        <v>82</v>
      </c>
      <c r="C117" s="7">
        <v>9</v>
      </c>
      <c r="D117" s="7">
        <v>112.5</v>
      </c>
      <c r="E117" s="7">
        <v>15</v>
      </c>
      <c r="F117" s="7">
        <v>1165</v>
      </c>
      <c r="G117" s="6">
        <v>1165</v>
      </c>
      <c r="H117" s="6">
        <v>1165</v>
      </c>
      <c r="I117" s="6">
        <f t="shared" si="1"/>
        <v>30.599999999999998</v>
      </c>
      <c r="J117" s="11">
        <f>H117-G117-I117</f>
        <v>-30.599999999999998</v>
      </c>
    </row>
    <row r="118" spans="1:10" ht="12.75">
      <c r="A118" s="4" t="s">
        <v>140</v>
      </c>
      <c r="B118" s="5" t="s">
        <v>141</v>
      </c>
      <c r="C118" s="5">
        <v>6</v>
      </c>
      <c r="D118" s="5">
        <v>77.5</v>
      </c>
      <c r="E118" s="5">
        <v>15</v>
      </c>
      <c r="F118" s="5">
        <v>535</v>
      </c>
      <c r="G118" s="4"/>
      <c r="H118" s="4"/>
      <c r="I118" s="4">
        <f t="shared" si="1"/>
        <v>20.4</v>
      </c>
      <c r="J118" s="12"/>
    </row>
    <row r="119" spans="1:10" ht="12.75">
      <c r="A119" s="4" t="s">
        <v>140</v>
      </c>
      <c r="B119" s="5" t="s">
        <v>131</v>
      </c>
      <c r="C119" s="5">
        <v>9</v>
      </c>
      <c r="D119" s="5">
        <v>46</v>
      </c>
      <c r="E119" s="5">
        <v>15</v>
      </c>
      <c r="F119" s="5">
        <v>477</v>
      </c>
      <c r="G119" s="4">
        <f>F118+F119</f>
        <v>1012</v>
      </c>
      <c r="H119" s="4">
        <v>1012</v>
      </c>
      <c r="I119" s="4">
        <f t="shared" si="1"/>
        <v>30.599999999999998</v>
      </c>
      <c r="J119" s="12">
        <f>H119-G119-I118-I119</f>
        <v>-51</v>
      </c>
    </row>
    <row r="120" spans="1:10" ht="12.75">
      <c r="A120" s="6" t="s">
        <v>142</v>
      </c>
      <c r="B120" s="7" t="s">
        <v>143</v>
      </c>
      <c r="C120" s="7">
        <v>30</v>
      </c>
      <c r="D120" s="7">
        <v>72.5</v>
      </c>
      <c r="E120" s="7">
        <v>15</v>
      </c>
      <c r="F120" s="7">
        <v>2502</v>
      </c>
      <c r="G120" s="6">
        <v>2502</v>
      </c>
      <c r="H120" s="6">
        <v>2600</v>
      </c>
      <c r="I120" s="6">
        <f t="shared" si="1"/>
        <v>102</v>
      </c>
      <c r="J120" s="11">
        <f>H120-G120-I120</f>
        <v>-4</v>
      </c>
    </row>
    <row r="121" spans="1:10" ht="12.75">
      <c r="A121" s="4" t="s">
        <v>144</v>
      </c>
      <c r="B121" s="5" t="s">
        <v>22</v>
      </c>
      <c r="C121" s="5">
        <v>7</v>
      </c>
      <c r="D121" s="5">
        <v>11.4</v>
      </c>
      <c r="E121" s="5">
        <v>15</v>
      </c>
      <c r="F121" s="5">
        <v>92</v>
      </c>
      <c r="G121" s="4"/>
      <c r="H121" s="4"/>
      <c r="I121" s="4">
        <f>C121*0.5</f>
        <v>3.5</v>
      </c>
      <c r="J121" s="12"/>
    </row>
    <row r="122" spans="1:10" ht="12.75">
      <c r="A122" s="4" t="s">
        <v>144</v>
      </c>
      <c r="B122" s="5" t="s">
        <v>25</v>
      </c>
      <c r="C122" s="5">
        <v>7</v>
      </c>
      <c r="D122" s="5">
        <v>46</v>
      </c>
      <c r="E122" s="5">
        <v>15</v>
      </c>
      <c r="F122" s="5">
        <v>371</v>
      </c>
      <c r="G122" s="4">
        <f>F121+F122</f>
        <v>463</v>
      </c>
      <c r="H122" s="4">
        <v>463</v>
      </c>
      <c r="I122" s="4">
        <f t="shared" si="1"/>
        <v>23.8</v>
      </c>
      <c r="J122" s="12">
        <f>H122-G122-I121-I122</f>
        <v>-27.3</v>
      </c>
    </row>
    <row r="123" spans="1:10" ht="12.75">
      <c r="A123" s="6" t="s">
        <v>145</v>
      </c>
      <c r="B123" s="7" t="s">
        <v>146</v>
      </c>
      <c r="C123" s="7">
        <v>6</v>
      </c>
      <c r="D123" s="7">
        <v>208.5</v>
      </c>
      <c r="E123" s="7">
        <v>15</v>
      </c>
      <c r="F123" s="7">
        <v>1439</v>
      </c>
      <c r="G123" s="6">
        <v>1439</v>
      </c>
      <c r="H123" s="6">
        <v>1443</v>
      </c>
      <c r="I123" s="6">
        <f t="shared" si="1"/>
        <v>20.4</v>
      </c>
      <c r="J123" s="11">
        <f>H123-G123-I123</f>
        <v>-16.4</v>
      </c>
    </row>
    <row r="124" spans="1:10" ht="12.75">
      <c r="A124" s="4" t="s">
        <v>147</v>
      </c>
      <c r="B124" s="5" t="s">
        <v>28</v>
      </c>
      <c r="C124" s="5">
        <v>1</v>
      </c>
      <c r="D124" s="5">
        <v>112.5</v>
      </c>
      <c r="E124" s="5">
        <v>15</v>
      </c>
      <c r="F124" s="5">
        <v>130</v>
      </c>
      <c r="G124" s="4">
        <v>130</v>
      </c>
      <c r="H124" s="4">
        <v>130</v>
      </c>
      <c r="I124" s="4">
        <f t="shared" si="1"/>
        <v>3.4</v>
      </c>
      <c r="J124" s="12">
        <f>H124-G124-I124</f>
        <v>-3.4</v>
      </c>
    </row>
    <row r="125" spans="1:10" ht="12.75">
      <c r="A125" s="6" t="s">
        <v>148</v>
      </c>
      <c r="B125" s="7" t="s">
        <v>149</v>
      </c>
      <c r="C125" s="7">
        <v>1</v>
      </c>
      <c r="D125" s="7">
        <v>44</v>
      </c>
      <c r="E125" s="7">
        <v>15</v>
      </c>
      <c r="F125" s="7">
        <v>51</v>
      </c>
      <c r="G125" s="6"/>
      <c r="H125" s="6"/>
      <c r="I125" s="6">
        <f t="shared" si="1"/>
        <v>3.4</v>
      </c>
      <c r="J125" s="11"/>
    </row>
    <row r="126" spans="1:10" ht="12.75">
      <c r="A126" s="6" t="s">
        <v>148</v>
      </c>
      <c r="B126" s="7" t="s">
        <v>150</v>
      </c>
      <c r="C126" s="7">
        <v>1</v>
      </c>
      <c r="D126" s="7">
        <v>44</v>
      </c>
      <c r="E126" s="7">
        <v>15</v>
      </c>
      <c r="F126" s="7">
        <v>51</v>
      </c>
      <c r="G126" s="6"/>
      <c r="H126" s="6"/>
      <c r="I126" s="6">
        <f t="shared" si="1"/>
        <v>3.4</v>
      </c>
      <c r="J126" s="11"/>
    </row>
    <row r="127" spans="1:10" ht="12.75">
      <c r="A127" s="6" t="s">
        <v>148</v>
      </c>
      <c r="B127" s="7" t="s">
        <v>151</v>
      </c>
      <c r="C127" s="7">
        <v>1</v>
      </c>
      <c r="D127" s="7">
        <v>44</v>
      </c>
      <c r="E127" s="7">
        <v>15</v>
      </c>
      <c r="F127" s="7">
        <v>51</v>
      </c>
      <c r="G127" s="6">
        <f>F125+F126+F127</f>
        <v>153</v>
      </c>
      <c r="H127" s="6">
        <v>153</v>
      </c>
      <c r="I127" s="6">
        <f t="shared" si="1"/>
        <v>3.4</v>
      </c>
      <c r="J127" s="11">
        <f>H127-G127-I127-I126-I125</f>
        <v>-10.2</v>
      </c>
    </row>
    <row r="128" spans="1:10" ht="12.75">
      <c r="A128" s="4" t="s">
        <v>152</v>
      </c>
      <c r="B128" s="5" t="s">
        <v>153</v>
      </c>
      <c r="C128" s="5">
        <v>5</v>
      </c>
      <c r="D128" s="5">
        <v>11.4</v>
      </c>
      <c r="E128" s="5">
        <v>15</v>
      </c>
      <c r="F128" s="5">
        <v>66</v>
      </c>
      <c r="G128" s="4">
        <v>66</v>
      </c>
      <c r="H128" s="4">
        <v>66</v>
      </c>
      <c r="I128" s="4">
        <f>C128*0.5</f>
        <v>2.5</v>
      </c>
      <c r="J128" s="12">
        <f aca="true" t="shared" si="2" ref="J128:J133">H128-G128-I128</f>
        <v>-2.5</v>
      </c>
    </row>
    <row r="129" spans="1:10" ht="12.75">
      <c r="A129" s="6" t="s">
        <v>154</v>
      </c>
      <c r="B129" s="7" t="s">
        <v>155</v>
      </c>
      <c r="C129" s="7">
        <v>3</v>
      </c>
      <c r="D129" s="7">
        <v>77.5</v>
      </c>
      <c r="E129" s="7">
        <v>15</v>
      </c>
      <c r="F129" s="7">
        <v>268</v>
      </c>
      <c r="G129" s="6">
        <v>268</v>
      </c>
      <c r="H129" s="6">
        <v>268</v>
      </c>
      <c r="I129" s="6">
        <f t="shared" si="1"/>
        <v>10.2</v>
      </c>
      <c r="J129" s="11">
        <f t="shared" si="2"/>
        <v>-10.2</v>
      </c>
    </row>
    <row r="130" spans="1:10" ht="12.75">
      <c r="A130" s="4" t="s">
        <v>156</v>
      </c>
      <c r="B130" s="5" t="s">
        <v>10</v>
      </c>
      <c r="C130" s="5">
        <v>10</v>
      </c>
      <c r="D130" s="5">
        <v>46</v>
      </c>
      <c r="E130" s="5">
        <v>15</v>
      </c>
      <c r="F130" s="5">
        <v>529</v>
      </c>
      <c r="G130" s="4">
        <v>529</v>
      </c>
      <c r="H130" s="4">
        <v>529</v>
      </c>
      <c r="I130" s="4">
        <f t="shared" si="1"/>
        <v>34</v>
      </c>
      <c r="J130" s="12">
        <f t="shared" si="2"/>
        <v>-34</v>
      </c>
    </row>
    <row r="131" spans="1:10" ht="12.75">
      <c r="A131" s="6" t="s">
        <v>157</v>
      </c>
      <c r="B131" s="7" t="s">
        <v>37</v>
      </c>
      <c r="C131" s="7">
        <v>11</v>
      </c>
      <c r="D131" s="7">
        <v>77.5</v>
      </c>
      <c r="E131" s="7">
        <v>15</v>
      </c>
      <c r="F131" s="7">
        <v>981</v>
      </c>
      <c r="G131" s="6">
        <v>981</v>
      </c>
      <c r="H131" s="6">
        <v>1000</v>
      </c>
      <c r="I131" s="6">
        <f aca="true" t="shared" si="3" ref="I131:I172">C131*3.4</f>
        <v>37.4</v>
      </c>
      <c r="J131" s="11">
        <f t="shared" si="2"/>
        <v>-18.4</v>
      </c>
    </row>
    <row r="132" spans="1:10" ht="12.75">
      <c r="A132" s="4" t="s">
        <v>158</v>
      </c>
      <c r="B132" s="5" t="s">
        <v>32</v>
      </c>
      <c r="C132" s="5">
        <v>5</v>
      </c>
      <c r="D132" s="5">
        <v>170</v>
      </c>
      <c r="E132" s="5">
        <v>15</v>
      </c>
      <c r="F132" s="5">
        <v>978</v>
      </c>
      <c r="G132" s="4">
        <v>978</v>
      </c>
      <c r="H132" s="4">
        <v>978</v>
      </c>
      <c r="I132" s="4">
        <f t="shared" si="3"/>
        <v>17</v>
      </c>
      <c r="J132" s="12">
        <f t="shared" si="2"/>
        <v>-17</v>
      </c>
    </row>
    <row r="133" spans="1:10" ht="12.75">
      <c r="A133" s="6" t="s">
        <v>159</v>
      </c>
      <c r="B133" s="7" t="s">
        <v>160</v>
      </c>
      <c r="C133" s="7">
        <v>7</v>
      </c>
      <c r="D133" s="7">
        <v>77.5</v>
      </c>
      <c r="E133" s="7">
        <v>15</v>
      </c>
      <c r="F133" s="7">
        <v>624</v>
      </c>
      <c r="G133" s="6">
        <v>624</v>
      </c>
      <c r="H133" s="6">
        <v>624</v>
      </c>
      <c r="I133" s="6">
        <f t="shared" si="3"/>
        <v>23.8</v>
      </c>
      <c r="J133" s="11">
        <f t="shared" si="2"/>
        <v>-23.8</v>
      </c>
    </row>
    <row r="134" spans="1:10" ht="12.75">
      <c r="A134" s="4" t="s">
        <v>161</v>
      </c>
      <c r="B134" s="5" t="s">
        <v>162</v>
      </c>
      <c r="C134" s="5">
        <v>8</v>
      </c>
      <c r="D134" s="5">
        <v>77.5</v>
      </c>
      <c r="E134" s="5">
        <v>15</v>
      </c>
      <c r="F134" s="5">
        <v>713</v>
      </c>
      <c r="G134" s="4"/>
      <c r="H134" s="4"/>
      <c r="I134" s="4">
        <f t="shared" si="3"/>
        <v>27.2</v>
      </c>
      <c r="J134" s="12"/>
    </row>
    <row r="135" spans="1:10" ht="12.75">
      <c r="A135" s="4" t="s">
        <v>161</v>
      </c>
      <c r="B135" s="5" t="s">
        <v>163</v>
      </c>
      <c r="C135" s="5">
        <v>11</v>
      </c>
      <c r="D135" s="5">
        <v>11.4</v>
      </c>
      <c r="E135" s="5">
        <v>15</v>
      </c>
      <c r="F135" s="5">
        <v>145</v>
      </c>
      <c r="G135" s="4"/>
      <c r="H135" s="4"/>
      <c r="I135" s="4">
        <f>C135*0.5</f>
        <v>5.5</v>
      </c>
      <c r="J135" s="12"/>
    </row>
    <row r="136" spans="1:10" ht="12.75">
      <c r="A136" s="4" t="s">
        <v>161</v>
      </c>
      <c r="B136" s="5" t="s">
        <v>36</v>
      </c>
      <c r="C136" s="5">
        <v>6</v>
      </c>
      <c r="D136" s="5">
        <v>102.5</v>
      </c>
      <c r="E136" s="5">
        <v>15</v>
      </c>
      <c r="F136" s="5">
        <v>708</v>
      </c>
      <c r="G136" s="4"/>
      <c r="H136" s="4"/>
      <c r="I136" s="4">
        <f t="shared" si="3"/>
        <v>20.4</v>
      </c>
      <c r="J136" s="12"/>
    </row>
    <row r="137" spans="1:10" ht="12.75">
      <c r="A137" s="4" t="s">
        <v>161</v>
      </c>
      <c r="B137" s="5" t="s">
        <v>22</v>
      </c>
      <c r="C137" s="5">
        <v>8</v>
      </c>
      <c r="D137" s="5">
        <v>11.4</v>
      </c>
      <c r="E137" s="5">
        <v>15</v>
      </c>
      <c r="F137" s="5">
        <v>105</v>
      </c>
      <c r="G137" s="4"/>
      <c r="H137" s="4"/>
      <c r="I137" s="4">
        <f>C137*0.5</f>
        <v>4</v>
      </c>
      <c r="J137" s="12"/>
    </row>
    <row r="138" spans="1:10" ht="12.75">
      <c r="A138" s="4" t="s">
        <v>161</v>
      </c>
      <c r="B138" s="5" t="s">
        <v>20</v>
      </c>
      <c r="C138" s="5">
        <v>3</v>
      </c>
      <c r="D138" s="5">
        <v>16.15</v>
      </c>
      <c r="E138" s="5">
        <v>15</v>
      </c>
      <c r="F138" s="5">
        <v>56</v>
      </c>
      <c r="G138" s="4"/>
      <c r="H138" s="4"/>
      <c r="I138" s="4">
        <f>C138*0.5</f>
        <v>1.5</v>
      </c>
      <c r="J138" s="12"/>
    </row>
    <row r="139" spans="1:10" ht="12.75">
      <c r="A139" s="4" t="s">
        <v>161</v>
      </c>
      <c r="B139" s="5" t="s">
        <v>155</v>
      </c>
      <c r="C139" s="5">
        <v>5</v>
      </c>
      <c r="D139" s="5">
        <v>77.5</v>
      </c>
      <c r="E139" s="5">
        <v>15</v>
      </c>
      <c r="F139" s="5">
        <v>446</v>
      </c>
      <c r="G139" s="4">
        <f>F134+F135+F136+F137+F138+F139</f>
        <v>2173</v>
      </c>
      <c r="H139" s="4">
        <v>2173</v>
      </c>
      <c r="I139" s="4">
        <f t="shared" si="3"/>
        <v>17</v>
      </c>
      <c r="J139" s="12">
        <f>H139-G139-I139-I138-I137-I136-I135-I134</f>
        <v>-75.6</v>
      </c>
    </row>
    <row r="140" spans="1:10" ht="12.75">
      <c r="A140" s="6" t="s">
        <v>164</v>
      </c>
      <c r="B140" s="7" t="s">
        <v>10</v>
      </c>
      <c r="C140" s="7">
        <v>3</v>
      </c>
      <c r="D140" s="7">
        <v>46</v>
      </c>
      <c r="E140" s="7">
        <v>15</v>
      </c>
      <c r="F140" s="7">
        <v>159</v>
      </c>
      <c r="G140" s="6">
        <v>159</v>
      </c>
      <c r="H140" s="6">
        <v>159</v>
      </c>
      <c r="I140" s="6">
        <f t="shared" si="3"/>
        <v>10.2</v>
      </c>
      <c r="J140" s="11">
        <f>H140-G140-I140</f>
        <v>-10.2</v>
      </c>
    </row>
    <row r="141" spans="1:10" ht="12.75">
      <c r="A141" s="4" t="s">
        <v>165</v>
      </c>
      <c r="B141" s="5" t="s">
        <v>59</v>
      </c>
      <c r="C141" s="5">
        <v>5</v>
      </c>
      <c r="D141" s="5">
        <v>72.5</v>
      </c>
      <c r="E141" s="5">
        <v>15</v>
      </c>
      <c r="F141" s="5">
        <v>417</v>
      </c>
      <c r="G141" s="4">
        <v>417</v>
      </c>
      <c r="H141" s="4">
        <v>417</v>
      </c>
      <c r="I141" s="4">
        <f t="shared" si="3"/>
        <v>17</v>
      </c>
      <c r="J141" s="12">
        <f>H141-G141-I141</f>
        <v>-17</v>
      </c>
    </row>
    <row r="142" spans="1:10" ht="12.75">
      <c r="A142" s="6" t="s">
        <v>166</v>
      </c>
      <c r="B142" s="7" t="s">
        <v>167</v>
      </c>
      <c r="C142" s="7">
        <v>2</v>
      </c>
      <c r="D142" s="7">
        <v>95</v>
      </c>
      <c r="E142" s="7">
        <v>15</v>
      </c>
      <c r="F142" s="7">
        <v>219</v>
      </c>
      <c r="G142" s="6"/>
      <c r="H142" s="6"/>
      <c r="I142" s="6">
        <f>C142*5</f>
        <v>10</v>
      </c>
      <c r="J142" s="11"/>
    </row>
    <row r="143" spans="1:10" ht="12.75">
      <c r="A143" s="6" t="s">
        <v>166</v>
      </c>
      <c r="B143" s="7" t="s">
        <v>168</v>
      </c>
      <c r="C143" s="7">
        <v>10</v>
      </c>
      <c r="D143" s="7">
        <v>20.9</v>
      </c>
      <c r="E143" s="7">
        <v>15</v>
      </c>
      <c r="F143" s="7">
        <v>241</v>
      </c>
      <c r="G143" s="6"/>
      <c r="H143" s="6"/>
      <c r="I143" s="6">
        <f>C143*0.5</f>
        <v>5</v>
      </c>
      <c r="J143" s="11"/>
    </row>
    <row r="144" spans="1:10" ht="12.75">
      <c r="A144" s="6" t="s">
        <v>166</v>
      </c>
      <c r="B144" s="7" t="s">
        <v>28</v>
      </c>
      <c r="C144" s="7">
        <v>9</v>
      </c>
      <c r="D144" s="7">
        <v>112.5</v>
      </c>
      <c r="E144" s="7">
        <v>15</v>
      </c>
      <c r="F144" s="7">
        <v>1165</v>
      </c>
      <c r="G144" s="6">
        <f>F142+F143+F144</f>
        <v>1625</v>
      </c>
      <c r="H144" s="6">
        <v>1625</v>
      </c>
      <c r="I144" s="6">
        <f t="shared" si="3"/>
        <v>30.599999999999998</v>
      </c>
      <c r="J144" s="11">
        <f>H144-G144-I144-I143-I142</f>
        <v>-45.599999999999994</v>
      </c>
    </row>
    <row r="145" spans="1:10" ht="12.75">
      <c r="A145" s="4" t="s">
        <v>169</v>
      </c>
      <c r="B145" s="5" t="s">
        <v>72</v>
      </c>
      <c r="C145" s="5">
        <v>1</v>
      </c>
      <c r="D145" s="5">
        <v>44</v>
      </c>
      <c r="E145" s="5">
        <v>15</v>
      </c>
      <c r="F145" s="5">
        <v>51</v>
      </c>
      <c r="G145" s="4"/>
      <c r="H145" s="4"/>
      <c r="I145" s="4">
        <f t="shared" si="3"/>
        <v>3.4</v>
      </c>
      <c r="J145" s="12"/>
    </row>
    <row r="146" spans="1:10" ht="12.75">
      <c r="A146" s="4" t="s">
        <v>169</v>
      </c>
      <c r="B146" s="5" t="s">
        <v>170</v>
      </c>
      <c r="C146" s="5">
        <v>1</v>
      </c>
      <c r="D146" s="5">
        <v>44</v>
      </c>
      <c r="E146" s="5">
        <v>15</v>
      </c>
      <c r="F146" s="5">
        <v>51</v>
      </c>
      <c r="G146" s="4"/>
      <c r="H146" s="4"/>
      <c r="I146" s="4">
        <f t="shared" si="3"/>
        <v>3.4</v>
      </c>
      <c r="J146" s="12"/>
    </row>
    <row r="147" spans="1:10" ht="12.75">
      <c r="A147" s="4" t="s">
        <v>169</v>
      </c>
      <c r="B147" s="5" t="s">
        <v>8</v>
      </c>
      <c r="C147" s="9">
        <v>0.9</v>
      </c>
      <c r="D147" s="5">
        <v>44</v>
      </c>
      <c r="E147" s="5">
        <v>15</v>
      </c>
      <c r="F147" s="5">
        <v>46</v>
      </c>
      <c r="G147" s="4"/>
      <c r="H147" s="4"/>
      <c r="I147" s="4">
        <f t="shared" si="3"/>
        <v>3.06</v>
      </c>
      <c r="J147" s="12"/>
    </row>
    <row r="148" spans="1:10" ht="12.75">
      <c r="A148" s="4" t="s">
        <v>169</v>
      </c>
      <c r="B148" s="5" t="s">
        <v>171</v>
      </c>
      <c r="C148" s="5">
        <v>1</v>
      </c>
      <c r="D148" s="5">
        <v>44</v>
      </c>
      <c r="E148" s="5">
        <v>15</v>
      </c>
      <c r="F148" s="5">
        <v>51</v>
      </c>
      <c r="G148" s="4">
        <f>F145+F146+F147+F148</f>
        <v>199</v>
      </c>
      <c r="H148" s="4">
        <v>204</v>
      </c>
      <c r="I148" s="4">
        <f t="shared" si="3"/>
        <v>3.4</v>
      </c>
      <c r="J148" s="12">
        <f>H148-G148-I148-I147-I146-I145</f>
        <v>-8.26</v>
      </c>
    </row>
    <row r="149" spans="1:10" ht="12.75">
      <c r="A149" s="6" t="s">
        <v>172</v>
      </c>
      <c r="B149" s="7" t="s">
        <v>173</v>
      </c>
      <c r="C149" s="7">
        <v>6</v>
      </c>
      <c r="D149" s="7">
        <v>190</v>
      </c>
      <c r="E149" s="7">
        <v>15</v>
      </c>
      <c r="F149" s="7">
        <v>1311</v>
      </c>
      <c r="G149" s="6">
        <v>1311</v>
      </c>
      <c r="H149" s="6">
        <v>1311</v>
      </c>
      <c r="I149" s="6">
        <f t="shared" si="3"/>
        <v>20.4</v>
      </c>
      <c r="J149" s="11">
        <f>H149-G149-I149</f>
        <v>-20.4</v>
      </c>
    </row>
    <row r="150" spans="1:10" ht="12.75">
      <c r="A150" s="4" t="s">
        <v>174</v>
      </c>
      <c r="B150" s="5" t="s">
        <v>175</v>
      </c>
      <c r="C150" s="5">
        <v>9.4</v>
      </c>
      <c r="D150" s="5">
        <v>61</v>
      </c>
      <c r="E150" s="5">
        <v>15</v>
      </c>
      <c r="F150" s="5">
        <v>658</v>
      </c>
      <c r="G150" s="4">
        <v>632</v>
      </c>
      <c r="H150" s="4">
        <v>631</v>
      </c>
      <c r="I150" s="4">
        <f t="shared" si="3"/>
        <v>31.96</v>
      </c>
      <c r="J150" s="12">
        <f>H150-G150-I150</f>
        <v>-32.96</v>
      </c>
    </row>
    <row r="151" spans="1:10" ht="12.75">
      <c r="A151" s="6" t="s">
        <v>176</v>
      </c>
      <c r="B151" s="7" t="s">
        <v>118</v>
      </c>
      <c r="C151" s="7">
        <v>3</v>
      </c>
      <c r="D151" s="7">
        <v>190</v>
      </c>
      <c r="E151" s="7">
        <v>15</v>
      </c>
      <c r="F151" s="7">
        <v>656</v>
      </c>
      <c r="G151" s="6"/>
      <c r="H151" s="6"/>
      <c r="I151" s="6">
        <f t="shared" si="3"/>
        <v>10.2</v>
      </c>
      <c r="J151" s="11"/>
    </row>
    <row r="152" spans="1:10" ht="12.75">
      <c r="A152" s="6" t="s">
        <v>176</v>
      </c>
      <c r="B152" s="7" t="s">
        <v>74</v>
      </c>
      <c r="C152" s="7">
        <v>6</v>
      </c>
      <c r="D152" s="7">
        <v>11.4</v>
      </c>
      <c r="E152" s="7">
        <v>15</v>
      </c>
      <c r="F152" s="7">
        <v>79</v>
      </c>
      <c r="G152" s="6">
        <f>F151+F152</f>
        <v>735</v>
      </c>
      <c r="H152" s="6">
        <v>735</v>
      </c>
      <c r="I152" s="6">
        <f>C152*0.5</f>
        <v>3</v>
      </c>
      <c r="J152" s="11">
        <f>H152-G152-I152-I151</f>
        <v>-13.2</v>
      </c>
    </row>
    <row r="153" spans="1:10" ht="12.75">
      <c r="A153" s="4" t="s">
        <v>177</v>
      </c>
      <c r="B153" s="5" t="s">
        <v>178</v>
      </c>
      <c r="C153" s="5">
        <v>2</v>
      </c>
      <c r="D153" s="5">
        <v>390</v>
      </c>
      <c r="E153" s="5">
        <v>15</v>
      </c>
      <c r="F153" s="5">
        <v>897</v>
      </c>
      <c r="G153" s="4"/>
      <c r="H153" s="4"/>
      <c r="I153" s="4">
        <f>C153*15</f>
        <v>30</v>
      </c>
      <c r="J153" s="12"/>
    </row>
    <row r="154" spans="1:10" ht="12.75">
      <c r="A154" s="4" t="s">
        <v>177</v>
      </c>
      <c r="B154" s="5" t="s">
        <v>131</v>
      </c>
      <c r="C154" s="5">
        <v>8</v>
      </c>
      <c r="D154" s="5">
        <v>46</v>
      </c>
      <c r="E154" s="5">
        <v>15</v>
      </c>
      <c r="F154" s="5">
        <v>424</v>
      </c>
      <c r="G154" s="4">
        <f>F153+F154</f>
        <v>1321</v>
      </c>
      <c r="H154" s="4">
        <v>1321</v>
      </c>
      <c r="I154" s="4">
        <f t="shared" si="3"/>
        <v>27.2</v>
      </c>
      <c r="J154" s="12">
        <f>H154-G154-I154-I153</f>
        <v>-57.2</v>
      </c>
    </row>
    <row r="155" spans="1:10" ht="12.75">
      <c r="A155" s="6" t="s">
        <v>184</v>
      </c>
      <c r="B155" s="7" t="s">
        <v>185</v>
      </c>
      <c r="C155" s="7">
        <v>6</v>
      </c>
      <c r="D155" s="7">
        <v>155</v>
      </c>
      <c r="E155" s="7">
        <v>15</v>
      </c>
      <c r="F155" s="7">
        <v>1070</v>
      </c>
      <c r="G155" s="6">
        <v>1070</v>
      </c>
      <c r="H155" s="6">
        <v>1070</v>
      </c>
      <c r="I155" s="6">
        <f>C155*3.4</f>
        <v>20.4</v>
      </c>
      <c r="J155" s="11">
        <f>H155-G155-I155</f>
        <v>-20.4</v>
      </c>
    </row>
    <row r="156" spans="1:10" ht="12.75">
      <c r="A156" s="4" t="s">
        <v>190</v>
      </c>
      <c r="B156" s="5" t="s">
        <v>171</v>
      </c>
      <c r="C156" s="5">
        <v>3</v>
      </c>
      <c r="D156" s="5">
        <v>44</v>
      </c>
      <c r="E156" s="5">
        <v>15</v>
      </c>
      <c r="F156" s="5">
        <v>152</v>
      </c>
      <c r="G156" s="4"/>
      <c r="H156" s="4"/>
      <c r="I156" s="4">
        <f>C156*3.4</f>
        <v>10.2</v>
      </c>
      <c r="J156" s="12"/>
    </row>
    <row r="157" spans="1:10" ht="12.75">
      <c r="A157" s="4" t="s">
        <v>190</v>
      </c>
      <c r="B157" s="5" t="s">
        <v>182</v>
      </c>
      <c r="C157" s="5">
        <v>2</v>
      </c>
      <c r="D157" s="5">
        <v>44</v>
      </c>
      <c r="E157" s="5">
        <v>15</v>
      </c>
      <c r="F157" s="5">
        <v>101</v>
      </c>
      <c r="G157" s="4">
        <v>253</v>
      </c>
      <c r="H157" s="4">
        <v>255</v>
      </c>
      <c r="I157" s="4">
        <f>C157*3.4</f>
        <v>6.8</v>
      </c>
      <c r="J157" s="12">
        <f>H157-G157-I157-I156</f>
        <v>-15</v>
      </c>
    </row>
    <row r="158" spans="1:10" ht="12.75">
      <c r="A158" s="6" t="s">
        <v>179</v>
      </c>
      <c r="B158" s="7" t="s">
        <v>180</v>
      </c>
      <c r="C158" s="7">
        <v>4</v>
      </c>
      <c r="D158" s="7">
        <v>20.9</v>
      </c>
      <c r="E158" s="7">
        <v>15</v>
      </c>
      <c r="F158" s="7">
        <v>97</v>
      </c>
      <c r="G158" s="6">
        <f>F158</f>
        <v>97</v>
      </c>
      <c r="H158" s="6"/>
      <c r="I158" s="6">
        <f>C158*0.5</f>
        <v>2</v>
      </c>
      <c r="J158" s="11"/>
    </row>
    <row r="159" spans="1:10" ht="12.75">
      <c r="A159" s="6" t="s">
        <v>179</v>
      </c>
      <c r="B159" s="7" t="s">
        <v>131</v>
      </c>
      <c r="C159" s="7">
        <v>4</v>
      </c>
      <c r="D159" s="7">
        <v>46</v>
      </c>
      <c r="E159" s="7">
        <v>15</v>
      </c>
      <c r="F159" s="7">
        <v>212</v>
      </c>
      <c r="G159" s="6">
        <f aca="true" t="shared" si="4" ref="G159:G172">F159</f>
        <v>212</v>
      </c>
      <c r="H159" s="6"/>
      <c r="I159" s="6">
        <f t="shared" si="3"/>
        <v>13.6</v>
      </c>
      <c r="J159" s="11"/>
    </row>
    <row r="160" spans="1:10" ht="12.75">
      <c r="A160" s="6" t="s">
        <v>179</v>
      </c>
      <c r="B160" s="7" t="s">
        <v>130</v>
      </c>
      <c r="C160" s="7">
        <v>4</v>
      </c>
      <c r="D160" s="7">
        <v>77.5</v>
      </c>
      <c r="E160" s="7">
        <v>15</v>
      </c>
      <c r="F160" s="7">
        <v>357</v>
      </c>
      <c r="G160" s="6">
        <f t="shared" si="4"/>
        <v>357</v>
      </c>
      <c r="H160" s="6"/>
      <c r="I160" s="6">
        <f t="shared" si="3"/>
        <v>13.6</v>
      </c>
      <c r="J160" s="11"/>
    </row>
    <row r="161" spans="1:10" ht="12.75">
      <c r="A161" s="6" t="s">
        <v>179</v>
      </c>
      <c r="B161" s="7" t="s">
        <v>171</v>
      </c>
      <c r="C161" s="7">
        <v>11</v>
      </c>
      <c r="D161" s="7">
        <v>44</v>
      </c>
      <c r="E161" s="7">
        <v>15</v>
      </c>
      <c r="F161" s="7">
        <v>709</v>
      </c>
      <c r="G161" s="6">
        <v>557</v>
      </c>
      <c r="H161" s="6"/>
      <c r="I161" s="6">
        <f t="shared" si="3"/>
        <v>37.4</v>
      </c>
      <c r="J161" s="11"/>
    </row>
    <row r="162" spans="1:10" ht="12.75">
      <c r="A162" s="6" t="s">
        <v>179</v>
      </c>
      <c r="B162" s="7" t="s">
        <v>155</v>
      </c>
      <c r="C162" s="7">
        <v>9</v>
      </c>
      <c r="D162" s="7">
        <v>77.5</v>
      </c>
      <c r="E162" s="7">
        <v>15</v>
      </c>
      <c r="F162" s="7">
        <v>803</v>
      </c>
      <c r="G162" s="6">
        <f t="shared" si="4"/>
        <v>803</v>
      </c>
      <c r="H162" s="6"/>
      <c r="I162" s="6">
        <f t="shared" si="3"/>
        <v>30.599999999999998</v>
      </c>
      <c r="J162" s="11"/>
    </row>
    <row r="163" spans="1:10" ht="12.75">
      <c r="A163" s="6" t="s">
        <v>179</v>
      </c>
      <c r="B163" s="7" t="s">
        <v>28</v>
      </c>
      <c r="C163" s="7">
        <v>9.7</v>
      </c>
      <c r="D163" s="7">
        <v>112.5</v>
      </c>
      <c r="E163" s="7">
        <v>15</v>
      </c>
      <c r="F163" s="7">
        <v>1255</v>
      </c>
      <c r="G163" s="6">
        <f t="shared" si="4"/>
        <v>1255</v>
      </c>
      <c r="H163" s="6"/>
      <c r="I163" s="6">
        <f t="shared" si="3"/>
        <v>32.98</v>
      </c>
      <c r="J163" s="11"/>
    </row>
    <row r="164" spans="1:10" ht="12.75">
      <c r="A164" s="6" t="s">
        <v>179</v>
      </c>
      <c r="B164" s="7" t="s">
        <v>178</v>
      </c>
      <c r="C164" s="7">
        <v>2</v>
      </c>
      <c r="D164" s="7">
        <v>390</v>
      </c>
      <c r="E164" s="7">
        <v>15</v>
      </c>
      <c r="F164" s="7">
        <v>897</v>
      </c>
      <c r="G164" s="6">
        <v>897</v>
      </c>
      <c r="H164" s="6"/>
      <c r="I164" s="6">
        <f>C164*15</f>
        <v>30</v>
      </c>
      <c r="J164" s="11"/>
    </row>
    <row r="165" spans="1:10" ht="12.75">
      <c r="A165" s="6" t="s">
        <v>179</v>
      </c>
      <c r="B165" s="7" t="s">
        <v>10</v>
      </c>
      <c r="C165" s="7">
        <v>0.7</v>
      </c>
      <c r="D165" s="7">
        <v>46</v>
      </c>
      <c r="E165" s="7">
        <v>15</v>
      </c>
      <c r="F165" s="7">
        <v>38</v>
      </c>
      <c r="G165" s="6">
        <f t="shared" si="4"/>
        <v>38</v>
      </c>
      <c r="H165" s="6"/>
      <c r="I165" s="6">
        <f t="shared" si="3"/>
        <v>2.38</v>
      </c>
      <c r="J165" s="11"/>
    </row>
    <row r="166" spans="1:10" ht="12.75">
      <c r="A166" s="6" t="s">
        <v>179</v>
      </c>
      <c r="B166" s="7" t="s">
        <v>181</v>
      </c>
      <c r="C166" s="7">
        <v>35</v>
      </c>
      <c r="D166" s="7">
        <v>77.5</v>
      </c>
      <c r="E166" s="7">
        <v>15</v>
      </c>
      <c r="F166" s="7">
        <v>3120</v>
      </c>
      <c r="G166" s="6">
        <f t="shared" si="4"/>
        <v>3120</v>
      </c>
      <c r="H166" s="6"/>
      <c r="I166" s="6">
        <f t="shared" si="3"/>
        <v>119</v>
      </c>
      <c r="J166" s="11"/>
    </row>
    <row r="167" spans="1:10" ht="12.75">
      <c r="A167" s="6" t="s">
        <v>179</v>
      </c>
      <c r="B167" s="7" t="s">
        <v>182</v>
      </c>
      <c r="C167" s="7">
        <v>4</v>
      </c>
      <c r="D167" s="7">
        <v>44</v>
      </c>
      <c r="E167" s="7">
        <v>15</v>
      </c>
      <c r="F167" s="7">
        <v>202</v>
      </c>
      <c r="G167" s="6">
        <f t="shared" si="4"/>
        <v>202</v>
      </c>
      <c r="H167" s="6"/>
      <c r="I167" s="6">
        <f t="shared" si="3"/>
        <v>13.6</v>
      </c>
      <c r="J167" s="11"/>
    </row>
    <row r="168" spans="1:10" ht="12.75">
      <c r="A168" s="6" t="s">
        <v>179</v>
      </c>
      <c r="B168" s="7" t="s">
        <v>122</v>
      </c>
      <c r="C168" s="7">
        <v>4</v>
      </c>
      <c r="D168" s="7">
        <v>77.5</v>
      </c>
      <c r="E168" s="7">
        <v>15</v>
      </c>
      <c r="F168" s="7">
        <v>357</v>
      </c>
      <c r="G168" s="6">
        <f t="shared" si="4"/>
        <v>357</v>
      </c>
      <c r="H168" s="6"/>
      <c r="I168" s="6">
        <f t="shared" si="3"/>
        <v>13.6</v>
      </c>
      <c r="J168" s="11"/>
    </row>
    <row r="169" spans="1:10" ht="12.75">
      <c r="A169" s="6" t="s">
        <v>179</v>
      </c>
      <c r="B169" s="7" t="s">
        <v>97</v>
      </c>
      <c r="C169" s="7">
        <v>27.5</v>
      </c>
      <c r="D169" s="7">
        <v>208.5</v>
      </c>
      <c r="E169" s="7">
        <v>15</v>
      </c>
      <c r="F169" s="7">
        <v>6594</v>
      </c>
      <c r="G169" s="6">
        <f t="shared" si="4"/>
        <v>6594</v>
      </c>
      <c r="H169" s="6"/>
      <c r="I169" s="6">
        <f t="shared" si="3"/>
        <v>93.5</v>
      </c>
      <c r="J169" s="11"/>
    </row>
    <row r="170" spans="1:10" ht="12.75">
      <c r="A170" s="6" t="s">
        <v>179</v>
      </c>
      <c r="B170" s="7" t="s">
        <v>118</v>
      </c>
      <c r="C170" s="7">
        <v>5</v>
      </c>
      <c r="D170" s="7">
        <v>190</v>
      </c>
      <c r="E170" s="7">
        <v>15</v>
      </c>
      <c r="F170" s="7">
        <v>1093</v>
      </c>
      <c r="G170" s="6">
        <f t="shared" si="4"/>
        <v>1093</v>
      </c>
      <c r="H170" s="6"/>
      <c r="I170" s="6">
        <f t="shared" si="3"/>
        <v>17</v>
      </c>
      <c r="J170" s="11"/>
    </row>
    <row r="171" spans="1:10" ht="12.75">
      <c r="A171" s="6" t="s">
        <v>179</v>
      </c>
      <c r="B171" s="7" t="s">
        <v>183</v>
      </c>
      <c r="C171" s="7">
        <v>4</v>
      </c>
      <c r="D171" s="7">
        <v>102.5</v>
      </c>
      <c r="E171" s="7">
        <v>15</v>
      </c>
      <c r="F171" s="7">
        <v>472</v>
      </c>
      <c r="G171" s="6">
        <f t="shared" si="4"/>
        <v>472</v>
      </c>
      <c r="H171" s="6"/>
      <c r="I171" s="6">
        <f t="shared" si="3"/>
        <v>13.6</v>
      </c>
      <c r="J171" s="11"/>
    </row>
    <row r="172" spans="1:10" ht="12.75">
      <c r="A172" s="6" t="s">
        <v>179</v>
      </c>
      <c r="B172" s="7" t="s">
        <v>28</v>
      </c>
      <c r="C172" s="7">
        <v>0.7</v>
      </c>
      <c r="D172" s="7">
        <v>112.5</v>
      </c>
      <c r="E172" s="7">
        <v>15</v>
      </c>
      <c r="F172" s="7">
        <v>91</v>
      </c>
      <c r="G172" s="6">
        <f t="shared" si="4"/>
        <v>91</v>
      </c>
      <c r="H172" s="6"/>
      <c r="I172" s="6">
        <f t="shared" si="3"/>
        <v>2.38</v>
      </c>
      <c r="J172" s="11"/>
    </row>
    <row r="173" spans="7:9" ht="12.75" hidden="1">
      <c r="G173" s="8">
        <f>SUM(G2:G172)</f>
        <v>105519</v>
      </c>
      <c r="I173">
        <f>SUM(I2:I172)</f>
        <v>3525.6649999999995</v>
      </c>
    </row>
    <row r="174" ht="12.75" hidden="1"/>
    <row r="175" ht="12.75" hidden="1"/>
    <row r="176" ht="12.75" hidden="1">
      <c r="G176">
        <v>105724.96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2"/>
  <sheetViews>
    <sheetView zoomScalePageLayoutView="0" workbookViewId="0" topLeftCell="A177">
      <selection activeCell="C180" sqref="C180"/>
    </sheetView>
  </sheetViews>
  <sheetFormatPr defaultColWidth="9.140625" defaultRowHeight="12.75"/>
  <cols>
    <col min="1" max="1" width="61.57421875" style="0" customWidth="1"/>
  </cols>
  <sheetData>
    <row r="1" ht="33.75">
      <c r="A1" s="16" t="s">
        <v>6</v>
      </c>
    </row>
    <row r="2" ht="33.75">
      <c r="A2" s="16" t="s">
        <v>193</v>
      </c>
    </row>
    <row r="3" ht="33.75">
      <c r="A3" s="16" t="s">
        <v>9</v>
      </c>
    </row>
    <row r="4" ht="33.75">
      <c r="A4" s="16" t="s">
        <v>193</v>
      </c>
    </row>
    <row r="5" ht="33.75">
      <c r="A5" s="16" t="s">
        <v>11</v>
      </c>
    </row>
    <row r="6" ht="33.75">
      <c r="A6" s="16" t="s">
        <v>193</v>
      </c>
    </row>
    <row r="7" ht="33.75">
      <c r="A7" s="16" t="s">
        <v>13</v>
      </c>
    </row>
    <row r="8" ht="33.75">
      <c r="A8" s="16" t="s">
        <v>193</v>
      </c>
    </row>
    <row r="9" ht="33.75">
      <c r="A9" s="16" t="s">
        <v>15</v>
      </c>
    </row>
    <row r="10" ht="33.75">
      <c r="A10" s="16" t="s">
        <v>193</v>
      </c>
    </row>
    <row r="11" ht="33.75">
      <c r="A11" s="16" t="s">
        <v>16</v>
      </c>
    </row>
    <row r="12" ht="33.75">
      <c r="A12" s="16" t="s">
        <v>193</v>
      </c>
    </row>
    <row r="13" ht="33.75">
      <c r="A13" s="16" t="s">
        <v>18</v>
      </c>
    </row>
    <row r="14" ht="33.75">
      <c r="A14" s="16" t="s">
        <v>193</v>
      </c>
    </row>
    <row r="15" ht="33.75">
      <c r="A15" s="16" t="s">
        <v>23</v>
      </c>
    </row>
    <row r="16" ht="33.75">
      <c r="A16" s="16" t="s">
        <v>193</v>
      </c>
    </row>
    <row r="17" ht="33.75">
      <c r="A17" s="16" t="s">
        <v>24</v>
      </c>
    </row>
    <row r="18" ht="33.75">
      <c r="A18" s="16" t="s">
        <v>193</v>
      </c>
    </row>
    <row r="19" ht="33.75">
      <c r="A19" s="16" t="s">
        <v>26</v>
      </c>
    </row>
    <row r="20" ht="33.75">
      <c r="A20" s="16" t="s">
        <v>193</v>
      </c>
    </row>
    <row r="21" ht="33.75">
      <c r="A21" s="16" t="s">
        <v>27</v>
      </c>
    </row>
    <row r="22" ht="33.75">
      <c r="A22" s="16" t="s">
        <v>193</v>
      </c>
    </row>
    <row r="23" ht="33.75">
      <c r="A23" s="16" t="s">
        <v>30</v>
      </c>
    </row>
    <row r="24" ht="33.75">
      <c r="A24" s="16" t="s">
        <v>193</v>
      </c>
    </row>
    <row r="25" ht="33.75">
      <c r="A25" s="16" t="s">
        <v>31</v>
      </c>
    </row>
    <row r="26" ht="33.75">
      <c r="A26" s="16" t="s">
        <v>193</v>
      </c>
    </row>
    <row r="27" ht="33.75">
      <c r="A27" s="16" t="s">
        <v>35</v>
      </c>
    </row>
    <row r="28" ht="33.75">
      <c r="A28" s="16" t="s">
        <v>193</v>
      </c>
    </row>
    <row r="29" ht="33.75">
      <c r="A29" s="16" t="s">
        <v>38</v>
      </c>
    </row>
    <row r="30" ht="33.75">
      <c r="A30" s="16" t="s">
        <v>193</v>
      </c>
    </row>
    <row r="31" ht="33.75">
      <c r="A31" s="16" t="s">
        <v>41</v>
      </c>
    </row>
    <row r="32" ht="33.75">
      <c r="A32" s="16" t="s">
        <v>193</v>
      </c>
    </row>
    <row r="33" ht="33.75">
      <c r="A33" s="16" t="s">
        <v>43</v>
      </c>
    </row>
    <row r="34" ht="33.75">
      <c r="A34" s="16" t="s">
        <v>193</v>
      </c>
    </row>
    <row r="35" ht="33.75">
      <c r="A35" s="16" t="s">
        <v>50</v>
      </c>
    </row>
    <row r="36" ht="33.75">
      <c r="A36" s="16" t="s">
        <v>193</v>
      </c>
    </row>
    <row r="37" ht="33.75">
      <c r="A37" s="16" t="s">
        <v>52</v>
      </c>
    </row>
    <row r="38" ht="33.75">
      <c r="A38" s="16" t="s">
        <v>193</v>
      </c>
    </row>
    <row r="39" ht="33.75">
      <c r="A39" s="16" t="s">
        <v>54</v>
      </c>
    </row>
    <row r="40" ht="33.75">
      <c r="A40" s="16" t="s">
        <v>193</v>
      </c>
    </row>
    <row r="41" ht="33.75">
      <c r="A41" s="16" t="s">
        <v>57</v>
      </c>
    </row>
    <row r="42" ht="33.75">
      <c r="A42" s="16" t="s">
        <v>193</v>
      </c>
    </row>
    <row r="43" ht="33.75">
      <c r="A43" s="16" t="s">
        <v>58</v>
      </c>
    </row>
    <row r="44" ht="33.75">
      <c r="A44" s="16" t="s">
        <v>193</v>
      </c>
    </row>
    <row r="45" ht="33.75">
      <c r="A45" s="16" t="s">
        <v>62</v>
      </c>
    </row>
    <row r="46" ht="33.75">
      <c r="A46" s="16" t="s">
        <v>193</v>
      </c>
    </row>
    <row r="47" ht="33.75">
      <c r="A47" s="16" t="s">
        <v>66</v>
      </c>
    </row>
    <row r="48" ht="33.75">
      <c r="A48" s="16" t="s">
        <v>193</v>
      </c>
    </row>
    <row r="49" ht="33.75">
      <c r="A49" s="16" t="s">
        <v>68</v>
      </c>
    </row>
    <row r="50" ht="33.75">
      <c r="A50" s="16" t="s">
        <v>193</v>
      </c>
    </row>
    <row r="51" ht="33.75">
      <c r="A51" s="16" t="s">
        <v>70</v>
      </c>
    </row>
    <row r="52" ht="33.75">
      <c r="A52" s="16" t="s">
        <v>193</v>
      </c>
    </row>
    <row r="53" ht="33.75">
      <c r="A53" s="16" t="s">
        <v>71</v>
      </c>
    </row>
    <row r="54" ht="33.75">
      <c r="A54" s="16" t="s">
        <v>193</v>
      </c>
    </row>
    <row r="55" ht="33.75">
      <c r="A55" s="16" t="s">
        <v>73</v>
      </c>
    </row>
    <row r="56" ht="33.75">
      <c r="A56" s="16" t="s">
        <v>193</v>
      </c>
    </row>
    <row r="57" ht="33.75">
      <c r="A57" s="16" t="s">
        <v>75</v>
      </c>
    </row>
    <row r="58" ht="33.75">
      <c r="A58" s="16" t="s">
        <v>76</v>
      </c>
    </row>
    <row r="59" ht="33.75">
      <c r="A59" s="16" t="s">
        <v>193</v>
      </c>
    </row>
    <row r="60" ht="33.75">
      <c r="A60" s="16" t="s">
        <v>78</v>
      </c>
    </row>
    <row r="61" ht="33.75">
      <c r="A61" s="16" t="s">
        <v>193</v>
      </c>
    </row>
    <row r="62" ht="33.75">
      <c r="A62" s="16" t="s">
        <v>81</v>
      </c>
    </row>
    <row r="63" ht="33.75">
      <c r="A63" s="16" t="s">
        <v>193</v>
      </c>
    </row>
    <row r="64" ht="33.75">
      <c r="A64" s="16" t="s">
        <v>83</v>
      </c>
    </row>
    <row r="65" ht="33.75">
      <c r="A65" s="16" t="s">
        <v>193</v>
      </c>
    </row>
    <row r="66" ht="33.75">
      <c r="A66" s="16" t="s">
        <v>86</v>
      </c>
    </row>
    <row r="67" ht="33.75">
      <c r="A67" s="16" t="s">
        <v>193</v>
      </c>
    </row>
    <row r="68" ht="33.75">
      <c r="A68" s="16" t="s">
        <v>87</v>
      </c>
    </row>
    <row r="69" ht="33.75">
      <c r="A69" s="16" t="s">
        <v>89</v>
      </c>
    </row>
    <row r="70" ht="33.75">
      <c r="A70" s="16" t="s">
        <v>193</v>
      </c>
    </row>
    <row r="71" ht="33.75">
      <c r="A71" s="16" t="s">
        <v>91</v>
      </c>
    </row>
    <row r="72" ht="33.75">
      <c r="A72" s="16" t="s">
        <v>193</v>
      </c>
    </row>
    <row r="73" ht="33.75">
      <c r="A73" s="16" t="s">
        <v>92</v>
      </c>
    </row>
    <row r="74" ht="33.75">
      <c r="A74" s="16" t="s">
        <v>193</v>
      </c>
    </row>
    <row r="75" ht="33.75">
      <c r="A75" s="16" t="s">
        <v>94</v>
      </c>
    </row>
    <row r="76" ht="33.75">
      <c r="A76" s="16" t="s">
        <v>193</v>
      </c>
    </row>
    <row r="77" ht="33.75">
      <c r="A77" s="16" t="s">
        <v>96</v>
      </c>
    </row>
    <row r="78" ht="33.75">
      <c r="A78" s="16" t="s">
        <v>193</v>
      </c>
    </row>
    <row r="79" ht="33.75">
      <c r="A79" s="16" t="s">
        <v>98</v>
      </c>
    </row>
    <row r="80" ht="33.75">
      <c r="A80" s="16" t="s">
        <v>193</v>
      </c>
    </row>
    <row r="81" ht="33.75">
      <c r="A81" s="16" t="s">
        <v>101</v>
      </c>
    </row>
    <row r="82" ht="33.75">
      <c r="A82" s="16" t="s">
        <v>193</v>
      </c>
    </row>
    <row r="83" ht="33.75">
      <c r="A83" s="16" t="s">
        <v>102</v>
      </c>
    </row>
    <row r="84" ht="33.75">
      <c r="A84" s="16" t="s">
        <v>193</v>
      </c>
    </row>
    <row r="85" ht="33.75">
      <c r="A85" s="16" t="s">
        <v>103</v>
      </c>
    </row>
    <row r="86" ht="33.75">
      <c r="A86" s="16" t="s">
        <v>193</v>
      </c>
    </row>
    <row r="87" ht="33.75">
      <c r="A87" s="16" t="s">
        <v>104</v>
      </c>
    </row>
    <row r="88" ht="33.75">
      <c r="A88" s="16" t="s">
        <v>193</v>
      </c>
    </row>
    <row r="89" ht="33.75">
      <c r="A89" s="16" t="s">
        <v>106</v>
      </c>
    </row>
    <row r="90" ht="33.75">
      <c r="A90" s="16" t="s">
        <v>193</v>
      </c>
    </row>
    <row r="91" ht="33.75">
      <c r="A91" s="16" t="s">
        <v>108</v>
      </c>
    </row>
    <row r="92" ht="33.75">
      <c r="A92" s="16" t="s">
        <v>109</v>
      </c>
    </row>
    <row r="93" ht="33.75">
      <c r="A93" s="16" t="s">
        <v>193</v>
      </c>
    </row>
    <row r="94" ht="33.75">
      <c r="A94" s="16" t="s">
        <v>110</v>
      </c>
    </row>
    <row r="95" ht="33.75">
      <c r="A95" s="16" t="s">
        <v>193</v>
      </c>
    </row>
    <row r="96" ht="33.75">
      <c r="A96" s="16" t="s">
        <v>111</v>
      </c>
    </row>
    <row r="97" ht="33.75">
      <c r="A97" s="16" t="s">
        <v>193</v>
      </c>
    </row>
    <row r="98" ht="33.75">
      <c r="A98" s="16" t="s">
        <v>113</v>
      </c>
    </row>
    <row r="99" ht="33.75">
      <c r="A99" s="16" t="s">
        <v>193</v>
      </c>
    </row>
    <row r="100" ht="33.75">
      <c r="A100" s="16" t="s">
        <v>114</v>
      </c>
    </row>
    <row r="101" ht="33.75">
      <c r="A101" s="16" t="s">
        <v>193</v>
      </c>
    </row>
    <row r="102" ht="33.75">
      <c r="A102" s="16" t="s">
        <v>117</v>
      </c>
    </row>
    <row r="103" ht="33.75">
      <c r="A103" s="16" t="s">
        <v>193</v>
      </c>
    </row>
    <row r="104" ht="33.75">
      <c r="A104" s="16" t="s">
        <v>119</v>
      </c>
    </row>
    <row r="105" ht="33.75">
      <c r="A105" s="16" t="s">
        <v>193</v>
      </c>
    </row>
    <row r="106" ht="33.75">
      <c r="A106" s="16" t="s">
        <v>121</v>
      </c>
    </row>
    <row r="107" ht="33.75">
      <c r="A107" s="16" t="s">
        <v>193</v>
      </c>
    </row>
    <row r="108" ht="33.75">
      <c r="A108" s="16" t="s">
        <v>123</v>
      </c>
    </row>
    <row r="109" ht="33.75">
      <c r="A109" s="16" t="s">
        <v>193</v>
      </c>
    </row>
    <row r="110" ht="33.75">
      <c r="A110" s="16" t="s">
        <v>127</v>
      </c>
    </row>
    <row r="111" ht="33.75">
      <c r="A111" s="16" t="s">
        <v>193</v>
      </c>
    </row>
    <row r="112" ht="33.75">
      <c r="A112" s="16" t="s">
        <v>129</v>
      </c>
    </row>
    <row r="113" ht="33.75">
      <c r="A113" s="16" t="s">
        <v>193</v>
      </c>
    </row>
    <row r="114" ht="33.75">
      <c r="A114" s="16" t="s">
        <v>132</v>
      </c>
    </row>
    <row r="115" ht="33.75">
      <c r="A115" s="16" t="s">
        <v>193</v>
      </c>
    </row>
    <row r="116" ht="33.75">
      <c r="A116" s="16" t="s">
        <v>133</v>
      </c>
    </row>
    <row r="117" ht="33.75">
      <c r="A117" s="16" t="s">
        <v>193</v>
      </c>
    </row>
    <row r="118" ht="33.75">
      <c r="A118" s="16" t="s">
        <v>134</v>
      </c>
    </row>
    <row r="119" ht="33.75">
      <c r="A119" s="16" t="s">
        <v>193</v>
      </c>
    </row>
    <row r="120" ht="33.75">
      <c r="A120" s="16" t="s">
        <v>136</v>
      </c>
    </row>
    <row r="121" ht="33.75">
      <c r="A121" s="16" t="s">
        <v>193</v>
      </c>
    </row>
    <row r="122" ht="33.75">
      <c r="A122" s="16" t="s">
        <v>138</v>
      </c>
    </row>
    <row r="123" ht="33.75">
      <c r="A123" s="16" t="s">
        <v>193</v>
      </c>
    </row>
    <row r="124" ht="33.75">
      <c r="A124" s="16" t="s">
        <v>139</v>
      </c>
    </row>
    <row r="125" ht="33.75">
      <c r="A125" s="16" t="s">
        <v>193</v>
      </c>
    </row>
    <row r="126" ht="33.75">
      <c r="A126" s="16" t="s">
        <v>140</v>
      </c>
    </row>
    <row r="127" ht="33.75">
      <c r="A127" s="16" t="s">
        <v>193</v>
      </c>
    </row>
    <row r="128" ht="33.75">
      <c r="A128" s="16" t="s">
        <v>142</v>
      </c>
    </row>
    <row r="129" ht="33.75">
      <c r="A129" s="16" t="s">
        <v>193</v>
      </c>
    </row>
    <row r="130" ht="33.75">
      <c r="A130" s="16" t="s">
        <v>144</v>
      </c>
    </row>
    <row r="131" ht="33.75">
      <c r="A131" s="16" t="s">
        <v>193</v>
      </c>
    </row>
    <row r="132" ht="33.75">
      <c r="A132" s="16" t="s">
        <v>145</v>
      </c>
    </row>
    <row r="133" ht="33.75">
      <c r="A133" s="16" t="s">
        <v>147</v>
      </c>
    </row>
    <row r="134" ht="33.75">
      <c r="A134" s="16" t="s">
        <v>193</v>
      </c>
    </row>
    <row r="135" ht="33.75">
      <c r="A135" s="16" t="s">
        <v>148</v>
      </c>
    </row>
    <row r="136" ht="33.75">
      <c r="A136" s="16" t="s">
        <v>193</v>
      </c>
    </row>
    <row r="137" ht="33.75">
      <c r="A137" s="16" t="s">
        <v>152</v>
      </c>
    </row>
    <row r="138" ht="33.75">
      <c r="A138" s="16" t="s">
        <v>193</v>
      </c>
    </row>
    <row r="139" ht="33.75">
      <c r="A139" s="16" t="s">
        <v>154</v>
      </c>
    </row>
    <row r="140" ht="33.75">
      <c r="A140" s="16" t="s">
        <v>193</v>
      </c>
    </row>
    <row r="141" ht="33.75">
      <c r="A141" s="16" t="s">
        <v>156</v>
      </c>
    </row>
    <row r="142" ht="33.75">
      <c r="A142" s="16" t="s">
        <v>193</v>
      </c>
    </row>
    <row r="143" ht="33.75">
      <c r="A143" s="16" t="s">
        <v>157</v>
      </c>
    </row>
    <row r="144" ht="33.75">
      <c r="A144" s="16" t="s">
        <v>193</v>
      </c>
    </row>
    <row r="145" ht="33.75">
      <c r="A145" s="16" t="s">
        <v>158</v>
      </c>
    </row>
    <row r="146" ht="33.75">
      <c r="A146" s="16" t="s">
        <v>193</v>
      </c>
    </row>
    <row r="147" ht="33.75">
      <c r="A147" s="16" t="s">
        <v>159</v>
      </c>
    </row>
    <row r="148" ht="33.75">
      <c r="A148" s="16" t="s">
        <v>193</v>
      </c>
    </row>
    <row r="149" ht="33.75">
      <c r="A149" s="16" t="s">
        <v>161</v>
      </c>
    </row>
    <row r="150" ht="33.75">
      <c r="A150" s="16" t="s">
        <v>193</v>
      </c>
    </row>
    <row r="151" ht="33.75">
      <c r="A151" s="16" t="s">
        <v>164</v>
      </c>
    </row>
    <row r="152" ht="33.75">
      <c r="A152" s="16" t="s">
        <v>193</v>
      </c>
    </row>
    <row r="153" ht="33.75">
      <c r="A153" s="16" t="s">
        <v>165</v>
      </c>
    </row>
    <row r="154" ht="33.75">
      <c r="A154" s="16" t="s">
        <v>193</v>
      </c>
    </row>
    <row r="155" ht="33.75">
      <c r="A155" s="16" t="s">
        <v>166</v>
      </c>
    </row>
    <row r="156" ht="33.75">
      <c r="A156" s="16" t="s">
        <v>193</v>
      </c>
    </row>
    <row r="157" ht="33.75">
      <c r="A157" s="16" t="s">
        <v>169</v>
      </c>
    </row>
    <row r="158" ht="33.75">
      <c r="A158" s="16" t="s">
        <v>193</v>
      </c>
    </row>
    <row r="159" ht="33.75">
      <c r="A159" s="16" t="s">
        <v>172</v>
      </c>
    </row>
    <row r="160" ht="33.75">
      <c r="A160" s="16" t="s">
        <v>193</v>
      </c>
    </row>
    <row r="161" ht="33.75">
      <c r="A161" s="16" t="s">
        <v>174</v>
      </c>
    </row>
    <row r="162" ht="33.75">
      <c r="A162" s="16" t="s">
        <v>193</v>
      </c>
    </row>
    <row r="163" ht="33.75">
      <c r="A163" s="16" t="s">
        <v>176</v>
      </c>
    </row>
    <row r="164" ht="33.75">
      <c r="A164" s="16" t="s">
        <v>193</v>
      </c>
    </row>
    <row r="165" ht="33.75">
      <c r="A165" s="16" t="s">
        <v>177</v>
      </c>
    </row>
    <row r="166" ht="33.75">
      <c r="A166" s="16" t="s">
        <v>193</v>
      </c>
    </row>
    <row r="167" ht="33.75">
      <c r="A167" s="16" t="s">
        <v>184</v>
      </c>
    </row>
    <row r="168" ht="33.75">
      <c r="A168" s="16" t="s">
        <v>193</v>
      </c>
    </row>
    <row r="169" ht="33.75">
      <c r="A169" s="16" t="s">
        <v>190</v>
      </c>
    </row>
    <row r="170" ht="33.75">
      <c r="A170" s="16" t="s">
        <v>193</v>
      </c>
    </row>
    <row r="171" ht="33.75">
      <c r="A171" s="16" t="s">
        <v>194</v>
      </c>
    </row>
    <row r="172" ht="33.75">
      <c r="A172" s="16" t="s">
        <v>193</v>
      </c>
    </row>
    <row r="173" ht="33.75">
      <c r="A173" s="16" t="s">
        <v>195</v>
      </c>
    </row>
    <row r="174" ht="33.75">
      <c r="A174" s="16" t="s">
        <v>193</v>
      </c>
    </row>
    <row r="175" ht="33.75">
      <c r="A175" s="16" t="s">
        <v>196</v>
      </c>
    </row>
    <row r="176" ht="33.75">
      <c r="A176" s="16" t="s">
        <v>193</v>
      </c>
    </row>
    <row r="177" ht="33.75">
      <c r="A177" s="16" t="s">
        <v>197</v>
      </c>
    </row>
    <row r="178" ht="33.75">
      <c r="A178" s="16" t="s">
        <v>193</v>
      </c>
    </row>
    <row r="179" ht="33.75">
      <c r="A179" s="16" t="s">
        <v>198</v>
      </c>
    </row>
    <row r="180" ht="33.75">
      <c r="A180" s="16" t="s">
        <v>193</v>
      </c>
    </row>
    <row r="181" ht="33.75">
      <c r="A181" s="17" t="s">
        <v>199</v>
      </c>
    </row>
    <row r="182" ht="33.75">
      <c r="A182" s="16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4" manualBreakCount="4">
    <brk id="65" max="255" man="1"/>
    <brk id="86" max="255" man="1"/>
    <brk id="107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cp:lastPrinted>2013-03-19T16:35:28Z</cp:lastPrinted>
  <dcterms:created xsi:type="dcterms:W3CDTF">2013-03-18T23:57:52Z</dcterms:created>
  <dcterms:modified xsi:type="dcterms:W3CDTF">2013-03-21T00:18:23Z</dcterms:modified>
  <cp:category/>
  <cp:version/>
  <cp:contentType/>
  <cp:contentStatus/>
</cp:coreProperties>
</file>