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Лист1" sheetId="1" r:id="rId1"/>
    <sheet name="Лист2" sheetId="2" r:id="rId2"/>
    <sheet name="Лист3" sheetId="3" r:id="rId3"/>
  </sheets>
  <definedNames>
    <definedName name="_xlnm._FilterDatabase" localSheetId="0" hidden="1">'Лист1'!$B$1:$N$100</definedName>
  </definedNames>
  <calcPr fullCalcOnLoad="1"/>
</workbook>
</file>

<file path=xl/sharedStrings.xml><?xml version="1.0" encoding="utf-8"?>
<sst xmlns="http://schemas.openxmlformats.org/spreadsheetml/2006/main" count="269" uniqueCount="92">
  <si>
    <t>*NaТаша*</t>
  </si>
  <si>
    <t>Безбрежная</t>
  </si>
  <si>
    <t>enya_87</t>
  </si>
  <si>
    <t>Э01Б 300х400</t>
  </si>
  <si>
    <t>Э01Б 400х600</t>
  </si>
  <si>
    <t>силиконовый коврик</t>
  </si>
  <si>
    <t xml:space="preserve">Форма круглая, 8 ячеек </t>
  </si>
  <si>
    <t xml:space="preserve">Бумага для выпечки SAGA </t>
  </si>
  <si>
    <t xml:space="preserve">Форма «Сердце» </t>
  </si>
  <si>
    <t>Жгуты для рулетов (10,8 см) (уп. 20 шт)</t>
  </si>
  <si>
    <t xml:space="preserve">Форма для кекса малая (уп. 4 шт) </t>
  </si>
  <si>
    <t xml:space="preserve">Форма «Цветы», 8 ячеек </t>
  </si>
  <si>
    <t xml:space="preserve">Форма для кекса </t>
  </si>
  <si>
    <t>Форма «Медведь»</t>
  </si>
  <si>
    <t xml:space="preserve">Лопатки </t>
  </si>
  <si>
    <t xml:space="preserve">Кисточки </t>
  </si>
  <si>
    <t>Венчик  </t>
  </si>
  <si>
    <t>___Elena___</t>
  </si>
  <si>
    <t>Anele77</t>
  </si>
  <si>
    <t>Ekaterina092011</t>
  </si>
  <si>
    <t>Helen_13 </t>
  </si>
  <si>
    <t>ig_bag</t>
  </si>
  <si>
    <t>irenkaN</t>
  </si>
  <si>
    <t>klimova</t>
  </si>
  <si>
    <t>Korona</t>
  </si>
  <si>
    <t>Kroshka-Svetik </t>
  </si>
  <si>
    <t>lmalic</t>
  </si>
  <si>
    <t>Mela07</t>
  </si>
  <si>
    <t>NatalyaVlady</t>
  </si>
  <si>
    <t>Nenami</t>
  </si>
  <si>
    <t>Olek</t>
  </si>
  <si>
    <t>oxano4ka</t>
  </si>
  <si>
    <t>Sevaldt </t>
  </si>
  <si>
    <t>tanidi </t>
  </si>
  <si>
    <t>Vik-kir </t>
  </si>
  <si>
    <t>Анна Чалдинь </t>
  </si>
  <si>
    <t>Дарина2609</t>
  </si>
  <si>
    <t>Ирина P</t>
  </si>
  <si>
    <t>Ирочка17</t>
  </si>
  <si>
    <t>Катаржинка</t>
  </si>
  <si>
    <t>Котеус</t>
  </si>
  <si>
    <t>МаМакса</t>
  </si>
  <si>
    <t>МамаФа</t>
  </si>
  <si>
    <t>Мать двоих детей </t>
  </si>
  <si>
    <t>Мишина</t>
  </si>
  <si>
    <t>НастюшаМ</t>
  </si>
  <si>
    <t>Наталья НБ </t>
  </si>
  <si>
    <t>Одри</t>
  </si>
  <si>
    <t>Океана </t>
  </si>
  <si>
    <t>Поцелюлька</t>
  </si>
  <si>
    <t>роскошная кошь </t>
  </si>
  <si>
    <t>Таня_Арина </t>
  </si>
  <si>
    <t>Триумф </t>
  </si>
  <si>
    <t>ЮЛИАНА 12 </t>
  </si>
  <si>
    <t>Астрея</t>
  </si>
  <si>
    <t>Олеся 30</t>
  </si>
  <si>
    <t>krasotulian</t>
  </si>
  <si>
    <t>~SVET@~</t>
  </si>
  <si>
    <t>ник</t>
  </si>
  <si>
    <t>наименование</t>
  </si>
  <si>
    <t>кол-во</t>
  </si>
  <si>
    <t>цена</t>
  </si>
  <si>
    <t>сумма</t>
  </si>
  <si>
    <t>к сдаче</t>
  </si>
  <si>
    <t>сдано</t>
  </si>
  <si>
    <t>кф</t>
  </si>
  <si>
    <t>кф/заказ</t>
  </si>
  <si>
    <t>тр</t>
  </si>
  <si>
    <t>тр итого</t>
  </si>
  <si>
    <t>итого</t>
  </si>
  <si>
    <t>долг + /сдача -</t>
  </si>
  <si>
    <t xml:space="preserve">Олеся 30 </t>
  </si>
  <si>
    <t>Mashunka83 </t>
  </si>
  <si>
    <t>Екатерина Кос</t>
  </si>
  <si>
    <t xml:space="preserve"> Зайчонок 1 </t>
  </si>
  <si>
    <t xml:space="preserve">Черемнякова </t>
  </si>
  <si>
    <t xml:space="preserve">Gaya </t>
  </si>
  <si>
    <t>Чижик </t>
  </si>
  <si>
    <t xml:space="preserve">Евгения0401 </t>
  </si>
  <si>
    <t>Юлианк@ </t>
  </si>
  <si>
    <t>ДОБРЫЙ 8.10-15.10</t>
  </si>
  <si>
    <t>кому</t>
  </si>
  <si>
    <t>от кого</t>
  </si>
  <si>
    <t>дата</t>
  </si>
  <si>
    <t>подпись</t>
  </si>
  <si>
    <t>црп</t>
  </si>
  <si>
    <t>забрали</t>
  </si>
  <si>
    <t>забрала</t>
  </si>
  <si>
    <t>ц</t>
  </si>
  <si>
    <t>забрано</t>
  </si>
  <si>
    <t>бийск-ц</t>
  </si>
  <si>
    <t>б</t>
  </si>
</sst>
</file>

<file path=xl/styles.xml><?xml version="1.0" encoding="utf-8"?>
<styleSheet xmlns="http://schemas.openxmlformats.org/spreadsheetml/2006/main">
  <numFmts count="2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&quot;Да&quot;;&quot;Да&quot;;&quot;Нет&quot;"/>
    <numFmt numFmtId="181" formatCode="&quot;Истина&quot;;&quot;Истина&quot;;&quot;Ложь&quot;"/>
    <numFmt numFmtId="182" formatCode="&quot;Вкл&quot;;&quot;Вкл&quot;;&quot;Выкл&quot;"/>
    <numFmt numFmtId="183" formatCode="[$€-2]\ ###,000_);[Red]\([$€-2]\ ###,000\)"/>
  </numFmts>
  <fonts count="45">
    <font>
      <sz val="10"/>
      <name val="Arial"/>
      <family val="0"/>
    </font>
    <font>
      <sz val="9"/>
      <color indexed="8"/>
      <name val="Verdana"/>
      <family val="2"/>
    </font>
    <font>
      <b/>
      <sz val="10"/>
      <name val="Arial"/>
      <family val="2"/>
    </font>
    <font>
      <u val="single"/>
      <sz val="10"/>
      <color indexed="12"/>
      <name val="Arial"/>
      <family val="0"/>
    </font>
    <font>
      <b/>
      <sz val="12"/>
      <name val="Arial"/>
      <family val="2"/>
    </font>
    <font>
      <b/>
      <sz val="14"/>
      <name val="Arial"/>
      <family val="2"/>
    </font>
    <font>
      <b/>
      <sz val="24"/>
      <name val="Arial"/>
      <family val="2"/>
    </font>
    <font>
      <b/>
      <sz val="12"/>
      <color indexed="8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indexed="8"/>
      <name val="Verdana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rgb="FF000000"/>
      <name val="Verdana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1" applyNumberFormat="0" applyAlignment="0" applyProtection="0"/>
    <xf numFmtId="0" fontId="30" fillId="27" borderId="2" applyNumberFormat="0" applyAlignment="0" applyProtection="0"/>
    <xf numFmtId="0" fontId="31" fillId="27" borderId="1" applyNumberFormat="0" applyAlignment="0" applyProtection="0"/>
    <xf numFmtId="0" fontId="3" fillId="0" borderId="0" applyNumberForma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28" borderId="7" applyNumberFormat="0" applyAlignment="0" applyProtection="0"/>
    <xf numFmtId="0" fontId="37" fillId="0" borderId="0" applyNumberFormat="0" applyFill="0" applyBorder="0" applyAlignment="0" applyProtection="0"/>
    <xf numFmtId="0" fontId="38" fillId="29" borderId="0" applyNumberFormat="0" applyBorder="0" applyAlignment="0" applyProtection="0"/>
    <xf numFmtId="0" fontId="39" fillId="30" borderId="0" applyNumberFormat="0" applyBorder="0" applyAlignment="0" applyProtection="0"/>
    <xf numFmtId="0" fontId="4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0" fontId="43" fillId="32" borderId="0" applyNumberFormat="0" applyBorder="0" applyAlignment="0" applyProtection="0"/>
  </cellStyleXfs>
  <cellXfs count="14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Alignment="1">
      <alignment/>
    </xf>
    <xf numFmtId="9" fontId="4" fillId="0" borderId="0" xfId="0" applyNumberFormat="1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Fill="1" applyBorder="1" applyAlignment="1">
      <alignment/>
    </xf>
    <xf numFmtId="0" fontId="4" fillId="0" borderId="10" xfId="0" applyFont="1" applyBorder="1" applyAlignment="1">
      <alignment/>
    </xf>
    <xf numFmtId="0" fontId="5" fillId="0" borderId="10" xfId="0" applyFont="1" applyBorder="1" applyAlignment="1">
      <alignment/>
    </xf>
    <xf numFmtId="0" fontId="6" fillId="0" borderId="0" xfId="0" applyFont="1" applyAlignment="1">
      <alignment/>
    </xf>
    <xf numFmtId="0" fontId="44" fillId="0" borderId="10" xfId="0" applyFont="1" applyBorder="1" applyAlignment="1">
      <alignment/>
    </xf>
    <xf numFmtId="0" fontId="7" fillId="0" borderId="10" xfId="0" applyFont="1" applyBorder="1" applyAlignment="1">
      <alignment/>
    </xf>
    <xf numFmtId="0" fontId="0" fillId="0" borderId="10" xfId="0" applyFont="1" applyBorder="1" applyAlignment="1">
      <alignment/>
    </xf>
  </cellXfs>
  <cellStyles count="48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100"/>
  <sheetViews>
    <sheetView tabSelected="1" zoomScalePageLayoutView="0" workbookViewId="0" topLeftCell="A1">
      <selection activeCell="O5" sqref="O5"/>
    </sheetView>
  </sheetViews>
  <sheetFormatPr defaultColWidth="9.140625" defaultRowHeight="12.75"/>
  <cols>
    <col min="1" max="1" width="24.421875" style="0" customWidth="1"/>
    <col min="2" max="2" width="26.7109375" style="0" customWidth="1"/>
    <col min="3" max="3" width="6.421875" style="0" customWidth="1"/>
    <col min="4" max="4" width="9.57421875" style="0" customWidth="1"/>
    <col min="5" max="5" width="9.7109375" style="0" customWidth="1"/>
    <col min="7" max="7" width="9.57421875" style="0" customWidth="1"/>
    <col min="8" max="8" width="0.13671875" style="0" hidden="1" customWidth="1"/>
    <col min="9" max="10" width="10.00390625" style="0" hidden="1" customWidth="1"/>
    <col min="11" max="11" width="10.421875" style="0" customWidth="1"/>
    <col min="12" max="12" width="10.28125" style="0" customWidth="1"/>
    <col min="13" max="13" width="12.57421875" style="0" customWidth="1"/>
    <col min="14" max="14" width="18.7109375" style="0" customWidth="1"/>
  </cols>
  <sheetData>
    <row r="1" spans="1:14" ht="15.75">
      <c r="A1" s="3" t="s">
        <v>58</v>
      </c>
      <c r="B1" s="3" t="s">
        <v>59</v>
      </c>
      <c r="C1" s="3" t="s">
        <v>60</v>
      </c>
      <c r="D1" s="3" t="s">
        <v>61</v>
      </c>
      <c r="E1" s="3" t="s">
        <v>62</v>
      </c>
      <c r="F1" s="4">
        <v>0.15</v>
      </c>
      <c r="G1" s="3" t="s">
        <v>69</v>
      </c>
      <c r="H1" s="3" t="s">
        <v>65</v>
      </c>
      <c r="I1" s="3" t="s">
        <v>66</v>
      </c>
      <c r="J1" s="3" t="s">
        <v>67</v>
      </c>
      <c r="K1" s="3" t="s">
        <v>68</v>
      </c>
      <c r="L1" s="3" t="s">
        <v>63</v>
      </c>
      <c r="M1" s="3" t="s">
        <v>64</v>
      </c>
      <c r="N1" s="3" t="s">
        <v>70</v>
      </c>
    </row>
    <row r="2" spans="1:14" ht="15.75">
      <c r="A2" s="8" t="s">
        <v>0</v>
      </c>
      <c r="B2" s="5" t="s">
        <v>15</v>
      </c>
      <c r="C2" s="6">
        <v>1</v>
      </c>
      <c r="D2" s="6">
        <v>33</v>
      </c>
      <c r="E2" s="6">
        <f aca="true" t="shared" si="0" ref="E2:E33">D2*C2</f>
        <v>33</v>
      </c>
      <c r="F2" s="6">
        <f aca="true" t="shared" si="1" ref="F2:F33">E2+E2*15/100</f>
        <v>37.95</v>
      </c>
      <c r="G2" s="6"/>
      <c r="H2" s="6">
        <v>1</v>
      </c>
      <c r="I2" s="6">
        <f aca="true" t="shared" si="2" ref="I2:I33">C2*H2</f>
        <v>1</v>
      </c>
      <c r="J2" s="6">
        <f aca="true" t="shared" si="3" ref="J2:J33">1.18*I2</f>
        <v>1.18</v>
      </c>
      <c r="K2" s="6"/>
      <c r="L2" s="6"/>
      <c r="M2" s="6"/>
      <c r="N2" s="6"/>
    </row>
    <row r="3" spans="1:14" ht="15.75">
      <c r="A3" s="8" t="s">
        <v>0</v>
      </c>
      <c r="B3" s="5" t="s">
        <v>4</v>
      </c>
      <c r="C3" s="6">
        <v>1</v>
      </c>
      <c r="D3" s="6">
        <v>125</v>
      </c>
      <c r="E3" s="6">
        <f t="shared" si="0"/>
        <v>125</v>
      </c>
      <c r="F3" s="6">
        <f t="shared" si="1"/>
        <v>143.75</v>
      </c>
      <c r="G3" s="6">
        <f>SUM(F2:F3)</f>
        <v>181.7</v>
      </c>
      <c r="H3" s="6">
        <v>2</v>
      </c>
      <c r="I3" s="6">
        <f t="shared" si="2"/>
        <v>2</v>
      </c>
      <c r="J3" s="6">
        <f t="shared" si="3"/>
        <v>2.36</v>
      </c>
      <c r="K3" s="6">
        <f>SUM(J2:J3)</f>
        <v>3.54</v>
      </c>
      <c r="L3" s="6">
        <f>G3+K3</f>
        <v>185.23999999999998</v>
      </c>
      <c r="M3" s="6">
        <v>182</v>
      </c>
      <c r="N3" s="6">
        <f>L3-M3</f>
        <v>3.2399999999999807</v>
      </c>
    </row>
    <row r="4" spans="1:14" ht="15">
      <c r="A4" s="12" t="s">
        <v>17</v>
      </c>
      <c r="B4" s="5" t="s">
        <v>3</v>
      </c>
      <c r="C4" s="6">
        <v>1</v>
      </c>
      <c r="D4" s="6">
        <v>95</v>
      </c>
      <c r="E4" s="6">
        <f t="shared" si="0"/>
        <v>95</v>
      </c>
      <c r="F4" s="6">
        <f t="shared" si="1"/>
        <v>109.25</v>
      </c>
      <c r="G4" s="6"/>
      <c r="H4" s="6">
        <v>1</v>
      </c>
      <c r="I4" s="6">
        <f t="shared" si="2"/>
        <v>1</v>
      </c>
      <c r="J4" s="6">
        <f t="shared" si="3"/>
        <v>1.18</v>
      </c>
      <c r="K4" s="6"/>
      <c r="L4" s="6"/>
      <c r="M4" s="6"/>
      <c r="N4" s="6"/>
    </row>
    <row r="5" spans="1:15" ht="15">
      <c r="A5" s="12" t="s">
        <v>17</v>
      </c>
      <c r="B5" s="5" t="s">
        <v>7</v>
      </c>
      <c r="C5" s="6">
        <v>1</v>
      </c>
      <c r="D5" s="6">
        <v>160</v>
      </c>
      <c r="E5" s="6">
        <f t="shared" si="0"/>
        <v>160</v>
      </c>
      <c r="F5" s="6">
        <f t="shared" si="1"/>
        <v>184</v>
      </c>
      <c r="G5" s="6">
        <f>SUM(F4:F5)</f>
        <v>293.25</v>
      </c>
      <c r="H5" s="6">
        <v>2</v>
      </c>
      <c r="I5" s="6">
        <f t="shared" si="2"/>
        <v>2</v>
      </c>
      <c r="J5" s="6">
        <f t="shared" si="3"/>
        <v>2.36</v>
      </c>
      <c r="K5" s="6">
        <f>SUM(J4:J5)</f>
        <v>3.54</v>
      </c>
      <c r="L5" s="6">
        <f>G5+K5</f>
        <v>296.79</v>
      </c>
      <c r="M5" s="6">
        <v>293.25</v>
      </c>
      <c r="N5" s="6">
        <f>L5-M5</f>
        <v>3.5400000000000205</v>
      </c>
      <c r="O5" t="s">
        <v>91</v>
      </c>
    </row>
    <row r="6" spans="1:15" ht="15.75">
      <c r="A6" s="8" t="s">
        <v>57</v>
      </c>
      <c r="B6" s="5" t="s">
        <v>4</v>
      </c>
      <c r="C6" s="6">
        <v>4</v>
      </c>
      <c r="D6" s="6">
        <v>125</v>
      </c>
      <c r="E6" s="6">
        <f t="shared" si="0"/>
        <v>500</v>
      </c>
      <c r="F6" s="6">
        <f t="shared" si="1"/>
        <v>575</v>
      </c>
      <c r="G6" s="6">
        <f>SUM(F6)</f>
        <v>575</v>
      </c>
      <c r="H6" s="6">
        <v>2</v>
      </c>
      <c r="I6" s="6">
        <f t="shared" si="2"/>
        <v>8</v>
      </c>
      <c r="J6" s="6">
        <f t="shared" si="3"/>
        <v>9.44</v>
      </c>
      <c r="K6" s="6">
        <f>SUM(J6)</f>
        <v>9.44</v>
      </c>
      <c r="L6" s="6">
        <f>G6+K6</f>
        <v>584.44</v>
      </c>
      <c r="M6" s="6">
        <v>575</v>
      </c>
      <c r="N6" s="6">
        <f>L6-M6</f>
        <v>9.440000000000055</v>
      </c>
      <c r="O6" t="s">
        <v>86</v>
      </c>
    </row>
    <row r="7" spans="1:14" ht="15">
      <c r="A7" s="12" t="s">
        <v>18</v>
      </c>
      <c r="B7" s="5" t="s">
        <v>5</v>
      </c>
      <c r="C7" s="6">
        <v>1</v>
      </c>
      <c r="D7" s="6">
        <v>250</v>
      </c>
      <c r="E7" s="6">
        <f t="shared" si="0"/>
        <v>250</v>
      </c>
      <c r="F7" s="6">
        <f t="shared" si="1"/>
        <v>287.5</v>
      </c>
      <c r="G7" s="6"/>
      <c r="H7" s="6">
        <v>2</v>
      </c>
      <c r="I7" s="6">
        <f t="shared" si="2"/>
        <v>2</v>
      </c>
      <c r="J7" s="6">
        <f t="shared" si="3"/>
        <v>2.36</v>
      </c>
      <c r="K7" s="6"/>
      <c r="L7" s="6"/>
      <c r="M7" s="6"/>
      <c r="N7" s="6"/>
    </row>
    <row r="8" spans="1:15" ht="15">
      <c r="A8" s="12" t="s">
        <v>18</v>
      </c>
      <c r="B8" s="5" t="s">
        <v>4</v>
      </c>
      <c r="C8" s="6">
        <v>3</v>
      </c>
      <c r="D8" s="6">
        <v>125</v>
      </c>
      <c r="E8" s="6">
        <f t="shared" si="0"/>
        <v>375</v>
      </c>
      <c r="F8" s="6">
        <f t="shared" si="1"/>
        <v>431.25</v>
      </c>
      <c r="G8" s="6">
        <f>SUM(F7:F8)</f>
        <v>718.75</v>
      </c>
      <c r="H8" s="6">
        <v>2</v>
      </c>
      <c r="I8" s="6">
        <f t="shared" si="2"/>
        <v>6</v>
      </c>
      <c r="J8" s="6">
        <f t="shared" si="3"/>
        <v>7.08</v>
      </c>
      <c r="K8" s="6">
        <f>SUM(J7:J8)</f>
        <v>9.44</v>
      </c>
      <c r="L8" s="6">
        <f>G8+K8</f>
        <v>728.19</v>
      </c>
      <c r="M8" s="6">
        <v>720</v>
      </c>
      <c r="N8" s="6">
        <f>L8-M8</f>
        <v>8.190000000000055</v>
      </c>
      <c r="O8" t="s">
        <v>91</v>
      </c>
    </row>
    <row r="9" spans="1:15" ht="15">
      <c r="A9" s="12" t="s">
        <v>19</v>
      </c>
      <c r="B9" s="5" t="s">
        <v>4</v>
      </c>
      <c r="C9" s="6">
        <v>1</v>
      </c>
      <c r="D9" s="6">
        <v>125</v>
      </c>
      <c r="E9" s="6">
        <f t="shared" si="0"/>
        <v>125</v>
      </c>
      <c r="F9" s="6">
        <f t="shared" si="1"/>
        <v>143.75</v>
      </c>
      <c r="G9" s="6">
        <f>SUM(F9)</f>
        <v>143.75</v>
      </c>
      <c r="H9" s="6">
        <v>2</v>
      </c>
      <c r="I9" s="6">
        <f t="shared" si="2"/>
        <v>2</v>
      </c>
      <c r="J9" s="6">
        <f t="shared" si="3"/>
        <v>2.36</v>
      </c>
      <c r="K9" s="6">
        <f>SUM(J9)</f>
        <v>2.36</v>
      </c>
      <c r="L9" s="6">
        <f>G9+K9</f>
        <v>146.11</v>
      </c>
      <c r="M9" s="6">
        <v>143.75</v>
      </c>
      <c r="N9" s="6">
        <f>L9-M9</f>
        <v>2.3600000000000136</v>
      </c>
      <c r="O9" t="s">
        <v>88</v>
      </c>
    </row>
    <row r="10" spans="1:14" ht="15">
      <c r="A10" s="12" t="s">
        <v>2</v>
      </c>
      <c r="B10" s="5" t="s">
        <v>3</v>
      </c>
      <c r="C10" s="6">
        <v>1</v>
      </c>
      <c r="D10" s="6">
        <v>95</v>
      </c>
      <c r="E10" s="6">
        <f t="shared" si="0"/>
        <v>95</v>
      </c>
      <c r="F10" s="6">
        <f t="shared" si="1"/>
        <v>109.25</v>
      </c>
      <c r="G10" s="6"/>
      <c r="H10" s="6">
        <v>1</v>
      </c>
      <c r="I10" s="6">
        <f t="shared" si="2"/>
        <v>1</v>
      </c>
      <c r="J10" s="6">
        <f t="shared" si="3"/>
        <v>1.18</v>
      </c>
      <c r="K10" s="6"/>
      <c r="L10" s="6"/>
      <c r="M10" s="6"/>
      <c r="N10" s="6"/>
    </row>
    <row r="11" spans="1:15" ht="15">
      <c r="A11" s="12" t="s">
        <v>2</v>
      </c>
      <c r="B11" s="5" t="s">
        <v>4</v>
      </c>
      <c r="C11" s="6">
        <v>1</v>
      </c>
      <c r="D11" s="6">
        <v>125</v>
      </c>
      <c r="E11" s="6">
        <f t="shared" si="0"/>
        <v>125</v>
      </c>
      <c r="F11" s="6">
        <f t="shared" si="1"/>
        <v>143.75</v>
      </c>
      <c r="G11" s="6">
        <f>SUM(F10:F11)</f>
        <v>253</v>
      </c>
      <c r="H11" s="6">
        <v>2</v>
      </c>
      <c r="I11" s="6">
        <f t="shared" si="2"/>
        <v>2</v>
      </c>
      <c r="J11" s="6">
        <f t="shared" si="3"/>
        <v>2.36</v>
      </c>
      <c r="K11" s="6">
        <f>SUM(J10:J11)</f>
        <v>3.54</v>
      </c>
      <c r="L11" s="6">
        <f>G11+K11</f>
        <v>256.54</v>
      </c>
      <c r="M11" s="6">
        <v>253</v>
      </c>
      <c r="N11" s="6">
        <f>L11-M11</f>
        <v>3.5400000000000205</v>
      </c>
      <c r="O11" t="s">
        <v>88</v>
      </c>
    </row>
    <row r="12" spans="1:14" ht="15">
      <c r="A12" s="12" t="s">
        <v>20</v>
      </c>
      <c r="B12" s="5" t="s">
        <v>3</v>
      </c>
      <c r="C12" s="6">
        <v>1</v>
      </c>
      <c r="D12" s="6">
        <v>95</v>
      </c>
      <c r="E12" s="6">
        <f t="shared" si="0"/>
        <v>95</v>
      </c>
      <c r="F12" s="6">
        <f t="shared" si="1"/>
        <v>109.25</v>
      </c>
      <c r="G12" s="6"/>
      <c r="H12" s="6">
        <v>1</v>
      </c>
      <c r="I12" s="6">
        <f t="shared" si="2"/>
        <v>1</v>
      </c>
      <c r="J12" s="6">
        <f t="shared" si="3"/>
        <v>1.18</v>
      </c>
      <c r="K12" s="6"/>
      <c r="L12" s="6"/>
      <c r="M12" s="6"/>
      <c r="N12" s="6"/>
    </row>
    <row r="13" spans="1:14" ht="15">
      <c r="A13" s="12" t="s">
        <v>20</v>
      </c>
      <c r="B13" s="5" t="s">
        <v>4</v>
      </c>
      <c r="C13" s="6">
        <v>1</v>
      </c>
      <c r="D13" s="6">
        <v>125</v>
      </c>
      <c r="E13" s="6">
        <f t="shared" si="0"/>
        <v>125</v>
      </c>
      <c r="F13" s="6">
        <f t="shared" si="1"/>
        <v>143.75</v>
      </c>
      <c r="G13" s="6"/>
      <c r="H13" s="6">
        <v>2</v>
      </c>
      <c r="I13" s="6">
        <f t="shared" si="2"/>
        <v>2</v>
      </c>
      <c r="J13" s="6">
        <f t="shared" si="3"/>
        <v>2.36</v>
      </c>
      <c r="K13" s="6"/>
      <c r="L13" s="6"/>
      <c r="M13" s="6"/>
      <c r="N13" s="6"/>
    </row>
    <row r="14" spans="1:15" ht="15">
      <c r="A14" s="12" t="s">
        <v>20</v>
      </c>
      <c r="B14" s="5" t="s">
        <v>11</v>
      </c>
      <c r="C14" s="6">
        <v>1</v>
      </c>
      <c r="D14" s="6">
        <v>95</v>
      </c>
      <c r="E14" s="6">
        <f t="shared" si="0"/>
        <v>95</v>
      </c>
      <c r="F14" s="6">
        <f t="shared" si="1"/>
        <v>109.25</v>
      </c>
      <c r="G14" s="6">
        <f>SUM(F12:F14)</f>
        <v>362.25</v>
      </c>
      <c r="H14" s="6">
        <v>3</v>
      </c>
      <c r="I14" s="6">
        <f t="shared" si="2"/>
        <v>3</v>
      </c>
      <c r="J14" s="6">
        <f t="shared" si="3"/>
        <v>3.54</v>
      </c>
      <c r="K14" s="6">
        <f>SUM(J12:J14)</f>
        <v>7.08</v>
      </c>
      <c r="L14" s="6">
        <f>G14+K14</f>
        <v>369.33</v>
      </c>
      <c r="M14" s="6">
        <v>362.25</v>
      </c>
      <c r="N14" s="6">
        <f>L14-M14</f>
        <v>7.079999999999984</v>
      </c>
      <c r="O14" t="s">
        <v>91</v>
      </c>
    </row>
    <row r="15" spans="1:15" ht="15">
      <c r="A15" s="12" t="s">
        <v>21</v>
      </c>
      <c r="B15" s="5" t="s">
        <v>4</v>
      </c>
      <c r="C15" s="6">
        <v>1</v>
      </c>
      <c r="D15" s="6">
        <v>125</v>
      </c>
      <c r="E15" s="6">
        <f t="shared" si="0"/>
        <v>125</v>
      </c>
      <c r="F15" s="6">
        <f t="shared" si="1"/>
        <v>143.75</v>
      </c>
      <c r="G15" s="6">
        <f>SUM(F15)</f>
        <v>143.75</v>
      </c>
      <c r="H15" s="6">
        <v>2</v>
      </c>
      <c r="I15" s="6">
        <f t="shared" si="2"/>
        <v>2</v>
      </c>
      <c r="J15" s="6">
        <f t="shared" si="3"/>
        <v>2.36</v>
      </c>
      <c r="K15" s="6">
        <f>SUM(J15)</f>
        <v>2.36</v>
      </c>
      <c r="L15" s="6">
        <f>G15+K15</f>
        <v>146.11</v>
      </c>
      <c r="M15" s="6">
        <v>143.75</v>
      </c>
      <c r="N15" s="6">
        <f>L15-M15</f>
        <v>2.3600000000000136</v>
      </c>
      <c r="O15" t="s">
        <v>88</v>
      </c>
    </row>
    <row r="16" spans="1:14" ht="15">
      <c r="A16" s="12" t="s">
        <v>22</v>
      </c>
      <c r="B16" s="5" t="s">
        <v>14</v>
      </c>
      <c r="C16" s="6">
        <v>1</v>
      </c>
      <c r="D16" s="6">
        <v>33</v>
      </c>
      <c r="E16" s="6">
        <f t="shared" si="0"/>
        <v>33</v>
      </c>
      <c r="F16" s="6">
        <f t="shared" si="1"/>
        <v>37.95</v>
      </c>
      <c r="G16" s="6"/>
      <c r="H16" s="6">
        <v>1</v>
      </c>
      <c r="I16" s="6">
        <f t="shared" si="2"/>
        <v>1</v>
      </c>
      <c r="J16" s="6">
        <f t="shared" si="3"/>
        <v>1.18</v>
      </c>
      <c r="K16" s="6"/>
      <c r="L16" s="6"/>
      <c r="M16" s="6"/>
      <c r="N16" s="6"/>
    </row>
    <row r="17" spans="1:14" ht="15">
      <c r="A17" s="12" t="s">
        <v>22</v>
      </c>
      <c r="B17" s="5" t="s">
        <v>4</v>
      </c>
      <c r="C17" s="6">
        <v>1</v>
      </c>
      <c r="D17" s="6">
        <v>125</v>
      </c>
      <c r="E17" s="6">
        <f t="shared" si="0"/>
        <v>125</v>
      </c>
      <c r="F17" s="6">
        <f t="shared" si="1"/>
        <v>143.75</v>
      </c>
      <c r="G17" s="6"/>
      <c r="H17" s="6">
        <v>2</v>
      </c>
      <c r="I17" s="6">
        <f t="shared" si="2"/>
        <v>2</v>
      </c>
      <c r="J17" s="6">
        <f t="shared" si="3"/>
        <v>2.36</v>
      </c>
      <c r="K17" s="6"/>
      <c r="L17" s="6"/>
      <c r="M17" s="6"/>
      <c r="N17" s="6"/>
    </row>
    <row r="18" spans="1:15" ht="15">
      <c r="A18" s="12" t="s">
        <v>22</v>
      </c>
      <c r="B18" s="5" t="s">
        <v>8</v>
      </c>
      <c r="C18" s="6">
        <v>1</v>
      </c>
      <c r="D18" s="6">
        <v>80</v>
      </c>
      <c r="E18" s="6">
        <f t="shared" si="0"/>
        <v>80</v>
      </c>
      <c r="F18" s="6">
        <f t="shared" si="1"/>
        <v>92</v>
      </c>
      <c r="G18" s="6">
        <f>SUM(F16:F18)</f>
        <v>273.7</v>
      </c>
      <c r="H18" s="6">
        <v>3</v>
      </c>
      <c r="I18" s="6">
        <f t="shared" si="2"/>
        <v>3</v>
      </c>
      <c r="J18" s="6">
        <f t="shared" si="3"/>
        <v>3.54</v>
      </c>
      <c r="K18" s="6">
        <f>SUM(J16:J18)</f>
        <v>7.08</v>
      </c>
      <c r="L18" s="6">
        <f>G18+K18</f>
        <v>280.78</v>
      </c>
      <c r="M18" s="6">
        <v>273.7</v>
      </c>
      <c r="N18" s="6">
        <f>L18-M18</f>
        <v>7.079999999999984</v>
      </c>
      <c r="O18" t="s">
        <v>91</v>
      </c>
    </row>
    <row r="19" spans="1:15" ht="15">
      <c r="A19" s="12" t="s">
        <v>23</v>
      </c>
      <c r="B19" s="5" t="s">
        <v>4</v>
      </c>
      <c r="C19" s="6">
        <v>2</v>
      </c>
      <c r="D19" s="6">
        <v>125</v>
      </c>
      <c r="E19" s="6">
        <f t="shared" si="0"/>
        <v>250</v>
      </c>
      <c r="F19" s="6">
        <f t="shared" si="1"/>
        <v>287.5</v>
      </c>
      <c r="G19" s="6">
        <f>SUM(F19)</f>
        <v>287.5</v>
      </c>
      <c r="H19" s="6">
        <v>2</v>
      </c>
      <c r="I19" s="6">
        <f t="shared" si="2"/>
        <v>4</v>
      </c>
      <c r="J19" s="6">
        <f t="shared" si="3"/>
        <v>4.72</v>
      </c>
      <c r="K19" s="6">
        <f>SUM(J19)</f>
        <v>4.72</v>
      </c>
      <c r="L19" s="6">
        <f>G19+K19</f>
        <v>292.22</v>
      </c>
      <c r="M19" s="6">
        <v>287.5</v>
      </c>
      <c r="N19" s="6">
        <f>L19-M19</f>
        <v>4.720000000000027</v>
      </c>
      <c r="O19" s="2" t="s">
        <v>88</v>
      </c>
    </row>
    <row r="20" spans="1:14" ht="15">
      <c r="A20" s="12" t="s">
        <v>24</v>
      </c>
      <c r="B20" s="5" t="s">
        <v>5</v>
      </c>
      <c r="C20" s="6">
        <v>1</v>
      </c>
      <c r="D20" s="6">
        <v>250</v>
      </c>
      <c r="E20" s="6">
        <f t="shared" si="0"/>
        <v>250</v>
      </c>
      <c r="F20" s="6">
        <f t="shared" si="1"/>
        <v>287.5</v>
      </c>
      <c r="G20" s="6"/>
      <c r="H20" s="6">
        <v>2</v>
      </c>
      <c r="I20" s="6">
        <f t="shared" si="2"/>
        <v>2</v>
      </c>
      <c r="J20" s="6">
        <f t="shared" si="3"/>
        <v>2.36</v>
      </c>
      <c r="K20" s="6"/>
      <c r="L20" s="6"/>
      <c r="M20" s="6"/>
      <c r="N20" s="6"/>
    </row>
    <row r="21" spans="1:15" ht="15">
      <c r="A21" s="12" t="s">
        <v>24</v>
      </c>
      <c r="B21" s="5" t="s">
        <v>14</v>
      </c>
      <c r="C21" s="6">
        <v>1</v>
      </c>
      <c r="D21" s="6">
        <v>33</v>
      </c>
      <c r="E21" s="6">
        <f t="shared" si="0"/>
        <v>33</v>
      </c>
      <c r="F21" s="6">
        <f t="shared" si="1"/>
        <v>37.95</v>
      </c>
      <c r="G21" s="6">
        <f>SUM(F20:F21)</f>
        <v>325.45</v>
      </c>
      <c r="H21" s="6">
        <v>1</v>
      </c>
      <c r="I21" s="6">
        <f t="shared" si="2"/>
        <v>1</v>
      </c>
      <c r="J21" s="6">
        <f t="shared" si="3"/>
        <v>1.18</v>
      </c>
      <c r="K21" s="6">
        <f>SUM(J20:J21)</f>
        <v>3.54</v>
      </c>
      <c r="L21" s="6">
        <f>G21+K21</f>
        <v>328.99</v>
      </c>
      <c r="M21" s="6">
        <v>329</v>
      </c>
      <c r="N21" s="13">
        <f>L21-M21</f>
        <v>-0.009999999999990905</v>
      </c>
      <c r="O21" t="s">
        <v>89</v>
      </c>
    </row>
    <row r="22" spans="1:15" ht="15.75">
      <c r="A22" s="8" t="s">
        <v>56</v>
      </c>
      <c r="B22" s="5" t="s">
        <v>4</v>
      </c>
      <c r="C22" s="6">
        <v>1</v>
      </c>
      <c r="D22" s="6">
        <v>125</v>
      </c>
      <c r="E22" s="6">
        <f t="shared" si="0"/>
        <v>125</v>
      </c>
      <c r="F22" s="6">
        <f t="shared" si="1"/>
        <v>143.75</v>
      </c>
      <c r="G22" s="6">
        <f>SUM(F22)</f>
        <v>143.75</v>
      </c>
      <c r="H22" s="6">
        <v>2</v>
      </c>
      <c r="I22" s="6">
        <f t="shared" si="2"/>
        <v>2</v>
      </c>
      <c r="J22" s="6">
        <f t="shared" si="3"/>
        <v>2.36</v>
      </c>
      <c r="K22" s="6">
        <f>SUM(J22)</f>
        <v>2.36</v>
      </c>
      <c r="L22" s="6">
        <f>G22+K22</f>
        <v>146.11</v>
      </c>
      <c r="M22" s="6">
        <v>143.75</v>
      </c>
      <c r="N22" s="6">
        <f>L22-M22</f>
        <v>2.3600000000000136</v>
      </c>
      <c r="O22" s="2" t="s">
        <v>88</v>
      </c>
    </row>
    <row r="23" spans="1:15" ht="15">
      <c r="A23" s="12" t="s">
        <v>25</v>
      </c>
      <c r="B23" s="5" t="s">
        <v>3</v>
      </c>
      <c r="C23" s="6">
        <v>2</v>
      </c>
      <c r="D23" s="6">
        <v>95</v>
      </c>
      <c r="E23" s="6">
        <f t="shared" si="0"/>
        <v>190</v>
      </c>
      <c r="F23" s="6">
        <f t="shared" si="1"/>
        <v>218.5</v>
      </c>
      <c r="G23" s="6">
        <f>SUM(F23)</f>
        <v>218.5</v>
      </c>
      <c r="H23" s="6">
        <v>1</v>
      </c>
      <c r="I23" s="6">
        <f t="shared" si="2"/>
        <v>2</v>
      </c>
      <c r="J23" s="6">
        <f t="shared" si="3"/>
        <v>2.36</v>
      </c>
      <c r="K23" s="6">
        <f>SUM(J23:J24)</f>
        <v>5.9</v>
      </c>
      <c r="L23" s="6">
        <f>G23+K23</f>
        <v>224.4</v>
      </c>
      <c r="M23" s="6">
        <v>218.5</v>
      </c>
      <c r="N23" s="6">
        <f>L23-M23</f>
        <v>5.900000000000006</v>
      </c>
      <c r="O23" s="2" t="s">
        <v>88</v>
      </c>
    </row>
    <row r="24" spans="1:14" ht="15">
      <c r="A24" s="12" t="s">
        <v>26</v>
      </c>
      <c r="B24" s="5" t="s">
        <v>12</v>
      </c>
      <c r="C24" s="6">
        <v>1</v>
      </c>
      <c r="D24" s="6">
        <v>105</v>
      </c>
      <c r="E24" s="6">
        <f t="shared" si="0"/>
        <v>105</v>
      </c>
      <c r="F24" s="6">
        <f t="shared" si="1"/>
        <v>120.75</v>
      </c>
      <c r="G24" s="6"/>
      <c r="H24" s="6">
        <v>3</v>
      </c>
      <c r="I24" s="6">
        <f t="shared" si="2"/>
        <v>3</v>
      </c>
      <c r="J24" s="6">
        <f t="shared" si="3"/>
        <v>3.54</v>
      </c>
      <c r="K24" s="6"/>
      <c r="L24" s="6"/>
      <c r="M24" s="6"/>
      <c r="N24" s="6"/>
    </row>
    <row r="25" spans="1:14" ht="15">
      <c r="A25" s="12" t="s">
        <v>26</v>
      </c>
      <c r="B25" s="5" t="s">
        <v>5</v>
      </c>
      <c r="C25" s="6">
        <v>1</v>
      </c>
      <c r="D25" s="6">
        <v>250</v>
      </c>
      <c r="E25" s="6">
        <f t="shared" si="0"/>
        <v>250</v>
      </c>
      <c r="F25" s="6">
        <f t="shared" si="1"/>
        <v>287.5</v>
      </c>
      <c r="G25" s="6"/>
      <c r="H25" s="6">
        <v>2</v>
      </c>
      <c r="I25" s="6">
        <f t="shared" si="2"/>
        <v>2</v>
      </c>
      <c r="J25" s="6">
        <f t="shared" si="3"/>
        <v>2.36</v>
      </c>
      <c r="K25" s="6"/>
      <c r="L25" s="6"/>
      <c r="M25" s="6"/>
      <c r="N25" s="6"/>
    </row>
    <row r="26" spans="1:14" ht="15">
      <c r="A26" s="12" t="s">
        <v>26</v>
      </c>
      <c r="B26" s="5" t="s">
        <v>11</v>
      </c>
      <c r="C26" s="6">
        <v>1</v>
      </c>
      <c r="D26" s="6">
        <v>95</v>
      </c>
      <c r="E26" s="6">
        <f t="shared" si="0"/>
        <v>95</v>
      </c>
      <c r="F26" s="6">
        <f t="shared" si="1"/>
        <v>109.25</v>
      </c>
      <c r="G26" s="6"/>
      <c r="H26" s="6">
        <v>3</v>
      </c>
      <c r="I26" s="6">
        <f t="shared" si="2"/>
        <v>3</v>
      </c>
      <c r="J26" s="6">
        <f t="shared" si="3"/>
        <v>3.54</v>
      </c>
      <c r="K26" s="6"/>
      <c r="L26" s="6"/>
      <c r="M26" s="6"/>
      <c r="N26" s="6"/>
    </row>
    <row r="27" spans="1:14" ht="15">
      <c r="A27" s="12" t="s">
        <v>26</v>
      </c>
      <c r="B27" s="5" t="s">
        <v>13</v>
      </c>
      <c r="C27" s="6">
        <v>1</v>
      </c>
      <c r="D27" s="6">
        <v>34</v>
      </c>
      <c r="E27" s="6">
        <f t="shared" si="0"/>
        <v>34</v>
      </c>
      <c r="F27" s="6">
        <f t="shared" si="1"/>
        <v>39.1</v>
      </c>
      <c r="G27" s="6"/>
      <c r="H27" s="6">
        <v>3</v>
      </c>
      <c r="I27" s="6">
        <f t="shared" si="2"/>
        <v>3</v>
      </c>
      <c r="J27" s="6">
        <f t="shared" si="3"/>
        <v>3.54</v>
      </c>
      <c r="K27" s="6"/>
      <c r="L27" s="6"/>
      <c r="M27" s="6"/>
      <c r="N27" s="6"/>
    </row>
    <row r="28" spans="1:14" ht="15">
      <c r="A28" s="12" t="s">
        <v>26</v>
      </c>
      <c r="B28" s="5" t="s">
        <v>14</v>
      </c>
      <c r="C28" s="6">
        <v>1</v>
      </c>
      <c r="D28" s="6">
        <v>33</v>
      </c>
      <c r="E28" s="6">
        <f t="shared" si="0"/>
        <v>33</v>
      </c>
      <c r="F28" s="6">
        <f t="shared" si="1"/>
        <v>37.95</v>
      </c>
      <c r="G28" s="6"/>
      <c r="H28" s="6">
        <v>1</v>
      </c>
      <c r="I28" s="6">
        <f t="shared" si="2"/>
        <v>1</v>
      </c>
      <c r="J28" s="6">
        <f t="shared" si="3"/>
        <v>1.18</v>
      </c>
      <c r="K28" s="6"/>
      <c r="L28" s="6"/>
      <c r="M28" s="6"/>
      <c r="N28" s="6"/>
    </row>
    <row r="29" spans="1:14" ht="15">
      <c r="A29" s="12" t="s">
        <v>26</v>
      </c>
      <c r="B29" s="5" t="s">
        <v>3</v>
      </c>
      <c r="C29" s="6">
        <v>3</v>
      </c>
      <c r="D29" s="6">
        <v>95</v>
      </c>
      <c r="E29" s="6">
        <f t="shared" si="0"/>
        <v>285</v>
      </c>
      <c r="F29" s="6">
        <f t="shared" si="1"/>
        <v>327.75</v>
      </c>
      <c r="G29" s="6"/>
      <c r="H29" s="6">
        <v>1</v>
      </c>
      <c r="I29" s="6">
        <f t="shared" si="2"/>
        <v>3</v>
      </c>
      <c r="J29" s="6">
        <f t="shared" si="3"/>
        <v>3.54</v>
      </c>
      <c r="K29" s="6"/>
      <c r="L29" s="6"/>
      <c r="M29" s="6"/>
      <c r="N29" s="6"/>
    </row>
    <row r="30" spans="1:14" ht="15">
      <c r="A30" s="12" t="s">
        <v>26</v>
      </c>
      <c r="B30" s="5" t="s">
        <v>4</v>
      </c>
      <c r="C30" s="6">
        <v>2</v>
      </c>
      <c r="D30" s="6">
        <v>125</v>
      </c>
      <c r="E30" s="6">
        <f t="shared" si="0"/>
        <v>250</v>
      </c>
      <c r="F30" s="6">
        <f t="shared" si="1"/>
        <v>287.5</v>
      </c>
      <c r="G30" s="6"/>
      <c r="H30" s="6">
        <v>2</v>
      </c>
      <c r="I30" s="6">
        <f t="shared" si="2"/>
        <v>4</v>
      </c>
      <c r="J30" s="6">
        <f t="shared" si="3"/>
        <v>4.72</v>
      </c>
      <c r="K30" s="6"/>
      <c r="L30" s="6"/>
      <c r="M30" s="6"/>
      <c r="N30" s="6"/>
    </row>
    <row r="31" spans="1:15" ht="15">
      <c r="A31" s="12" t="s">
        <v>26</v>
      </c>
      <c r="B31" s="5" t="s">
        <v>15</v>
      </c>
      <c r="C31" s="6">
        <v>2</v>
      </c>
      <c r="D31" s="6">
        <v>33</v>
      </c>
      <c r="E31" s="6">
        <f t="shared" si="0"/>
        <v>66</v>
      </c>
      <c r="F31" s="6">
        <f t="shared" si="1"/>
        <v>75.9</v>
      </c>
      <c r="G31" s="6">
        <f>SUM(F24:F31)</f>
        <v>1285.7000000000003</v>
      </c>
      <c r="H31" s="6">
        <v>1</v>
      </c>
      <c r="I31" s="6">
        <f t="shared" si="2"/>
        <v>2</v>
      </c>
      <c r="J31" s="6">
        <f t="shared" si="3"/>
        <v>2.36</v>
      </c>
      <c r="K31" s="6">
        <f>SUM(J24:J31)</f>
        <v>24.779999999999998</v>
      </c>
      <c r="L31" s="6">
        <f>G31+K31</f>
        <v>1310.4800000000002</v>
      </c>
      <c r="M31" s="6">
        <v>1285.7</v>
      </c>
      <c r="N31" s="6">
        <f>L31-M31</f>
        <v>24.7800000000002</v>
      </c>
      <c r="O31" s="2" t="s">
        <v>90</v>
      </c>
    </row>
    <row r="32" spans="1:14" ht="15">
      <c r="A32" s="12" t="s">
        <v>27</v>
      </c>
      <c r="B32" s="5" t="s">
        <v>4</v>
      </c>
      <c r="C32" s="6">
        <v>1</v>
      </c>
      <c r="D32" s="6">
        <v>125</v>
      </c>
      <c r="E32" s="6">
        <f t="shared" si="0"/>
        <v>125</v>
      </c>
      <c r="F32" s="6">
        <f t="shared" si="1"/>
        <v>143.75</v>
      </c>
      <c r="G32" s="6"/>
      <c r="H32" s="6">
        <v>2</v>
      </c>
      <c r="I32" s="6">
        <f t="shared" si="2"/>
        <v>2</v>
      </c>
      <c r="J32" s="6">
        <f t="shared" si="3"/>
        <v>2.36</v>
      </c>
      <c r="K32" s="6"/>
      <c r="L32" s="6"/>
      <c r="M32" s="6"/>
      <c r="N32" s="6"/>
    </row>
    <row r="33" spans="1:15" ht="18">
      <c r="A33" s="12" t="s">
        <v>27</v>
      </c>
      <c r="B33" s="5" t="s">
        <v>3</v>
      </c>
      <c r="C33" s="6">
        <v>2</v>
      </c>
      <c r="D33" s="6">
        <v>95</v>
      </c>
      <c r="E33" s="6">
        <f t="shared" si="0"/>
        <v>190</v>
      </c>
      <c r="F33" s="6">
        <f t="shared" si="1"/>
        <v>218.5</v>
      </c>
      <c r="G33" s="6">
        <f>SUM(F32:F33)</f>
        <v>362.25</v>
      </c>
      <c r="H33" s="6">
        <v>1</v>
      </c>
      <c r="I33" s="6">
        <f t="shared" si="2"/>
        <v>2</v>
      </c>
      <c r="J33" s="6">
        <f t="shared" si="3"/>
        <v>2.36</v>
      </c>
      <c r="K33" s="6">
        <f>SUM(J32:J33)</f>
        <v>4.72</v>
      </c>
      <c r="L33" s="6">
        <f>G33+K33</f>
        <v>366.97</v>
      </c>
      <c r="M33" s="6"/>
      <c r="N33" s="9">
        <f>L33-M33</f>
        <v>366.97</v>
      </c>
      <c r="O33" s="2" t="s">
        <v>88</v>
      </c>
    </row>
    <row r="34" spans="1:14" ht="15">
      <c r="A34" s="12" t="s">
        <v>28</v>
      </c>
      <c r="B34" s="5" t="s">
        <v>6</v>
      </c>
      <c r="C34" s="6">
        <v>1</v>
      </c>
      <c r="D34" s="6">
        <v>130</v>
      </c>
      <c r="E34" s="6">
        <f aca="true" t="shared" si="4" ref="E34:E65">D34*C34</f>
        <v>130</v>
      </c>
      <c r="F34" s="6">
        <f aca="true" t="shared" si="5" ref="F34:F65">E34+E34*15/100</f>
        <v>149.5</v>
      </c>
      <c r="G34" s="6"/>
      <c r="H34" s="6">
        <v>3</v>
      </c>
      <c r="I34" s="6">
        <f aca="true" t="shared" si="6" ref="I34:I65">C34*H34</f>
        <v>3</v>
      </c>
      <c r="J34" s="6">
        <f aca="true" t="shared" si="7" ref="J34:J65">1.18*I34</f>
        <v>3.54</v>
      </c>
      <c r="K34" s="6"/>
      <c r="L34" s="6"/>
      <c r="M34" s="6"/>
      <c r="N34" s="6"/>
    </row>
    <row r="35" spans="1:14" ht="15">
      <c r="A35" s="12" t="s">
        <v>28</v>
      </c>
      <c r="B35" s="5" t="s">
        <v>8</v>
      </c>
      <c r="C35" s="6">
        <v>1</v>
      </c>
      <c r="D35" s="6">
        <v>80</v>
      </c>
      <c r="E35" s="6">
        <f t="shared" si="4"/>
        <v>80</v>
      </c>
      <c r="F35" s="6">
        <f t="shared" si="5"/>
        <v>92</v>
      </c>
      <c r="G35" s="6"/>
      <c r="H35" s="6">
        <v>3</v>
      </c>
      <c r="I35" s="6">
        <f t="shared" si="6"/>
        <v>3</v>
      </c>
      <c r="J35" s="6">
        <f t="shared" si="7"/>
        <v>3.54</v>
      </c>
      <c r="K35" s="6"/>
      <c r="L35" s="6"/>
      <c r="M35" s="6"/>
      <c r="N35" s="6"/>
    </row>
    <row r="36" spans="1:14" ht="15">
      <c r="A36" s="12" t="s">
        <v>28</v>
      </c>
      <c r="B36" s="5" t="s">
        <v>10</v>
      </c>
      <c r="C36" s="6">
        <v>1</v>
      </c>
      <c r="D36" s="6">
        <v>42</v>
      </c>
      <c r="E36" s="6">
        <f t="shared" si="4"/>
        <v>42</v>
      </c>
      <c r="F36" s="6">
        <f t="shared" si="5"/>
        <v>48.3</v>
      </c>
      <c r="G36" s="6"/>
      <c r="H36" s="6">
        <v>3</v>
      </c>
      <c r="I36" s="6">
        <f t="shared" si="6"/>
        <v>3</v>
      </c>
      <c r="J36" s="6">
        <f t="shared" si="7"/>
        <v>3.54</v>
      </c>
      <c r="K36" s="6"/>
      <c r="L36" s="6"/>
      <c r="M36" s="6"/>
      <c r="N36" s="6"/>
    </row>
    <row r="37" spans="1:14" ht="15">
      <c r="A37" s="12" t="s">
        <v>28</v>
      </c>
      <c r="B37" s="5" t="s">
        <v>11</v>
      </c>
      <c r="C37" s="6">
        <v>1</v>
      </c>
      <c r="D37" s="6">
        <v>95</v>
      </c>
      <c r="E37" s="6">
        <f t="shared" si="4"/>
        <v>95</v>
      </c>
      <c r="F37" s="6">
        <f t="shared" si="5"/>
        <v>109.25</v>
      </c>
      <c r="G37" s="6"/>
      <c r="H37" s="6">
        <v>3</v>
      </c>
      <c r="I37" s="6">
        <f t="shared" si="6"/>
        <v>3</v>
      </c>
      <c r="J37" s="6">
        <f t="shared" si="7"/>
        <v>3.54</v>
      </c>
      <c r="K37" s="6"/>
      <c r="L37" s="6"/>
      <c r="M37" s="6"/>
      <c r="N37" s="6"/>
    </row>
    <row r="38" spans="1:14" ht="15">
      <c r="A38" s="12" t="s">
        <v>28</v>
      </c>
      <c r="B38" s="5" t="s">
        <v>12</v>
      </c>
      <c r="C38" s="6">
        <v>1</v>
      </c>
      <c r="D38" s="6">
        <v>105</v>
      </c>
      <c r="E38" s="6">
        <f t="shared" si="4"/>
        <v>105</v>
      </c>
      <c r="F38" s="6">
        <f t="shared" si="5"/>
        <v>120.75</v>
      </c>
      <c r="G38" s="6"/>
      <c r="H38" s="6">
        <v>3</v>
      </c>
      <c r="I38" s="6">
        <f t="shared" si="6"/>
        <v>3</v>
      </c>
      <c r="J38" s="6">
        <f t="shared" si="7"/>
        <v>3.54</v>
      </c>
      <c r="K38" s="6"/>
      <c r="L38" s="6"/>
      <c r="M38" s="6"/>
      <c r="N38" s="6"/>
    </row>
    <row r="39" spans="1:14" ht="15">
      <c r="A39" s="12" t="s">
        <v>28</v>
      </c>
      <c r="B39" s="5" t="s">
        <v>13</v>
      </c>
      <c r="C39" s="6">
        <v>1</v>
      </c>
      <c r="D39" s="6">
        <v>34</v>
      </c>
      <c r="E39" s="6">
        <f t="shared" si="4"/>
        <v>34</v>
      </c>
      <c r="F39" s="6">
        <f t="shared" si="5"/>
        <v>39.1</v>
      </c>
      <c r="G39" s="6"/>
      <c r="H39" s="6">
        <v>3</v>
      </c>
      <c r="I39" s="6">
        <f t="shared" si="6"/>
        <v>3</v>
      </c>
      <c r="J39" s="6">
        <f t="shared" si="7"/>
        <v>3.54</v>
      </c>
      <c r="K39" s="6"/>
      <c r="L39" s="6"/>
      <c r="M39" s="6"/>
      <c r="N39" s="6"/>
    </row>
    <row r="40" spans="1:14" ht="15">
      <c r="A40" s="12" t="s">
        <v>28</v>
      </c>
      <c r="B40" s="5" t="s">
        <v>14</v>
      </c>
      <c r="C40" s="6">
        <v>1</v>
      </c>
      <c r="D40" s="6">
        <v>33</v>
      </c>
      <c r="E40" s="6">
        <f t="shared" si="4"/>
        <v>33</v>
      </c>
      <c r="F40" s="6">
        <f t="shared" si="5"/>
        <v>37.95</v>
      </c>
      <c r="G40" s="6"/>
      <c r="H40" s="6">
        <v>1</v>
      </c>
      <c r="I40" s="6">
        <f t="shared" si="6"/>
        <v>1</v>
      </c>
      <c r="J40" s="6">
        <f t="shared" si="7"/>
        <v>1.18</v>
      </c>
      <c r="K40" s="6"/>
      <c r="L40" s="6"/>
      <c r="M40" s="6"/>
      <c r="N40" s="6"/>
    </row>
    <row r="41" spans="1:15" ht="15">
      <c r="A41" s="12" t="s">
        <v>28</v>
      </c>
      <c r="B41" s="5" t="s">
        <v>4</v>
      </c>
      <c r="C41" s="6">
        <v>2</v>
      </c>
      <c r="D41" s="6">
        <v>125</v>
      </c>
      <c r="E41" s="6">
        <f t="shared" si="4"/>
        <v>250</v>
      </c>
      <c r="F41" s="6">
        <f t="shared" si="5"/>
        <v>287.5</v>
      </c>
      <c r="G41" s="6">
        <f>SUM(F34:F41)</f>
        <v>884.35</v>
      </c>
      <c r="H41" s="6">
        <v>2</v>
      </c>
      <c r="I41" s="6">
        <f t="shared" si="6"/>
        <v>4</v>
      </c>
      <c r="J41" s="6">
        <f t="shared" si="7"/>
        <v>4.72</v>
      </c>
      <c r="K41" s="6">
        <f>SUM(J34:J41)</f>
        <v>27.139999999999997</v>
      </c>
      <c r="L41" s="6">
        <f>G41+K41</f>
        <v>911.49</v>
      </c>
      <c r="M41" s="6">
        <v>885</v>
      </c>
      <c r="N41" s="6">
        <f>L41-M41</f>
        <v>26.49000000000001</v>
      </c>
      <c r="O41" t="s">
        <v>91</v>
      </c>
    </row>
    <row r="42" spans="1:15" ht="15">
      <c r="A42" s="12" t="s">
        <v>29</v>
      </c>
      <c r="B42" s="5" t="s">
        <v>4</v>
      </c>
      <c r="C42" s="6">
        <v>3</v>
      </c>
      <c r="D42" s="6">
        <v>125</v>
      </c>
      <c r="E42" s="6">
        <f t="shared" si="4"/>
        <v>375</v>
      </c>
      <c r="F42" s="6">
        <f t="shared" si="5"/>
        <v>431.25</v>
      </c>
      <c r="G42" s="6">
        <f>SUM(F42)</f>
        <v>431.25</v>
      </c>
      <c r="H42" s="6">
        <v>2</v>
      </c>
      <c r="I42" s="6">
        <f t="shared" si="6"/>
        <v>6</v>
      </c>
      <c r="J42" s="6">
        <f t="shared" si="7"/>
        <v>7.08</v>
      </c>
      <c r="K42" s="6">
        <f>SUM(J42)</f>
        <v>7.08</v>
      </c>
      <c r="L42" s="6">
        <f>G42+K42</f>
        <v>438.33</v>
      </c>
      <c r="M42" s="6">
        <v>440</v>
      </c>
      <c r="N42" s="6">
        <f>L42-M42</f>
        <v>-1.670000000000016</v>
      </c>
      <c r="O42" t="s">
        <v>91</v>
      </c>
    </row>
    <row r="43" spans="1:14" ht="15">
      <c r="A43" s="12" t="s">
        <v>30</v>
      </c>
      <c r="B43" s="5" t="s">
        <v>3</v>
      </c>
      <c r="C43" s="6">
        <v>1</v>
      </c>
      <c r="D43" s="6">
        <v>95</v>
      </c>
      <c r="E43" s="6">
        <f t="shared" si="4"/>
        <v>95</v>
      </c>
      <c r="F43" s="6">
        <f t="shared" si="5"/>
        <v>109.25</v>
      </c>
      <c r="G43" s="6"/>
      <c r="H43" s="6">
        <v>1</v>
      </c>
      <c r="I43" s="6">
        <f t="shared" si="6"/>
        <v>1</v>
      </c>
      <c r="J43" s="6">
        <f t="shared" si="7"/>
        <v>1.18</v>
      </c>
      <c r="K43" s="6"/>
      <c r="L43" s="6"/>
      <c r="M43" s="6"/>
      <c r="N43" s="6"/>
    </row>
    <row r="44" spans="1:14" ht="15">
      <c r="A44" s="12" t="s">
        <v>30</v>
      </c>
      <c r="B44" s="5" t="s">
        <v>4</v>
      </c>
      <c r="C44" s="6">
        <v>1</v>
      </c>
      <c r="D44" s="6">
        <v>125</v>
      </c>
      <c r="E44" s="6">
        <f t="shared" si="4"/>
        <v>125</v>
      </c>
      <c r="F44" s="6">
        <f t="shared" si="5"/>
        <v>143.75</v>
      </c>
      <c r="G44" s="6"/>
      <c r="H44" s="6">
        <v>2</v>
      </c>
      <c r="I44" s="6">
        <f t="shared" si="6"/>
        <v>2</v>
      </c>
      <c r="J44" s="6">
        <f t="shared" si="7"/>
        <v>2.36</v>
      </c>
      <c r="K44" s="6"/>
      <c r="L44" s="6"/>
      <c r="M44" s="6"/>
      <c r="N44" s="6"/>
    </row>
    <row r="45" spans="1:14" ht="15">
      <c r="A45" s="12" t="s">
        <v>30</v>
      </c>
      <c r="B45" s="5" t="s">
        <v>7</v>
      </c>
      <c r="C45" s="6">
        <v>1</v>
      </c>
      <c r="D45" s="6">
        <v>160</v>
      </c>
      <c r="E45" s="6">
        <f t="shared" si="4"/>
        <v>160</v>
      </c>
      <c r="F45" s="6">
        <f t="shared" si="5"/>
        <v>184</v>
      </c>
      <c r="G45" s="6"/>
      <c r="H45" s="6">
        <v>2</v>
      </c>
      <c r="I45" s="6">
        <f t="shared" si="6"/>
        <v>2</v>
      </c>
      <c r="J45" s="6">
        <f t="shared" si="7"/>
        <v>2.36</v>
      </c>
      <c r="K45" s="6"/>
      <c r="L45" s="6"/>
      <c r="M45" s="6"/>
      <c r="N45" s="6"/>
    </row>
    <row r="46" spans="1:15" ht="15">
      <c r="A46" s="12" t="s">
        <v>30</v>
      </c>
      <c r="B46" s="5" t="s">
        <v>12</v>
      </c>
      <c r="C46" s="6">
        <v>1</v>
      </c>
      <c r="D46" s="6">
        <v>105</v>
      </c>
      <c r="E46" s="6">
        <f t="shared" si="4"/>
        <v>105</v>
      </c>
      <c r="F46" s="6">
        <f t="shared" si="5"/>
        <v>120.75</v>
      </c>
      <c r="G46" s="6">
        <f>SUM(F43:F46)</f>
        <v>557.75</v>
      </c>
      <c r="H46" s="6">
        <v>3</v>
      </c>
      <c r="I46" s="6">
        <f t="shared" si="6"/>
        <v>3</v>
      </c>
      <c r="J46" s="6">
        <f t="shared" si="7"/>
        <v>3.54</v>
      </c>
      <c r="K46" s="6">
        <f>SUM(J43:J46)</f>
        <v>9.440000000000001</v>
      </c>
      <c r="L46" s="6">
        <f>G46+K46</f>
        <v>567.19</v>
      </c>
      <c r="M46" s="6">
        <v>558</v>
      </c>
      <c r="N46" s="6">
        <f>L46-M46</f>
        <v>9.190000000000055</v>
      </c>
      <c r="O46" s="2" t="s">
        <v>88</v>
      </c>
    </row>
    <row r="47" spans="1:14" ht="15">
      <c r="A47" s="12" t="s">
        <v>31</v>
      </c>
      <c r="B47" s="5" t="s">
        <v>4</v>
      </c>
      <c r="C47" s="6">
        <v>1</v>
      </c>
      <c r="D47" s="6">
        <v>125</v>
      </c>
      <c r="E47" s="6">
        <f t="shared" si="4"/>
        <v>125</v>
      </c>
      <c r="F47" s="6">
        <f t="shared" si="5"/>
        <v>143.75</v>
      </c>
      <c r="G47" s="6"/>
      <c r="H47" s="6">
        <v>2</v>
      </c>
      <c r="I47" s="6">
        <f t="shared" si="6"/>
        <v>2</v>
      </c>
      <c r="J47" s="6">
        <f t="shared" si="7"/>
        <v>2.36</v>
      </c>
      <c r="K47" s="6"/>
      <c r="L47" s="6"/>
      <c r="M47" s="6"/>
      <c r="N47" s="6"/>
    </row>
    <row r="48" spans="1:15" ht="15">
      <c r="A48" s="12" t="s">
        <v>31</v>
      </c>
      <c r="B48" s="5" t="s">
        <v>5</v>
      </c>
      <c r="C48" s="6">
        <v>1</v>
      </c>
      <c r="D48" s="6">
        <v>250</v>
      </c>
      <c r="E48" s="6">
        <f t="shared" si="4"/>
        <v>250</v>
      </c>
      <c r="F48" s="6">
        <f t="shared" si="5"/>
        <v>287.5</v>
      </c>
      <c r="G48" s="6">
        <f>SUM(F47:F48)</f>
        <v>431.25</v>
      </c>
      <c r="H48" s="6">
        <v>2</v>
      </c>
      <c r="I48" s="6">
        <f t="shared" si="6"/>
        <v>2</v>
      </c>
      <c r="J48" s="6">
        <f t="shared" si="7"/>
        <v>2.36</v>
      </c>
      <c r="K48" s="6">
        <f>SUM(J47:J48)</f>
        <v>4.72</v>
      </c>
      <c r="L48" s="6">
        <f>G48+K48</f>
        <v>435.97</v>
      </c>
      <c r="M48" s="6">
        <v>431.25</v>
      </c>
      <c r="N48" s="6">
        <f>L48-M48</f>
        <v>4.720000000000027</v>
      </c>
      <c r="O48" s="2" t="s">
        <v>87</v>
      </c>
    </row>
    <row r="49" spans="1:14" ht="18">
      <c r="A49" s="12" t="s">
        <v>32</v>
      </c>
      <c r="B49" s="5" t="s">
        <v>4</v>
      </c>
      <c r="C49" s="6">
        <v>3</v>
      </c>
      <c r="D49" s="6">
        <v>125</v>
      </c>
      <c r="E49" s="6">
        <f t="shared" si="4"/>
        <v>375</v>
      </c>
      <c r="F49" s="6">
        <f t="shared" si="5"/>
        <v>431.25</v>
      </c>
      <c r="G49" s="6">
        <f>SUM(F49)</f>
        <v>431.25</v>
      </c>
      <c r="H49" s="6">
        <v>2</v>
      </c>
      <c r="I49" s="6">
        <f t="shared" si="6"/>
        <v>6</v>
      </c>
      <c r="J49" s="6">
        <f t="shared" si="7"/>
        <v>7.08</v>
      </c>
      <c r="K49" s="6">
        <f>SUM(J49)</f>
        <v>7.08</v>
      </c>
      <c r="L49" s="6">
        <f>G49+K49</f>
        <v>438.33</v>
      </c>
      <c r="M49" s="6"/>
      <c r="N49" s="9">
        <f>L49-M49</f>
        <v>438.33</v>
      </c>
    </row>
    <row r="50" spans="1:14" ht="15">
      <c r="A50" s="12" t="s">
        <v>33</v>
      </c>
      <c r="B50" s="5" t="s">
        <v>4</v>
      </c>
      <c r="C50" s="6">
        <v>1</v>
      </c>
      <c r="D50" s="6">
        <v>125</v>
      </c>
      <c r="E50" s="6">
        <f t="shared" si="4"/>
        <v>125</v>
      </c>
      <c r="F50" s="6">
        <f t="shared" si="5"/>
        <v>143.75</v>
      </c>
      <c r="G50" s="6"/>
      <c r="H50" s="6">
        <v>2</v>
      </c>
      <c r="I50" s="6">
        <f t="shared" si="6"/>
        <v>2</v>
      </c>
      <c r="J50" s="6">
        <f t="shared" si="7"/>
        <v>2.36</v>
      </c>
      <c r="K50" s="6"/>
      <c r="L50" s="6"/>
      <c r="M50" s="6"/>
      <c r="N50" s="6"/>
    </row>
    <row r="51" spans="1:14" ht="15">
      <c r="A51" s="12" t="s">
        <v>33</v>
      </c>
      <c r="B51" s="5" t="s">
        <v>5</v>
      </c>
      <c r="C51" s="6">
        <v>1</v>
      </c>
      <c r="D51" s="6">
        <v>250</v>
      </c>
      <c r="E51" s="6">
        <f t="shared" si="4"/>
        <v>250</v>
      </c>
      <c r="F51" s="6">
        <f t="shared" si="5"/>
        <v>287.5</v>
      </c>
      <c r="G51" s="6"/>
      <c r="H51" s="6">
        <v>2</v>
      </c>
      <c r="I51" s="6">
        <f t="shared" si="6"/>
        <v>2</v>
      </c>
      <c r="J51" s="6">
        <f t="shared" si="7"/>
        <v>2.36</v>
      </c>
      <c r="K51" s="6"/>
      <c r="L51" s="6"/>
      <c r="M51" s="6"/>
      <c r="N51" s="6"/>
    </row>
    <row r="52" spans="1:15" ht="15">
      <c r="A52" s="12" t="s">
        <v>33</v>
      </c>
      <c r="B52" s="5" t="s">
        <v>3</v>
      </c>
      <c r="C52" s="6">
        <v>2</v>
      </c>
      <c r="D52" s="6">
        <v>95</v>
      </c>
      <c r="E52" s="6">
        <f t="shared" si="4"/>
        <v>190</v>
      </c>
      <c r="F52" s="6">
        <f t="shared" si="5"/>
        <v>218.5</v>
      </c>
      <c r="G52" s="6">
        <f>SUM(F50:F52)</f>
        <v>649.75</v>
      </c>
      <c r="H52" s="6">
        <v>1</v>
      </c>
      <c r="I52" s="6">
        <f t="shared" si="6"/>
        <v>2</v>
      </c>
      <c r="J52" s="6">
        <f t="shared" si="7"/>
        <v>2.36</v>
      </c>
      <c r="K52" s="6">
        <f>SUM(J50:J52)</f>
        <v>7.08</v>
      </c>
      <c r="L52" s="6">
        <f>G52+K52</f>
        <v>656.83</v>
      </c>
      <c r="M52" s="6">
        <v>649.75</v>
      </c>
      <c r="N52" s="6">
        <f>L52-M52</f>
        <v>7.080000000000041</v>
      </c>
      <c r="O52" t="s">
        <v>91</v>
      </c>
    </row>
    <row r="53" spans="1:14" ht="15">
      <c r="A53" s="12" t="s">
        <v>34</v>
      </c>
      <c r="B53" s="5" t="s">
        <v>4</v>
      </c>
      <c r="C53" s="6">
        <v>1</v>
      </c>
      <c r="D53" s="6">
        <v>125</v>
      </c>
      <c r="E53" s="6">
        <f t="shared" si="4"/>
        <v>125</v>
      </c>
      <c r="F53" s="6">
        <f t="shared" si="5"/>
        <v>143.75</v>
      </c>
      <c r="G53" s="6"/>
      <c r="H53" s="6">
        <v>2</v>
      </c>
      <c r="I53" s="6">
        <f t="shared" si="6"/>
        <v>2</v>
      </c>
      <c r="J53" s="6">
        <f t="shared" si="7"/>
        <v>2.36</v>
      </c>
      <c r="K53" s="6"/>
      <c r="L53" s="6"/>
      <c r="M53" s="6"/>
      <c r="N53" s="6"/>
    </row>
    <row r="54" spans="1:14" ht="15">
      <c r="A54" s="12" t="s">
        <v>34</v>
      </c>
      <c r="B54" s="5" t="s">
        <v>5</v>
      </c>
      <c r="C54" s="6">
        <v>1</v>
      </c>
      <c r="D54" s="6">
        <v>250</v>
      </c>
      <c r="E54" s="6">
        <f t="shared" si="4"/>
        <v>250</v>
      </c>
      <c r="F54" s="6">
        <f t="shared" si="5"/>
        <v>287.5</v>
      </c>
      <c r="G54" s="6"/>
      <c r="H54" s="6">
        <v>2</v>
      </c>
      <c r="I54" s="6">
        <f t="shared" si="6"/>
        <v>2</v>
      </c>
      <c r="J54" s="6">
        <f t="shared" si="7"/>
        <v>2.36</v>
      </c>
      <c r="K54" s="6"/>
      <c r="L54" s="6"/>
      <c r="M54" s="6"/>
      <c r="N54" s="6"/>
    </row>
    <row r="55" spans="1:14" ht="15">
      <c r="A55" s="12" t="s">
        <v>34</v>
      </c>
      <c r="B55" s="5" t="s">
        <v>7</v>
      </c>
      <c r="C55" s="6">
        <v>1</v>
      </c>
      <c r="D55" s="6">
        <v>160</v>
      </c>
      <c r="E55" s="6">
        <f t="shared" si="4"/>
        <v>160</v>
      </c>
      <c r="F55" s="6">
        <f t="shared" si="5"/>
        <v>184</v>
      </c>
      <c r="G55" s="6"/>
      <c r="H55" s="6">
        <v>2</v>
      </c>
      <c r="I55" s="6">
        <f t="shared" si="6"/>
        <v>2</v>
      </c>
      <c r="J55" s="6">
        <f t="shared" si="7"/>
        <v>2.36</v>
      </c>
      <c r="K55" s="6"/>
      <c r="L55" s="6"/>
      <c r="M55" s="6"/>
      <c r="N55" s="6"/>
    </row>
    <row r="56" spans="1:14" ht="15">
      <c r="A56" s="12" t="s">
        <v>34</v>
      </c>
      <c r="B56" s="5" t="s">
        <v>9</v>
      </c>
      <c r="C56" s="6">
        <v>1</v>
      </c>
      <c r="D56" s="7">
        <v>80</v>
      </c>
      <c r="E56" s="6">
        <f t="shared" si="4"/>
        <v>80</v>
      </c>
      <c r="F56" s="6">
        <f t="shared" si="5"/>
        <v>92</v>
      </c>
      <c r="G56" s="6"/>
      <c r="H56" s="6">
        <v>1</v>
      </c>
      <c r="I56" s="6">
        <f t="shared" si="6"/>
        <v>1</v>
      </c>
      <c r="J56" s="6">
        <f t="shared" si="7"/>
        <v>1.18</v>
      </c>
      <c r="K56" s="6"/>
      <c r="L56" s="6"/>
      <c r="M56" s="6"/>
      <c r="N56" s="6"/>
    </row>
    <row r="57" spans="1:15" ht="15">
      <c r="A57" s="12" t="s">
        <v>34</v>
      </c>
      <c r="B57" s="5" t="s">
        <v>16</v>
      </c>
      <c r="C57" s="6">
        <v>1</v>
      </c>
      <c r="D57" s="6">
        <v>60</v>
      </c>
      <c r="E57" s="6">
        <f t="shared" si="4"/>
        <v>60</v>
      </c>
      <c r="F57" s="6">
        <f t="shared" si="5"/>
        <v>69</v>
      </c>
      <c r="G57" s="6">
        <f>SUM(F53:F57)</f>
        <v>776.25</v>
      </c>
      <c r="H57" s="6">
        <v>1</v>
      </c>
      <c r="I57" s="6">
        <f t="shared" si="6"/>
        <v>1</v>
      </c>
      <c r="J57" s="6">
        <f t="shared" si="7"/>
        <v>1.18</v>
      </c>
      <c r="K57" s="6">
        <f>SUM(J53:J57)</f>
        <v>9.44</v>
      </c>
      <c r="L57" s="6">
        <f>G57+K57</f>
        <v>785.69</v>
      </c>
      <c r="M57" s="6">
        <v>776.25</v>
      </c>
      <c r="N57" s="6">
        <f>L57-M57</f>
        <v>9.440000000000055</v>
      </c>
      <c r="O57" s="2" t="s">
        <v>88</v>
      </c>
    </row>
    <row r="58" spans="1:14" ht="15">
      <c r="A58" s="12" t="s">
        <v>35</v>
      </c>
      <c r="B58" s="5" t="s">
        <v>4</v>
      </c>
      <c r="C58" s="6">
        <v>1</v>
      </c>
      <c r="D58" s="6">
        <v>125</v>
      </c>
      <c r="E58" s="6">
        <f t="shared" si="4"/>
        <v>125</v>
      </c>
      <c r="F58" s="6">
        <f t="shared" si="5"/>
        <v>143.75</v>
      </c>
      <c r="G58" s="6"/>
      <c r="H58" s="6">
        <v>2</v>
      </c>
      <c r="I58" s="6">
        <f t="shared" si="6"/>
        <v>2</v>
      </c>
      <c r="J58" s="6">
        <f t="shared" si="7"/>
        <v>2.36</v>
      </c>
      <c r="K58" s="6"/>
      <c r="L58" s="6"/>
      <c r="M58" s="6"/>
      <c r="N58" s="6"/>
    </row>
    <row r="59" spans="1:14" ht="15">
      <c r="A59" s="12" t="s">
        <v>35</v>
      </c>
      <c r="B59" s="5" t="s">
        <v>12</v>
      </c>
      <c r="C59" s="6">
        <v>1</v>
      </c>
      <c r="D59" s="6">
        <v>105</v>
      </c>
      <c r="E59" s="6">
        <f t="shared" si="4"/>
        <v>105</v>
      </c>
      <c r="F59" s="6">
        <f t="shared" si="5"/>
        <v>120.75</v>
      </c>
      <c r="G59" s="6"/>
      <c r="H59" s="6">
        <v>3</v>
      </c>
      <c r="I59" s="6">
        <f t="shared" si="6"/>
        <v>3</v>
      </c>
      <c r="J59" s="6">
        <f t="shared" si="7"/>
        <v>3.54</v>
      </c>
      <c r="K59" s="6"/>
      <c r="L59" s="6"/>
      <c r="M59" s="6"/>
      <c r="N59" s="6"/>
    </row>
    <row r="60" spans="1:14" ht="15">
      <c r="A60" s="12" t="s">
        <v>35</v>
      </c>
      <c r="B60" s="5" t="s">
        <v>14</v>
      </c>
      <c r="C60" s="6">
        <v>1</v>
      </c>
      <c r="D60" s="6">
        <v>33</v>
      </c>
      <c r="E60" s="6">
        <f t="shared" si="4"/>
        <v>33</v>
      </c>
      <c r="F60" s="6">
        <f t="shared" si="5"/>
        <v>37.95</v>
      </c>
      <c r="G60" s="6"/>
      <c r="H60" s="6">
        <v>1</v>
      </c>
      <c r="I60" s="6">
        <f t="shared" si="6"/>
        <v>1</v>
      </c>
      <c r="J60" s="6">
        <f t="shared" si="7"/>
        <v>1.18</v>
      </c>
      <c r="K60" s="6"/>
      <c r="L60" s="6"/>
      <c r="M60" s="6"/>
      <c r="N60" s="6"/>
    </row>
    <row r="61" spans="1:15" ht="15">
      <c r="A61" s="12" t="s">
        <v>35</v>
      </c>
      <c r="B61" s="5" t="s">
        <v>15</v>
      </c>
      <c r="C61" s="6">
        <v>1</v>
      </c>
      <c r="D61" s="6">
        <v>33</v>
      </c>
      <c r="E61" s="6">
        <f t="shared" si="4"/>
        <v>33</v>
      </c>
      <c r="F61" s="6">
        <f t="shared" si="5"/>
        <v>37.95</v>
      </c>
      <c r="G61" s="6">
        <f>SUM(F58:F61)</f>
        <v>340.4</v>
      </c>
      <c r="H61" s="6">
        <v>1</v>
      </c>
      <c r="I61" s="6">
        <f t="shared" si="6"/>
        <v>1</v>
      </c>
      <c r="J61" s="6">
        <f t="shared" si="7"/>
        <v>1.18</v>
      </c>
      <c r="K61" s="6">
        <f>SUM(J58:J61)</f>
        <v>8.26</v>
      </c>
      <c r="L61" s="6">
        <f>G61+K61</f>
        <v>348.65999999999997</v>
      </c>
      <c r="M61" s="6">
        <v>341</v>
      </c>
      <c r="N61" s="6">
        <f>L61-M61</f>
        <v>7.659999999999968</v>
      </c>
      <c r="O61" t="s">
        <v>91</v>
      </c>
    </row>
    <row r="62" spans="1:14" ht="15">
      <c r="A62" s="12" t="s">
        <v>54</v>
      </c>
      <c r="B62" s="5" t="s">
        <v>14</v>
      </c>
      <c r="C62" s="6">
        <v>1</v>
      </c>
      <c r="D62" s="6">
        <v>33</v>
      </c>
      <c r="E62" s="6">
        <f t="shared" si="4"/>
        <v>33</v>
      </c>
      <c r="F62" s="6">
        <f t="shared" si="5"/>
        <v>37.95</v>
      </c>
      <c r="G62" s="6"/>
      <c r="H62" s="6">
        <v>1</v>
      </c>
      <c r="I62" s="6">
        <f t="shared" si="6"/>
        <v>1</v>
      </c>
      <c r="J62" s="6">
        <f t="shared" si="7"/>
        <v>1.18</v>
      </c>
      <c r="K62" s="6"/>
      <c r="L62" s="6"/>
      <c r="M62" s="6"/>
      <c r="N62" s="6"/>
    </row>
    <row r="63" spans="1:14" ht="15">
      <c r="A63" s="12" t="s">
        <v>54</v>
      </c>
      <c r="B63" s="5" t="s">
        <v>4</v>
      </c>
      <c r="C63" s="6">
        <v>2</v>
      </c>
      <c r="D63" s="6">
        <v>125</v>
      </c>
      <c r="E63" s="6">
        <f t="shared" si="4"/>
        <v>250</v>
      </c>
      <c r="F63" s="6">
        <f t="shared" si="5"/>
        <v>287.5</v>
      </c>
      <c r="G63" s="6"/>
      <c r="H63" s="6">
        <v>2</v>
      </c>
      <c r="I63" s="6">
        <f t="shared" si="6"/>
        <v>4</v>
      </c>
      <c r="J63" s="6">
        <f t="shared" si="7"/>
        <v>4.72</v>
      </c>
      <c r="K63" s="6"/>
      <c r="L63" s="6"/>
      <c r="M63" s="6"/>
      <c r="N63" s="6"/>
    </row>
    <row r="64" spans="1:15" ht="15">
      <c r="A64" s="12" t="s">
        <v>54</v>
      </c>
      <c r="B64" s="5" t="s">
        <v>16</v>
      </c>
      <c r="C64" s="6">
        <v>2</v>
      </c>
      <c r="D64" s="6">
        <v>60</v>
      </c>
      <c r="E64" s="6">
        <f t="shared" si="4"/>
        <v>120</v>
      </c>
      <c r="F64" s="6">
        <f t="shared" si="5"/>
        <v>138</v>
      </c>
      <c r="G64" s="6">
        <f>SUM(F62:F64)</f>
        <v>463.45</v>
      </c>
      <c r="H64" s="6">
        <v>1</v>
      </c>
      <c r="I64" s="6">
        <f t="shared" si="6"/>
        <v>2</v>
      </c>
      <c r="J64" s="6">
        <f t="shared" si="7"/>
        <v>2.36</v>
      </c>
      <c r="K64" s="6">
        <f>SUM(J62:J64)</f>
        <v>8.26</v>
      </c>
      <c r="L64" s="6">
        <f>G64+K64</f>
        <v>471.71</v>
      </c>
      <c r="M64" s="6">
        <v>464</v>
      </c>
      <c r="N64" s="6">
        <f>L64-M64</f>
        <v>7.7099999999999795</v>
      </c>
      <c r="O64" t="s">
        <v>91</v>
      </c>
    </row>
    <row r="65" spans="1:15" ht="15">
      <c r="A65" s="12" t="s">
        <v>1</v>
      </c>
      <c r="B65" s="5" t="s">
        <v>4</v>
      </c>
      <c r="C65" s="6">
        <v>3</v>
      </c>
      <c r="D65" s="6">
        <v>125</v>
      </c>
      <c r="E65" s="6">
        <f t="shared" si="4"/>
        <v>375</v>
      </c>
      <c r="F65" s="6">
        <f t="shared" si="5"/>
        <v>431.25</v>
      </c>
      <c r="G65" s="6">
        <f>SUM(F65)</f>
        <v>431.25</v>
      </c>
      <c r="H65" s="6">
        <v>2</v>
      </c>
      <c r="I65" s="6">
        <f t="shared" si="6"/>
        <v>6</v>
      </c>
      <c r="J65" s="6">
        <f t="shared" si="7"/>
        <v>7.08</v>
      </c>
      <c r="K65" s="6">
        <f>SUM(J65)</f>
        <v>7.08</v>
      </c>
      <c r="L65" s="6">
        <f>G65+K65</f>
        <v>438.33</v>
      </c>
      <c r="M65" s="6">
        <v>432</v>
      </c>
      <c r="N65" s="6">
        <f>L65-M65</f>
        <v>6.329999999999984</v>
      </c>
      <c r="O65" t="s">
        <v>91</v>
      </c>
    </row>
    <row r="66" spans="1:14" ht="15">
      <c r="A66" s="12" t="s">
        <v>36</v>
      </c>
      <c r="B66" s="5" t="s">
        <v>7</v>
      </c>
      <c r="C66" s="6">
        <v>2</v>
      </c>
      <c r="D66" s="6">
        <v>160</v>
      </c>
      <c r="E66" s="6">
        <f aca="true" t="shared" si="8" ref="E66:E97">D66*C66</f>
        <v>320</v>
      </c>
      <c r="F66" s="6">
        <f aca="true" t="shared" si="9" ref="F66:F97">E66+E66*15/100</f>
        <v>368</v>
      </c>
      <c r="G66" s="6"/>
      <c r="H66" s="6">
        <v>2</v>
      </c>
      <c r="I66" s="6">
        <f aca="true" t="shared" si="10" ref="I66:I97">C66*H66</f>
        <v>4</v>
      </c>
      <c r="J66" s="6">
        <f aca="true" t="shared" si="11" ref="J66:J97">1.18*I66</f>
        <v>4.72</v>
      </c>
      <c r="K66" s="6"/>
      <c r="L66" s="6"/>
      <c r="M66" s="6"/>
      <c r="N66" s="6"/>
    </row>
    <row r="67" spans="1:14" ht="15">
      <c r="A67" s="12" t="s">
        <v>36</v>
      </c>
      <c r="B67" s="5" t="s">
        <v>4</v>
      </c>
      <c r="C67" s="6">
        <v>3</v>
      </c>
      <c r="D67" s="6">
        <v>125</v>
      </c>
      <c r="E67" s="6">
        <f t="shared" si="8"/>
        <v>375</v>
      </c>
      <c r="F67" s="6">
        <f t="shared" si="9"/>
        <v>431.25</v>
      </c>
      <c r="G67" s="6"/>
      <c r="H67" s="6">
        <v>2</v>
      </c>
      <c r="I67" s="6">
        <f t="shared" si="10"/>
        <v>6</v>
      </c>
      <c r="J67" s="6">
        <f t="shared" si="11"/>
        <v>7.08</v>
      </c>
      <c r="K67" s="6"/>
      <c r="L67" s="6"/>
      <c r="M67" s="6"/>
      <c r="N67" s="6"/>
    </row>
    <row r="68" spans="1:15" ht="15">
      <c r="A68" s="12" t="s">
        <v>36</v>
      </c>
      <c r="B68" s="5" t="s">
        <v>3</v>
      </c>
      <c r="C68" s="6">
        <v>5</v>
      </c>
      <c r="D68" s="6">
        <v>95</v>
      </c>
      <c r="E68" s="6">
        <f t="shared" si="8"/>
        <v>475</v>
      </c>
      <c r="F68" s="6">
        <f t="shared" si="9"/>
        <v>546.25</v>
      </c>
      <c r="G68" s="6">
        <f>SUM(F66:F68)</f>
        <v>1345.5</v>
      </c>
      <c r="H68" s="6">
        <v>1</v>
      </c>
      <c r="I68" s="6">
        <f t="shared" si="10"/>
        <v>5</v>
      </c>
      <c r="J68" s="6">
        <f t="shared" si="11"/>
        <v>5.8999999999999995</v>
      </c>
      <c r="K68" s="6">
        <f>SUM(J66:J68)</f>
        <v>17.7</v>
      </c>
      <c r="L68" s="6">
        <f>G68+K68</f>
        <v>1363.2</v>
      </c>
      <c r="M68" s="6">
        <v>1345.5</v>
      </c>
      <c r="N68" s="6">
        <f>L68-M68</f>
        <v>17.700000000000045</v>
      </c>
      <c r="O68" s="2" t="s">
        <v>88</v>
      </c>
    </row>
    <row r="69" spans="1:14" ht="15">
      <c r="A69" s="12" t="s">
        <v>37</v>
      </c>
      <c r="B69" s="5" t="s">
        <v>4</v>
      </c>
      <c r="C69" s="6">
        <v>1</v>
      </c>
      <c r="D69" s="6">
        <v>125</v>
      </c>
      <c r="E69" s="6">
        <f t="shared" si="8"/>
        <v>125</v>
      </c>
      <c r="F69" s="6">
        <f t="shared" si="9"/>
        <v>143.75</v>
      </c>
      <c r="G69" s="6"/>
      <c r="H69" s="6">
        <v>2</v>
      </c>
      <c r="I69" s="6">
        <f t="shared" si="10"/>
        <v>2</v>
      </c>
      <c r="J69" s="6">
        <f t="shared" si="11"/>
        <v>2.36</v>
      </c>
      <c r="K69" s="6"/>
      <c r="L69" s="6"/>
      <c r="M69" s="6"/>
      <c r="N69" s="6"/>
    </row>
    <row r="70" spans="1:14" ht="15">
      <c r="A70" s="12" t="s">
        <v>37</v>
      </c>
      <c r="B70" s="5" t="s">
        <v>12</v>
      </c>
      <c r="C70" s="6">
        <v>1</v>
      </c>
      <c r="D70" s="6">
        <v>105</v>
      </c>
      <c r="E70" s="6">
        <f t="shared" si="8"/>
        <v>105</v>
      </c>
      <c r="F70" s="6">
        <f t="shared" si="9"/>
        <v>120.75</v>
      </c>
      <c r="G70" s="6"/>
      <c r="H70" s="6">
        <v>3</v>
      </c>
      <c r="I70" s="6">
        <f t="shared" si="10"/>
        <v>3</v>
      </c>
      <c r="J70" s="6">
        <f t="shared" si="11"/>
        <v>3.54</v>
      </c>
      <c r="K70" s="6"/>
      <c r="L70" s="6"/>
      <c r="M70" s="6"/>
      <c r="N70" s="6"/>
    </row>
    <row r="71" spans="1:14" ht="15">
      <c r="A71" s="12" t="s">
        <v>37</v>
      </c>
      <c r="B71" s="5" t="s">
        <v>14</v>
      </c>
      <c r="C71" s="6">
        <v>1</v>
      </c>
      <c r="D71" s="6">
        <v>33</v>
      </c>
      <c r="E71" s="6">
        <f t="shared" si="8"/>
        <v>33</v>
      </c>
      <c r="F71" s="6">
        <f t="shared" si="9"/>
        <v>37.95</v>
      </c>
      <c r="G71" s="6"/>
      <c r="H71" s="6">
        <v>1</v>
      </c>
      <c r="I71" s="6">
        <f t="shared" si="10"/>
        <v>1</v>
      </c>
      <c r="J71" s="6">
        <f t="shared" si="11"/>
        <v>1.18</v>
      </c>
      <c r="K71" s="6"/>
      <c r="L71" s="6"/>
      <c r="M71" s="6"/>
      <c r="N71" s="6"/>
    </row>
    <row r="72" spans="1:15" ht="15">
      <c r="A72" s="12" t="s">
        <v>37</v>
      </c>
      <c r="B72" s="5" t="s">
        <v>3</v>
      </c>
      <c r="C72" s="6">
        <v>2</v>
      </c>
      <c r="D72" s="6">
        <v>95</v>
      </c>
      <c r="E72" s="6">
        <f t="shared" si="8"/>
        <v>190</v>
      </c>
      <c r="F72" s="6">
        <f t="shared" si="9"/>
        <v>218.5</v>
      </c>
      <c r="G72" s="6">
        <f>SUM(F69:F72)</f>
        <v>520.95</v>
      </c>
      <c r="H72" s="6">
        <v>1</v>
      </c>
      <c r="I72" s="6">
        <f t="shared" si="10"/>
        <v>2</v>
      </c>
      <c r="J72" s="6">
        <f t="shared" si="11"/>
        <v>2.36</v>
      </c>
      <c r="K72" s="6">
        <f>SUM(J69:J72)</f>
        <v>9.44</v>
      </c>
      <c r="L72" s="6">
        <f>G72+K72</f>
        <v>530.3900000000001</v>
      </c>
      <c r="M72" s="6">
        <v>521</v>
      </c>
      <c r="N72" s="6">
        <f>L72-M72</f>
        <v>9.3900000000001</v>
      </c>
      <c r="O72" s="2" t="s">
        <v>88</v>
      </c>
    </row>
    <row r="73" spans="1:14" ht="15">
      <c r="A73" s="12" t="s">
        <v>38</v>
      </c>
      <c r="B73" s="5" t="s">
        <v>3</v>
      </c>
      <c r="C73" s="6">
        <v>1</v>
      </c>
      <c r="D73" s="6">
        <v>95</v>
      </c>
      <c r="E73" s="6">
        <f t="shared" si="8"/>
        <v>95</v>
      </c>
      <c r="F73" s="6">
        <f t="shared" si="9"/>
        <v>109.25</v>
      </c>
      <c r="G73" s="6"/>
      <c r="H73" s="6">
        <v>1</v>
      </c>
      <c r="I73" s="6">
        <f t="shared" si="10"/>
        <v>1</v>
      </c>
      <c r="J73" s="6">
        <f t="shared" si="11"/>
        <v>1.18</v>
      </c>
      <c r="K73" s="6"/>
      <c r="L73" s="6"/>
      <c r="M73" s="6"/>
      <c r="N73" s="6"/>
    </row>
    <row r="74" spans="1:15" ht="15">
      <c r="A74" s="12" t="s">
        <v>38</v>
      </c>
      <c r="B74" s="5" t="s">
        <v>4</v>
      </c>
      <c r="C74" s="6">
        <v>1</v>
      </c>
      <c r="D74" s="6">
        <v>125</v>
      </c>
      <c r="E74" s="6">
        <f t="shared" si="8"/>
        <v>125</v>
      </c>
      <c r="F74" s="6">
        <f t="shared" si="9"/>
        <v>143.75</v>
      </c>
      <c r="G74" s="6">
        <f>SUM(F73:F74)</f>
        <v>253</v>
      </c>
      <c r="H74" s="6">
        <v>2</v>
      </c>
      <c r="I74" s="6">
        <f t="shared" si="10"/>
        <v>2</v>
      </c>
      <c r="J74" s="6">
        <f t="shared" si="11"/>
        <v>2.36</v>
      </c>
      <c r="K74" s="6">
        <f>SUM(J73:J74)</f>
        <v>3.54</v>
      </c>
      <c r="L74" s="6">
        <f>G74+K74</f>
        <v>256.54</v>
      </c>
      <c r="M74" s="6">
        <v>253</v>
      </c>
      <c r="N74" s="6">
        <f>L74-M74</f>
        <v>3.5400000000000205</v>
      </c>
      <c r="O74" s="2" t="s">
        <v>88</v>
      </c>
    </row>
    <row r="75" spans="1:14" ht="15">
      <c r="A75" s="12" t="s">
        <v>39</v>
      </c>
      <c r="B75" s="5" t="s">
        <v>3</v>
      </c>
      <c r="C75" s="6">
        <v>1</v>
      </c>
      <c r="D75" s="6">
        <v>95</v>
      </c>
      <c r="E75" s="6">
        <f t="shared" si="8"/>
        <v>95</v>
      </c>
      <c r="F75" s="6">
        <f t="shared" si="9"/>
        <v>109.25</v>
      </c>
      <c r="G75" s="6"/>
      <c r="H75" s="6">
        <v>1</v>
      </c>
      <c r="I75" s="6">
        <f t="shared" si="10"/>
        <v>1</v>
      </c>
      <c r="J75" s="6">
        <f t="shared" si="11"/>
        <v>1.18</v>
      </c>
      <c r="K75" s="6"/>
      <c r="L75" s="6"/>
      <c r="M75" s="6"/>
      <c r="N75" s="6"/>
    </row>
    <row r="76" spans="1:14" ht="15">
      <c r="A76" s="12" t="s">
        <v>39</v>
      </c>
      <c r="B76" s="5" t="s">
        <v>4</v>
      </c>
      <c r="C76" s="6">
        <v>1</v>
      </c>
      <c r="D76" s="6">
        <v>125</v>
      </c>
      <c r="E76" s="6">
        <f t="shared" si="8"/>
        <v>125</v>
      </c>
      <c r="F76" s="6">
        <f t="shared" si="9"/>
        <v>143.75</v>
      </c>
      <c r="G76" s="6">
        <f>SUM(F75:F76)</f>
        <v>253</v>
      </c>
      <c r="H76" s="6">
        <v>2</v>
      </c>
      <c r="I76" s="6">
        <f t="shared" si="10"/>
        <v>2</v>
      </c>
      <c r="J76" s="6">
        <f t="shared" si="11"/>
        <v>2.36</v>
      </c>
      <c r="K76" s="6">
        <f>SUM(J75:J76)</f>
        <v>3.54</v>
      </c>
      <c r="L76" s="6">
        <f>G76+K76</f>
        <v>256.54</v>
      </c>
      <c r="M76" s="6">
        <v>253</v>
      </c>
      <c r="N76" s="6">
        <f>L76-M76</f>
        <v>3.5400000000000205</v>
      </c>
    </row>
    <row r="77" spans="1:15" ht="15">
      <c r="A77" s="12" t="s">
        <v>40</v>
      </c>
      <c r="B77" s="5" t="s">
        <v>4</v>
      </c>
      <c r="C77" s="6">
        <v>2</v>
      </c>
      <c r="D77" s="6">
        <v>125</v>
      </c>
      <c r="E77" s="6">
        <f t="shared" si="8"/>
        <v>250</v>
      </c>
      <c r="F77" s="6">
        <f t="shared" si="9"/>
        <v>287.5</v>
      </c>
      <c r="G77" s="6">
        <f>SUM(F77)</f>
        <v>287.5</v>
      </c>
      <c r="H77" s="6">
        <v>2</v>
      </c>
      <c r="I77" s="6">
        <f t="shared" si="10"/>
        <v>4</v>
      </c>
      <c r="J77" s="6">
        <f t="shared" si="11"/>
        <v>4.72</v>
      </c>
      <c r="K77" s="6">
        <f>SUM(J77)</f>
        <v>4.72</v>
      </c>
      <c r="L77" s="6">
        <f>G77+K77</f>
        <v>292.22</v>
      </c>
      <c r="M77" s="6">
        <v>288</v>
      </c>
      <c r="N77" s="6">
        <f>L77-M77</f>
        <v>4.220000000000027</v>
      </c>
      <c r="O77" s="2" t="s">
        <v>88</v>
      </c>
    </row>
    <row r="78" spans="1:15" ht="15">
      <c r="A78" s="12" t="s">
        <v>41</v>
      </c>
      <c r="B78" s="5" t="s">
        <v>3</v>
      </c>
      <c r="C78" s="6">
        <v>2</v>
      </c>
      <c r="D78" s="6">
        <v>95</v>
      </c>
      <c r="E78" s="6">
        <f t="shared" si="8"/>
        <v>190</v>
      </c>
      <c r="F78" s="6">
        <f t="shared" si="9"/>
        <v>218.5</v>
      </c>
      <c r="G78" s="6">
        <f>SUM(F78)</f>
        <v>218.5</v>
      </c>
      <c r="H78" s="6">
        <v>1</v>
      </c>
      <c r="I78" s="6">
        <f t="shared" si="10"/>
        <v>2</v>
      </c>
      <c r="J78" s="6">
        <f t="shared" si="11"/>
        <v>2.36</v>
      </c>
      <c r="K78" s="6">
        <f>SUM(J78)</f>
        <v>2.36</v>
      </c>
      <c r="L78" s="6">
        <f>G78+K78</f>
        <v>220.86</v>
      </c>
      <c r="M78" s="6">
        <v>220</v>
      </c>
      <c r="N78" s="6">
        <f>L78-M78</f>
        <v>0.8600000000000136</v>
      </c>
      <c r="O78" s="2" t="s">
        <v>88</v>
      </c>
    </row>
    <row r="79" spans="1:14" ht="15">
      <c r="A79" s="12" t="s">
        <v>42</v>
      </c>
      <c r="B79" s="5" t="s">
        <v>7</v>
      </c>
      <c r="C79" s="6">
        <v>1</v>
      </c>
      <c r="D79" s="6">
        <v>160</v>
      </c>
      <c r="E79" s="6">
        <f t="shared" si="8"/>
        <v>160</v>
      </c>
      <c r="F79" s="6">
        <f t="shared" si="9"/>
        <v>184</v>
      </c>
      <c r="G79" s="6"/>
      <c r="H79" s="6">
        <v>2</v>
      </c>
      <c r="I79" s="6">
        <f t="shared" si="10"/>
        <v>2</v>
      </c>
      <c r="J79" s="6">
        <f t="shared" si="11"/>
        <v>2.36</v>
      </c>
      <c r="K79" s="6"/>
      <c r="L79" s="6"/>
      <c r="M79" s="6"/>
      <c r="N79" s="6"/>
    </row>
    <row r="80" spans="1:15" ht="15">
      <c r="A80" s="12" t="s">
        <v>42</v>
      </c>
      <c r="B80" s="5" t="s">
        <v>3</v>
      </c>
      <c r="C80" s="6">
        <v>2</v>
      </c>
      <c r="D80" s="6">
        <v>95</v>
      </c>
      <c r="E80" s="6">
        <f t="shared" si="8"/>
        <v>190</v>
      </c>
      <c r="F80" s="6">
        <f t="shared" si="9"/>
        <v>218.5</v>
      </c>
      <c r="G80" s="6">
        <f>SUM(F79:F80)</f>
        <v>402.5</v>
      </c>
      <c r="H80" s="6">
        <v>1</v>
      </c>
      <c r="I80" s="6">
        <f t="shared" si="10"/>
        <v>2</v>
      </c>
      <c r="J80" s="6">
        <f t="shared" si="11"/>
        <v>2.36</v>
      </c>
      <c r="K80" s="6">
        <f>SUM(J79:J80)</f>
        <v>4.72</v>
      </c>
      <c r="L80" s="6">
        <f>G80+K80</f>
        <v>407.22</v>
      </c>
      <c r="M80" s="6">
        <v>405</v>
      </c>
      <c r="N80" s="6">
        <f>L80-M80</f>
        <v>2.2200000000000273</v>
      </c>
      <c r="O80" t="s">
        <v>91</v>
      </c>
    </row>
    <row r="81" spans="1:14" ht="15">
      <c r="A81" s="12" t="s">
        <v>43</v>
      </c>
      <c r="B81" s="5" t="s">
        <v>3</v>
      </c>
      <c r="C81" s="6">
        <v>1</v>
      </c>
      <c r="D81" s="6">
        <v>95</v>
      </c>
      <c r="E81" s="6">
        <f t="shared" si="8"/>
        <v>95</v>
      </c>
      <c r="F81" s="6">
        <f t="shared" si="9"/>
        <v>109.25</v>
      </c>
      <c r="G81" s="6"/>
      <c r="H81" s="6">
        <v>1</v>
      </c>
      <c r="I81" s="6">
        <f t="shared" si="10"/>
        <v>1</v>
      </c>
      <c r="J81" s="6">
        <f t="shared" si="11"/>
        <v>1.18</v>
      </c>
      <c r="K81" s="6"/>
      <c r="L81" s="6"/>
      <c r="M81" s="6"/>
      <c r="N81" s="6"/>
    </row>
    <row r="82" spans="1:15" ht="15">
      <c r="A82" s="12" t="s">
        <v>43</v>
      </c>
      <c r="B82" s="5" t="s">
        <v>4</v>
      </c>
      <c r="C82" s="6">
        <v>1</v>
      </c>
      <c r="D82" s="6">
        <v>125</v>
      </c>
      <c r="E82" s="6">
        <f t="shared" si="8"/>
        <v>125</v>
      </c>
      <c r="F82" s="6">
        <f t="shared" si="9"/>
        <v>143.75</v>
      </c>
      <c r="G82" s="6">
        <f>SUM(F81:F82)</f>
        <v>253</v>
      </c>
      <c r="H82" s="6">
        <v>2</v>
      </c>
      <c r="I82" s="6">
        <f t="shared" si="10"/>
        <v>2</v>
      </c>
      <c r="J82" s="6">
        <f t="shared" si="11"/>
        <v>2.36</v>
      </c>
      <c r="K82" s="6">
        <f>SUM(J81:J82)</f>
        <v>3.54</v>
      </c>
      <c r="L82" s="6">
        <f>G82+K82</f>
        <v>256.54</v>
      </c>
      <c r="M82" s="6">
        <v>253</v>
      </c>
      <c r="N82" s="6">
        <f>L82-M82</f>
        <v>3.5400000000000205</v>
      </c>
      <c r="O82" s="2" t="s">
        <v>88</v>
      </c>
    </row>
    <row r="83" spans="1:15" ht="15">
      <c r="A83" s="12" t="s">
        <v>44</v>
      </c>
      <c r="B83" s="5" t="s">
        <v>3</v>
      </c>
      <c r="C83" s="6">
        <v>4</v>
      </c>
      <c r="D83" s="6">
        <v>95</v>
      </c>
      <c r="E83" s="6">
        <f t="shared" si="8"/>
        <v>380</v>
      </c>
      <c r="F83" s="6">
        <f t="shared" si="9"/>
        <v>437</v>
      </c>
      <c r="G83" s="6">
        <f>SUM(F83)</f>
        <v>437</v>
      </c>
      <c r="H83" s="6">
        <v>1</v>
      </c>
      <c r="I83" s="6">
        <f t="shared" si="10"/>
        <v>4</v>
      </c>
      <c r="J83" s="6">
        <f t="shared" si="11"/>
        <v>4.72</v>
      </c>
      <c r="K83" s="6">
        <f>SUM(J83)</f>
        <v>4.72</v>
      </c>
      <c r="L83" s="6">
        <f>G83+K83</f>
        <v>441.72</v>
      </c>
      <c r="M83" s="6">
        <v>437</v>
      </c>
      <c r="N83" s="6">
        <f>L83-M83</f>
        <v>4.720000000000027</v>
      </c>
      <c r="O83" t="s">
        <v>91</v>
      </c>
    </row>
    <row r="84" spans="1:15" ht="15">
      <c r="A84" s="12" t="s">
        <v>45</v>
      </c>
      <c r="B84" s="5" t="s">
        <v>4</v>
      </c>
      <c r="C84" s="6">
        <v>1</v>
      </c>
      <c r="D84" s="6">
        <v>125</v>
      </c>
      <c r="E84" s="6">
        <f t="shared" si="8"/>
        <v>125</v>
      </c>
      <c r="F84" s="6">
        <f t="shared" si="9"/>
        <v>143.75</v>
      </c>
      <c r="G84" s="6">
        <f>SUM(F84)</f>
        <v>143.75</v>
      </c>
      <c r="H84" s="6">
        <v>2</v>
      </c>
      <c r="I84" s="6">
        <f t="shared" si="10"/>
        <v>2</v>
      </c>
      <c r="J84" s="6">
        <f t="shared" si="11"/>
        <v>2.36</v>
      </c>
      <c r="K84" s="6">
        <f>SUM(J84)</f>
        <v>2.36</v>
      </c>
      <c r="L84" s="6">
        <f>G84+K84</f>
        <v>146.11</v>
      </c>
      <c r="M84" s="6">
        <v>143.75</v>
      </c>
      <c r="N84" s="6">
        <f>L84-M84</f>
        <v>2.3600000000000136</v>
      </c>
      <c r="O84" s="2" t="s">
        <v>88</v>
      </c>
    </row>
    <row r="85" spans="1:14" ht="15">
      <c r="A85" s="12" t="s">
        <v>46</v>
      </c>
      <c r="B85" s="5" t="s">
        <v>4</v>
      </c>
      <c r="C85" s="6">
        <v>1</v>
      </c>
      <c r="D85" s="6">
        <v>125</v>
      </c>
      <c r="E85" s="6">
        <f t="shared" si="8"/>
        <v>125</v>
      </c>
      <c r="F85" s="6">
        <f t="shared" si="9"/>
        <v>143.75</v>
      </c>
      <c r="G85" s="6"/>
      <c r="H85" s="6">
        <v>2</v>
      </c>
      <c r="I85" s="6">
        <f t="shared" si="10"/>
        <v>2</v>
      </c>
      <c r="J85" s="6">
        <f t="shared" si="11"/>
        <v>2.36</v>
      </c>
      <c r="K85" s="6"/>
      <c r="L85" s="6"/>
      <c r="M85" s="6"/>
      <c r="N85" s="6"/>
    </row>
    <row r="86" spans="1:15" ht="15">
      <c r="A86" s="12" t="s">
        <v>46</v>
      </c>
      <c r="B86" s="5" t="s">
        <v>11</v>
      </c>
      <c r="C86" s="6">
        <v>1</v>
      </c>
      <c r="D86" s="6">
        <v>95</v>
      </c>
      <c r="E86" s="6">
        <f t="shared" si="8"/>
        <v>95</v>
      </c>
      <c r="F86" s="6">
        <f t="shared" si="9"/>
        <v>109.25</v>
      </c>
      <c r="G86" s="6">
        <f>SUM(F85:F86)</f>
        <v>253</v>
      </c>
      <c r="H86" s="6">
        <v>3</v>
      </c>
      <c r="I86" s="6">
        <f t="shared" si="10"/>
        <v>3</v>
      </c>
      <c r="J86" s="6">
        <f t="shared" si="11"/>
        <v>3.54</v>
      </c>
      <c r="K86" s="6">
        <f>SUM(J85:J86)</f>
        <v>5.9</v>
      </c>
      <c r="L86" s="6">
        <f>G86+K86</f>
        <v>258.9</v>
      </c>
      <c r="M86" s="6">
        <v>256</v>
      </c>
      <c r="N86" s="6">
        <f>L86-M86</f>
        <v>2.8999999999999773</v>
      </c>
      <c r="O86" s="2" t="s">
        <v>88</v>
      </c>
    </row>
    <row r="87" spans="1:14" ht="15">
      <c r="A87" s="12" t="s">
        <v>47</v>
      </c>
      <c r="B87" s="5" t="s">
        <v>16</v>
      </c>
      <c r="C87" s="6">
        <v>1</v>
      </c>
      <c r="D87" s="6">
        <v>60</v>
      </c>
      <c r="E87" s="6">
        <f t="shared" si="8"/>
        <v>60</v>
      </c>
      <c r="F87" s="6">
        <f t="shared" si="9"/>
        <v>69</v>
      </c>
      <c r="G87" s="6"/>
      <c r="H87" s="6">
        <v>1</v>
      </c>
      <c r="I87" s="6">
        <f t="shared" si="10"/>
        <v>1</v>
      </c>
      <c r="J87" s="6">
        <f t="shared" si="11"/>
        <v>1.18</v>
      </c>
      <c r="K87" s="6"/>
      <c r="L87" s="6"/>
      <c r="M87" s="6"/>
      <c r="N87" s="6"/>
    </row>
    <row r="88" spans="1:14" ht="15">
      <c r="A88" s="12" t="s">
        <v>47</v>
      </c>
      <c r="B88" s="5" t="s">
        <v>13</v>
      </c>
      <c r="C88" s="6">
        <v>1</v>
      </c>
      <c r="D88" s="6">
        <v>34</v>
      </c>
      <c r="E88" s="6">
        <f t="shared" si="8"/>
        <v>34</v>
      </c>
      <c r="F88" s="6">
        <f t="shared" si="9"/>
        <v>39.1</v>
      </c>
      <c r="G88" s="6"/>
      <c r="H88" s="6">
        <v>3</v>
      </c>
      <c r="I88" s="6">
        <f t="shared" si="10"/>
        <v>3</v>
      </c>
      <c r="J88" s="6">
        <f t="shared" si="11"/>
        <v>3.54</v>
      </c>
      <c r="K88" s="6"/>
      <c r="L88" s="6"/>
      <c r="M88" s="6"/>
      <c r="N88" s="6"/>
    </row>
    <row r="89" spans="1:14" ht="15">
      <c r="A89" s="12" t="s">
        <v>47</v>
      </c>
      <c r="B89" s="5" t="s">
        <v>14</v>
      </c>
      <c r="C89" s="6">
        <v>1</v>
      </c>
      <c r="D89" s="6">
        <v>33</v>
      </c>
      <c r="E89" s="6">
        <f t="shared" si="8"/>
        <v>33</v>
      </c>
      <c r="F89" s="6">
        <f t="shared" si="9"/>
        <v>37.95</v>
      </c>
      <c r="G89" s="6"/>
      <c r="H89" s="6">
        <v>1</v>
      </c>
      <c r="I89" s="6">
        <f t="shared" si="10"/>
        <v>1</v>
      </c>
      <c r="J89" s="6">
        <f t="shared" si="11"/>
        <v>1.18</v>
      </c>
      <c r="K89" s="6"/>
      <c r="L89" s="6"/>
      <c r="M89" s="6"/>
      <c r="N89" s="6"/>
    </row>
    <row r="90" spans="1:14" ht="15">
      <c r="A90" s="12" t="s">
        <v>47</v>
      </c>
      <c r="B90" s="5" t="s">
        <v>15</v>
      </c>
      <c r="C90" s="6">
        <v>1</v>
      </c>
      <c r="D90" s="6">
        <v>33</v>
      </c>
      <c r="E90" s="6">
        <f t="shared" si="8"/>
        <v>33</v>
      </c>
      <c r="F90" s="6">
        <f t="shared" si="9"/>
        <v>37.95</v>
      </c>
      <c r="G90" s="6"/>
      <c r="H90" s="6">
        <v>1</v>
      </c>
      <c r="I90" s="6">
        <f t="shared" si="10"/>
        <v>1</v>
      </c>
      <c r="J90" s="6">
        <f t="shared" si="11"/>
        <v>1.18</v>
      </c>
      <c r="K90" s="6"/>
      <c r="L90" s="6"/>
      <c r="M90" s="6"/>
      <c r="N90" s="6"/>
    </row>
    <row r="91" spans="1:15" ht="15">
      <c r="A91" s="12" t="s">
        <v>47</v>
      </c>
      <c r="B91" s="5" t="s">
        <v>4</v>
      </c>
      <c r="C91" s="6">
        <v>4</v>
      </c>
      <c r="D91" s="6">
        <v>125</v>
      </c>
      <c r="E91" s="6">
        <f t="shared" si="8"/>
        <v>500</v>
      </c>
      <c r="F91" s="6">
        <f t="shared" si="9"/>
        <v>575</v>
      </c>
      <c r="G91" s="6">
        <f>SUM(F87:F91)</f>
        <v>759</v>
      </c>
      <c r="H91" s="6">
        <v>2</v>
      </c>
      <c r="I91" s="6">
        <f t="shared" si="10"/>
        <v>8</v>
      </c>
      <c r="J91" s="6">
        <f t="shared" si="11"/>
        <v>9.44</v>
      </c>
      <c r="K91" s="6">
        <f>SUM(J87:J91)</f>
        <v>16.52</v>
      </c>
      <c r="L91" s="6">
        <f>G91+K91</f>
        <v>775.52</v>
      </c>
      <c r="M91" s="6">
        <v>759</v>
      </c>
      <c r="N91" s="6">
        <f>L91-M91</f>
        <v>16.519999999999982</v>
      </c>
      <c r="O91" t="s">
        <v>91</v>
      </c>
    </row>
    <row r="92" spans="1:14" ht="15">
      <c r="A92" s="12" t="s">
        <v>48</v>
      </c>
      <c r="B92" s="5" t="s">
        <v>3</v>
      </c>
      <c r="C92" s="6">
        <v>1</v>
      </c>
      <c r="D92" s="6">
        <v>95</v>
      </c>
      <c r="E92" s="6">
        <f t="shared" si="8"/>
        <v>95</v>
      </c>
      <c r="F92" s="6">
        <f t="shared" si="9"/>
        <v>109.25</v>
      </c>
      <c r="G92" s="6"/>
      <c r="H92" s="6">
        <v>1</v>
      </c>
      <c r="I92" s="6">
        <f t="shared" si="10"/>
        <v>1</v>
      </c>
      <c r="J92" s="6">
        <f t="shared" si="11"/>
        <v>1.18</v>
      </c>
      <c r="K92" s="6"/>
      <c r="L92" s="6"/>
      <c r="M92" s="6"/>
      <c r="N92" s="6"/>
    </row>
    <row r="93" spans="1:15" ht="15">
      <c r="A93" s="12" t="s">
        <v>48</v>
      </c>
      <c r="B93" s="5" t="s">
        <v>4</v>
      </c>
      <c r="C93" s="6">
        <v>2</v>
      </c>
      <c r="D93" s="6">
        <v>125</v>
      </c>
      <c r="E93" s="6">
        <f t="shared" si="8"/>
        <v>250</v>
      </c>
      <c r="F93" s="6">
        <f t="shared" si="9"/>
        <v>287.5</v>
      </c>
      <c r="G93" s="6">
        <f>SUM(F92:F93)</f>
        <v>396.75</v>
      </c>
      <c r="H93" s="6">
        <v>2</v>
      </c>
      <c r="I93" s="6">
        <f t="shared" si="10"/>
        <v>4</v>
      </c>
      <c r="J93" s="6">
        <f t="shared" si="11"/>
        <v>4.72</v>
      </c>
      <c r="K93" s="6">
        <f>SUM(J92:J93)</f>
        <v>5.8999999999999995</v>
      </c>
      <c r="L93" s="6">
        <f aca="true" t="shared" si="12" ref="L93:L98">G93+K93</f>
        <v>402.65</v>
      </c>
      <c r="M93" s="6">
        <v>396.75</v>
      </c>
      <c r="N93" s="6">
        <f aca="true" t="shared" si="13" ref="N93:N98">L93-M93</f>
        <v>5.899999999999977</v>
      </c>
      <c r="O93" s="2" t="s">
        <v>88</v>
      </c>
    </row>
    <row r="94" spans="1:15" ht="15.75">
      <c r="A94" s="8" t="s">
        <v>55</v>
      </c>
      <c r="B94" s="5" t="s">
        <v>3</v>
      </c>
      <c r="C94" s="6">
        <v>3</v>
      </c>
      <c r="D94" s="6">
        <v>95</v>
      </c>
      <c r="E94" s="6">
        <f t="shared" si="8"/>
        <v>285</v>
      </c>
      <c r="F94" s="6">
        <f t="shared" si="9"/>
        <v>327.75</v>
      </c>
      <c r="G94" s="6">
        <f>SUM(F94)</f>
        <v>327.75</v>
      </c>
      <c r="H94" s="6">
        <v>1</v>
      </c>
      <c r="I94" s="6">
        <f t="shared" si="10"/>
        <v>3</v>
      </c>
      <c r="J94" s="6">
        <f t="shared" si="11"/>
        <v>3.54</v>
      </c>
      <c r="K94" s="6">
        <f>SUM(J94)</f>
        <v>3.54</v>
      </c>
      <c r="L94" s="6">
        <f t="shared" si="12"/>
        <v>331.29</v>
      </c>
      <c r="M94" s="6">
        <v>327.5</v>
      </c>
      <c r="N94" s="6">
        <f t="shared" si="13"/>
        <v>3.7900000000000205</v>
      </c>
      <c r="O94" t="s">
        <v>91</v>
      </c>
    </row>
    <row r="95" spans="1:15" ht="15">
      <c r="A95" s="12" t="s">
        <v>49</v>
      </c>
      <c r="B95" s="5" t="s">
        <v>3</v>
      </c>
      <c r="C95" s="6">
        <v>2</v>
      </c>
      <c r="D95" s="6">
        <v>95</v>
      </c>
      <c r="E95" s="6">
        <f t="shared" si="8"/>
        <v>190</v>
      </c>
      <c r="F95" s="6">
        <f t="shared" si="9"/>
        <v>218.5</v>
      </c>
      <c r="G95" s="6">
        <f>SUM(F95)</f>
        <v>218.5</v>
      </c>
      <c r="H95" s="6">
        <v>1</v>
      </c>
      <c r="I95" s="6">
        <f t="shared" si="10"/>
        <v>2</v>
      </c>
      <c r="J95" s="6">
        <f t="shared" si="11"/>
        <v>2.36</v>
      </c>
      <c r="K95" s="6">
        <f>SUM(J95)</f>
        <v>2.36</v>
      </c>
      <c r="L95" s="6">
        <f t="shared" si="12"/>
        <v>220.86</v>
      </c>
      <c r="M95" s="6">
        <v>218.5</v>
      </c>
      <c r="N95" s="6">
        <f t="shared" si="13"/>
        <v>2.3600000000000136</v>
      </c>
      <c r="O95" t="s">
        <v>91</v>
      </c>
    </row>
    <row r="96" spans="1:15" ht="15">
      <c r="A96" s="12" t="s">
        <v>50</v>
      </c>
      <c r="B96" s="5" t="s">
        <v>4</v>
      </c>
      <c r="C96" s="6">
        <v>2</v>
      </c>
      <c r="D96" s="6">
        <v>125</v>
      </c>
      <c r="E96" s="6">
        <f t="shared" si="8"/>
        <v>250</v>
      </c>
      <c r="F96" s="6">
        <f t="shared" si="9"/>
        <v>287.5</v>
      </c>
      <c r="G96" s="6">
        <f>SUM(F96)</f>
        <v>287.5</v>
      </c>
      <c r="H96" s="6">
        <v>2</v>
      </c>
      <c r="I96" s="6">
        <f t="shared" si="10"/>
        <v>4</v>
      </c>
      <c r="J96" s="6">
        <f t="shared" si="11"/>
        <v>4.72</v>
      </c>
      <c r="K96" s="6">
        <f>SUM(J96)</f>
        <v>4.72</v>
      </c>
      <c r="L96" s="6">
        <f t="shared" si="12"/>
        <v>292.22</v>
      </c>
      <c r="M96" s="6">
        <v>288</v>
      </c>
      <c r="N96" s="6">
        <f t="shared" si="13"/>
        <v>4.220000000000027</v>
      </c>
      <c r="O96" s="2" t="s">
        <v>88</v>
      </c>
    </row>
    <row r="97" spans="1:15" ht="15">
      <c r="A97" s="12" t="s">
        <v>51</v>
      </c>
      <c r="B97" s="5" t="s">
        <v>4</v>
      </c>
      <c r="C97" s="6">
        <v>3</v>
      </c>
      <c r="D97" s="6">
        <v>125</v>
      </c>
      <c r="E97" s="6">
        <f t="shared" si="8"/>
        <v>375</v>
      </c>
      <c r="F97" s="6">
        <f t="shared" si="9"/>
        <v>431.25</v>
      </c>
      <c r="G97" s="6">
        <f>SUM(F97)</f>
        <v>431.25</v>
      </c>
      <c r="H97" s="6">
        <v>2</v>
      </c>
      <c r="I97" s="6">
        <f t="shared" si="10"/>
        <v>6</v>
      </c>
      <c r="J97" s="6">
        <f t="shared" si="11"/>
        <v>7.08</v>
      </c>
      <c r="K97" s="6">
        <f>SUM(J97)</f>
        <v>7.08</v>
      </c>
      <c r="L97" s="6">
        <f t="shared" si="12"/>
        <v>438.33</v>
      </c>
      <c r="M97" s="6">
        <v>431.25</v>
      </c>
      <c r="N97" s="6">
        <f t="shared" si="13"/>
        <v>7.079999999999984</v>
      </c>
      <c r="O97">
        <v>7</v>
      </c>
    </row>
    <row r="98" spans="1:15" ht="15">
      <c r="A98" s="12" t="s">
        <v>52</v>
      </c>
      <c r="B98" s="5" t="s">
        <v>6</v>
      </c>
      <c r="C98" s="6">
        <v>2</v>
      </c>
      <c r="D98" s="6">
        <v>130</v>
      </c>
      <c r="E98" s="6">
        <f>D98*C98</f>
        <v>260</v>
      </c>
      <c r="F98" s="6">
        <f>E98+E98*15/100</f>
        <v>299</v>
      </c>
      <c r="G98" s="6">
        <f>SUM(F98)</f>
        <v>299</v>
      </c>
      <c r="H98" s="6">
        <v>3</v>
      </c>
      <c r="I98" s="6">
        <f>C98*H98</f>
        <v>6</v>
      </c>
      <c r="J98" s="6">
        <f>1.18*I98</f>
        <v>7.08</v>
      </c>
      <c r="K98" s="6">
        <f>SUM(J98)</f>
        <v>7.08</v>
      </c>
      <c r="L98" s="6">
        <f t="shared" si="12"/>
        <v>306.08</v>
      </c>
      <c r="M98" s="6">
        <v>299</v>
      </c>
      <c r="N98" s="6">
        <f t="shared" si="13"/>
        <v>7.079999999999984</v>
      </c>
      <c r="O98" t="s">
        <v>91</v>
      </c>
    </row>
    <row r="99" spans="1:14" ht="15">
      <c r="A99" s="12" t="s">
        <v>53</v>
      </c>
      <c r="B99" s="5" t="s">
        <v>4</v>
      </c>
      <c r="C99" s="6">
        <v>1</v>
      </c>
      <c r="D99" s="6">
        <v>125</v>
      </c>
      <c r="E99" s="6">
        <f>D99*C99</f>
        <v>125</v>
      </c>
      <c r="F99" s="6">
        <f>E99+E99*15/100</f>
        <v>143.75</v>
      </c>
      <c r="G99" s="6"/>
      <c r="H99" s="6">
        <v>2</v>
      </c>
      <c r="I99" s="6">
        <f>C99*H99</f>
        <v>2</v>
      </c>
      <c r="J99" s="6">
        <f>1.18*I99</f>
        <v>2.36</v>
      </c>
      <c r="K99" s="6"/>
      <c r="L99" s="6"/>
      <c r="M99" s="6"/>
      <c r="N99" s="6"/>
    </row>
    <row r="100" spans="1:15" ht="15">
      <c r="A100" s="12" t="s">
        <v>53</v>
      </c>
      <c r="B100" s="5" t="s">
        <v>3</v>
      </c>
      <c r="C100" s="6">
        <v>3</v>
      </c>
      <c r="D100" s="6">
        <v>95</v>
      </c>
      <c r="E100" s="6">
        <f>D100*C100</f>
        <v>285</v>
      </c>
      <c r="F100" s="6">
        <f>E100+E100*15/100</f>
        <v>327.75</v>
      </c>
      <c r="G100" s="6">
        <f>SUM(F99:F100)</f>
        <v>471.5</v>
      </c>
      <c r="H100" s="6">
        <v>1</v>
      </c>
      <c r="I100" s="6">
        <f>C100*H100</f>
        <v>3</v>
      </c>
      <c r="J100" s="6">
        <f>1.18*I100</f>
        <v>3.54</v>
      </c>
      <c r="K100" s="6">
        <f>SUM(J99:J100)</f>
        <v>5.9</v>
      </c>
      <c r="L100" s="6">
        <f>G100+K100</f>
        <v>477.4</v>
      </c>
      <c r="M100" s="6">
        <v>471.5</v>
      </c>
      <c r="N100" s="6">
        <f>L100-M100</f>
        <v>5.899999999999977</v>
      </c>
      <c r="O100" s="2" t="s">
        <v>88</v>
      </c>
    </row>
  </sheetData>
  <sheetProtection/>
  <autoFilter ref="B1:N100"/>
  <printOptions/>
  <pageMargins left="0.25" right="0.25" top="0.75" bottom="0.75" header="0.3" footer="0.3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G8"/>
  <sheetViews>
    <sheetView zoomScalePageLayoutView="0" workbookViewId="0" topLeftCell="A1">
      <selection activeCell="D21" sqref="D21"/>
    </sheetView>
  </sheetViews>
  <sheetFormatPr defaultColWidth="9.140625" defaultRowHeight="12.75"/>
  <cols>
    <col min="1" max="1" width="22.421875" style="0" customWidth="1"/>
    <col min="2" max="2" width="15.7109375" style="0" customWidth="1"/>
    <col min="3" max="3" width="9.140625" style="0" hidden="1" customWidth="1"/>
    <col min="4" max="5" width="12.421875" style="0" customWidth="1"/>
    <col min="6" max="6" width="12.28125" style="0" customWidth="1"/>
    <col min="7" max="7" width="14.57421875" style="0" customWidth="1"/>
  </cols>
  <sheetData>
    <row r="1" spans="1:7" ht="30">
      <c r="A1" s="10" t="s">
        <v>80</v>
      </c>
      <c r="B1" s="1"/>
      <c r="C1" s="1"/>
      <c r="D1" s="1"/>
      <c r="E1" s="1"/>
      <c r="F1" s="1"/>
      <c r="G1" s="1"/>
    </row>
    <row r="2" spans="1:7" ht="12.75">
      <c r="A2" s="1"/>
      <c r="B2" s="1"/>
      <c r="C2" s="1"/>
      <c r="D2" s="1"/>
      <c r="E2" s="1"/>
      <c r="F2" s="1"/>
      <c r="G2" s="1"/>
    </row>
    <row r="3" spans="1:7" ht="18">
      <c r="A3" s="9" t="s">
        <v>81</v>
      </c>
      <c r="B3" s="9" t="s">
        <v>82</v>
      </c>
      <c r="C3" s="9" t="s">
        <v>65</v>
      </c>
      <c r="D3" s="9" t="s">
        <v>67</v>
      </c>
      <c r="E3" s="9" t="s">
        <v>85</v>
      </c>
      <c r="F3" s="9" t="s">
        <v>83</v>
      </c>
      <c r="G3" s="9" t="s">
        <v>84</v>
      </c>
    </row>
    <row r="4" spans="1:7" ht="14.25">
      <c r="A4" s="11" t="s">
        <v>76</v>
      </c>
      <c r="B4" s="6" t="s">
        <v>77</v>
      </c>
      <c r="C4" s="6">
        <v>4</v>
      </c>
      <c r="D4" s="6">
        <f>20*C4</f>
        <v>80</v>
      </c>
      <c r="E4" s="6">
        <v>20</v>
      </c>
      <c r="F4" s="6"/>
      <c r="G4" s="6"/>
    </row>
    <row r="5" spans="1:7" ht="14.25">
      <c r="A5" s="11" t="s">
        <v>78</v>
      </c>
      <c r="B5" s="6" t="s">
        <v>79</v>
      </c>
      <c r="C5" s="6">
        <v>1</v>
      </c>
      <c r="D5" s="6">
        <f>20*C5</f>
        <v>20</v>
      </c>
      <c r="E5" s="6">
        <v>10</v>
      </c>
      <c r="F5" s="6"/>
      <c r="G5" s="6"/>
    </row>
    <row r="6" spans="1:7" ht="14.25">
      <c r="A6" s="11" t="s">
        <v>73</v>
      </c>
      <c r="B6" s="6" t="s">
        <v>74</v>
      </c>
      <c r="C6" s="6">
        <v>1</v>
      </c>
      <c r="D6" s="6">
        <f>20*C6</f>
        <v>20</v>
      </c>
      <c r="E6" s="6">
        <v>10</v>
      </c>
      <c r="F6" s="6"/>
      <c r="G6" s="6"/>
    </row>
    <row r="7" spans="1:7" ht="14.25">
      <c r="A7" s="11" t="s">
        <v>71</v>
      </c>
      <c r="B7" s="6" t="s">
        <v>72</v>
      </c>
      <c r="C7" s="6">
        <v>2</v>
      </c>
      <c r="D7" s="6">
        <f>20*C7</f>
        <v>40</v>
      </c>
      <c r="E7" s="6">
        <v>10</v>
      </c>
      <c r="F7" s="6"/>
      <c r="G7" s="6"/>
    </row>
    <row r="8" spans="1:7" ht="14.25">
      <c r="A8" s="11" t="s">
        <v>75</v>
      </c>
      <c r="B8" s="6" t="s">
        <v>74</v>
      </c>
      <c r="C8" s="6">
        <v>1</v>
      </c>
      <c r="D8" s="6">
        <f>20*C8</f>
        <v>20</v>
      </c>
      <c r="E8" s="6">
        <v>10</v>
      </c>
      <c r="F8" s="6"/>
      <c r="G8" s="6"/>
    </row>
  </sheetData>
  <sheetProtection/>
  <printOptions/>
  <pageMargins left="0.25" right="0.25" top="0.75" bottom="0.75" header="0.3" footer="0.3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ТАНЯ</cp:lastModifiedBy>
  <cp:lastPrinted>2013-10-08T08:36:50Z</cp:lastPrinted>
  <dcterms:created xsi:type="dcterms:W3CDTF">1996-10-08T23:32:33Z</dcterms:created>
  <dcterms:modified xsi:type="dcterms:W3CDTF">2013-10-08T12:41:18Z</dcterms:modified>
  <cp:category/>
  <cp:version/>
  <cp:contentType/>
  <cp:contentStatus/>
</cp:coreProperties>
</file>