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80" yWindow="75" windowWidth="20640" windowHeight="11760"/>
  </bookViews>
  <sheets>
    <sheet name="Прайс" sheetId="1" r:id="rId1"/>
  </sheets>
  <externalReferences>
    <externalReference r:id="rId2"/>
  </externalReferences>
  <definedNames>
    <definedName name="DMAgents">'[1]CashFlow - медведи'!$E$33:$E$38</definedName>
    <definedName name="DMCashHolders">'[1]CashFlow - медведи'!$E$4:$E$13</definedName>
    <definedName name="DMLG">[1]Разное!$B$9:$M$9</definedName>
    <definedName name="DMNames">[1]Разное!$B$4:$AJ$4</definedName>
    <definedName name="DMOutTypes">[1]Разное!$B$6:$T$6</definedName>
    <definedName name="DMProviders">[1]Разное!$B$3:$E$3</definedName>
    <definedName name="MAFAgents">'[1]CashFlow - мафия'!$E$30:$E$32</definedName>
    <definedName name="MAFAllGoods">#REF!</definedName>
    <definedName name="MAFCashes">'[1]CashFlow - мафия'!$E$4:$E$13</definedName>
    <definedName name="MAFLG">[1]Разное!$B$10:$E$10</definedName>
    <definedName name="MAFOutTypes">[1]Разное!$B$8:$L$8</definedName>
    <definedName name="MafProjects">[1]Разное!$B$7:$D$7</definedName>
    <definedName name="NMGoods">#REF!</definedName>
    <definedName name="OrderType">[1]Разное!$B$5:$F$5</definedName>
    <definedName name="ВидыКошельков" localSheetId="0">#REF!</definedName>
    <definedName name="ВидыКошельков">[1]Разное!$B$1:$H$1</definedName>
    <definedName name="ВидыТрат" localSheetId="0">#REF!</definedName>
    <definedName name="ВидыТрат">[1]Разное!$B$2:$J$2</definedName>
    <definedName name="_xlnm.Print_Area" localSheetId="0">Прайс!$B$2:$M$161</definedName>
  </definedNames>
  <calcPr calcId="144525"/>
</workbook>
</file>

<file path=xl/calcChain.xml><?xml version="1.0" encoding="utf-8"?>
<calcChain xmlns="http://schemas.openxmlformats.org/spreadsheetml/2006/main">
  <c r="B92" i="1" l="1"/>
  <c r="M69" i="1" l="1"/>
  <c r="M68" i="1"/>
  <c r="M67" i="1"/>
  <c r="M66" i="1"/>
  <c r="M65" i="1"/>
  <c r="M64" i="1"/>
  <c r="M63" i="1"/>
  <c r="M62" i="1"/>
  <c r="M61" i="1"/>
  <c r="M89" i="1" l="1"/>
  <c r="M88" i="1"/>
  <c r="M87" i="1"/>
  <c r="M86" i="1"/>
  <c r="K86" i="1"/>
  <c r="J86" i="1"/>
  <c r="I86" i="1"/>
  <c r="M27" i="1"/>
  <c r="K27" i="1"/>
  <c r="J27" i="1"/>
  <c r="I27" i="1"/>
  <c r="M46" i="1"/>
  <c r="M45" i="1"/>
  <c r="K45" i="1"/>
  <c r="J45" i="1"/>
  <c r="I45" i="1"/>
  <c r="K67" i="1" l="1"/>
  <c r="J67" i="1"/>
  <c r="I67" i="1"/>
  <c r="K64" i="1"/>
  <c r="J64" i="1"/>
  <c r="I64" i="1"/>
  <c r="K61" i="1"/>
  <c r="J61" i="1"/>
  <c r="I61" i="1"/>
  <c r="K153" i="1" l="1"/>
  <c r="J153" i="1"/>
  <c r="I153" i="1"/>
  <c r="K152" i="1"/>
  <c r="J152" i="1"/>
  <c r="I152" i="1"/>
  <c r="K149" i="1"/>
  <c r="J149" i="1"/>
  <c r="I149" i="1"/>
  <c r="I120" i="1" l="1"/>
  <c r="M19" i="1" l="1"/>
  <c r="M20" i="1"/>
  <c r="M13" i="1"/>
  <c r="M14" i="1"/>
  <c r="M15" i="1"/>
  <c r="M16" i="1"/>
  <c r="M17" i="1"/>
  <c r="M154" i="1" l="1"/>
  <c r="M153" i="1"/>
  <c r="M152" i="1"/>
  <c r="M151" i="1"/>
  <c r="M150" i="1"/>
  <c r="M149" i="1"/>
  <c r="M148" i="1"/>
  <c r="M147" i="1"/>
  <c r="M145" i="1"/>
  <c r="M146" i="1"/>
  <c r="M155" i="1"/>
  <c r="M144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3" i="1"/>
  <c r="M122" i="1"/>
  <c r="M121" i="1"/>
  <c r="M120" i="1"/>
  <c r="M109" i="1"/>
  <c r="M110" i="1"/>
  <c r="M111" i="1"/>
  <c r="M112" i="1"/>
  <c r="M113" i="1"/>
  <c r="M114" i="1"/>
  <c r="M115" i="1"/>
  <c r="M116" i="1"/>
  <c r="M118" i="1"/>
  <c r="M108" i="1"/>
  <c r="M106" i="1"/>
  <c r="M104" i="1"/>
  <c r="M105" i="1"/>
  <c r="M103" i="1"/>
  <c r="M101" i="1"/>
  <c r="M99" i="1"/>
  <c r="M100" i="1"/>
  <c r="M98" i="1"/>
  <c r="M97" i="1"/>
  <c r="M96" i="1"/>
  <c r="M95" i="1"/>
  <c r="M94" i="1"/>
  <c r="M84" i="1"/>
  <c r="M83" i="1"/>
  <c r="M82" i="1"/>
  <c r="M81" i="1"/>
  <c r="M92" i="1"/>
  <c r="M90" i="1"/>
  <c r="M79" i="1"/>
  <c r="M78" i="1"/>
  <c r="M75" i="1"/>
  <c r="M74" i="1"/>
  <c r="M73" i="1"/>
  <c r="M77" i="1"/>
  <c r="M76" i="1"/>
  <c r="M72" i="1"/>
  <c r="M71" i="1"/>
  <c r="M59" i="1"/>
  <c r="M58" i="1"/>
  <c r="M57" i="1"/>
  <c r="M56" i="1"/>
  <c r="M54" i="1"/>
  <c r="M53" i="1"/>
  <c r="M52" i="1"/>
  <c r="M51" i="1"/>
  <c r="M49" i="1"/>
  <c r="M48" i="1"/>
  <c r="M47" i="1"/>
  <c r="M44" i="1"/>
  <c r="M42" i="1"/>
  <c r="M41" i="1"/>
  <c r="M40" i="1"/>
  <c r="M26" i="1"/>
  <c r="M28" i="1"/>
  <c r="M29" i="1"/>
  <c r="M30" i="1"/>
  <c r="M31" i="1"/>
  <c r="M32" i="1"/>
  <c r="M33" i="1"/>
  <c r="M34" i="1"/>
  <c r="M35" i="1"/>
  <c r="M36" i="1"/>
  <c r="M37" i="1"/>
  <c r="M38" i="1"/>
  <c r="M25" i="1"/>
  <c r="M24" i="1"/>
  <c r="M23" i="1"/>
  <c r="M22" i="1"/>
  <c r="M12" i="1"/>
  <c r="M11" i="1"/>
  <c r="M10" i="1"/>
  <c r="M9" i="1"/>
  <c r="M8" i="1"/>
  <c r="M18" i="1"/>
  <c r="M7" i="1"/>
  <c r="M91" i="1"/>
  <c r="M117" i="1"/>
  <c r="I91" i="1"/>
  <c r="J91" i="1"/>
  <c r="K91" i="1"/>
  <c r="I117" i="1"/>
  <c r="J117" i="1"/>
  <c r="K117" i="1"/>
  <c r="I19" i="1"/>
  <c r="J19" i="1"/>
  <c r="K19" i="1"/>
  <c r="I13" i="1"/>
  <c r="J13" i="1"/>
  <c r="K13" i="1"/>
  <c r="I7" i="1"/>
  <c r="J7" i="1"/>
  <c r="K7" i="1"/>
  <c r="I22" i="1"/>
  <c r="J22" i="1"/>
  <c r="K22" i="1"/>
  <c r="I25" i="1"/>
  <c r="J25" i="1"/>
  <c r="K25" i="1"/>
  <c r="I26" i="1"/>
  <c r="J26" i="1"/>
  <c r="K26" i="1"/>
  <c r="I28" i="1"/>
  <c r="J28" i="1"/>
  <c r="K28" i="1"/>
  <c r="I29" i="1"/>
  <c r="J29" i="1"/>
  <c r="K29" i="1"/>
  <c r="I30" i="1"/>
  <c r="J30" i="1"/>
  <c r="K30" i="1"/>
  <c r="I31" i="1"/>
  <c r="J31" i="1"/>
  <c r="K31" i="1"/>
  <c r="I32" i="1"/>
  <c r="J32" i="1"/>
  <c r="K32" i="1"/>
  <c r="I33" i="1"/>
  <c r="J33" i="1"/>
  <c r="K33" i="1"/>
  <c r="I34" i="1"/>
  <c r="J34" i="1"/>
  <c r="K34" i="1"/>
  <c r="I35" i="1"/>
  <c r="J35" i="1"/>
  <c r="K35" i="1"/>
  <c r="I36" i="1"/>
  <c r="J36" i="1"/>
  <c r="K36" i="1"/>
  <c r="I37" i="1"/>
  <c r="J37" i="1"/>
  <c r="K37" i="1"/>
  <c r="I38" i="1"/>
  <c r="J38" i="1"/>
  <c r="K38" i="1"/>
  <c r="I40" i="1"/>
  <c r="J40" i="1"/>
  <c r="K40" i="1"/>
  <c r="I41" i="1"/>
  <c r="J41" i="1"/>
  <c r="K41" i="1"/>
  <c r="I42" i="1"/>
  <c r="J42" i="1"/>
  <c r="K42" i="1"/>
  <c r="I44" i="1"/>
  <c r="J44" i="1"/>
  <c r="K44" i="1"/>
  <c r="I47" i="1"/>
  <c r="J47" i="1"/>
  <c r="K47" i="1"/>
  <c r="I48" i="1"/>
  <c r="J48" i="1"/>
  <c r="K48" i="1"/>
  <c r="I51" i="1"/>
  <c r="J51" i="1"/>
  <c r="K51" i="1"/>
  <c r="I52" i="1"/>
  <c r="J52" i="1"/>
  <c r="K52" i="1"/>
  <c r="I53" i="1"/>
  <c r="J53" i="1"/>
  <c r="K53" i="1"/>
  <c r="I54" i="1"/>
  <c r="J54" i="1"/>
  <c r="K54" i="1"/>
  <c r="I56" i="1"/>
  <c r="J56" i="1"/>
  <c r="K56" i="1"/>
  <c r="I57" i="1"/>
  <c r="J57" i="1"/>
  <c r="K57" i="1"/>
  <c r="I58" i="1"/>
  <c r="J58" i="1"/>
  <c r="K58" i="1"/>
  <c r="I59" i="1"/>
  <c r="J59" i="1"/>
  <c r="K59" i="1"/>
  <c r="I71" i="1"/>
  <c r="J71" i="1"/>
  <c r="K71" i="1"/>
  <c r="I72" i="1"/>
  <c r="J72" i="1"/>
  <c r="K72" i="1"/>
  <c r="I76" i="1"/>
  <c r="J76" i="1"/>
  <c r="K76" i="1"/>
  <c r="I77" i="1"/>
  <c r="J77" i="1"/>
  <c r="K77" i="1"/>
  <c r="I90" i="1"/>
  <c r="J90" i="1"/>
  <c r="K90" i="1"/>
  <c r="I92" i="1"/>
  <c r="J92" i="1"/>
  <c r="K92" i="1"/>
  <c r="I81" i="1"/>
  <c r="J81" i="1"/>
  <c r="K81" i="1"/>
  <c r="I82" i="1"/>
  <c r="J82" i="1"/>
  <c r="K82" i="1"/>
  <c r="I83" i="1"/>
  <c r="J83" i="1"/>
  <c r="K83" i="1"/>
  <c r="I84" i="1"/>
  <c r="J84" i="1"/>
  <c r="K84" i="1"/>
  <c r="I94" i="1"/>
  <c r="J94" i="1"/>
  <c r="K94" i="1"/>
  <c r="I95" i="1"/>
  <c r="J95" i="1"/>
  <c r="K95" i="1"/>
  <c r="I96" i="1"/>
  <c r="J96" i="1"/>
  <c r="K96" i="1"/>
  <c r="I97" i="1"/>
  <c r="J97" i="1"/>
  <c r="K97" i="1"/>
  <c r="I98" i="1"/>
  <c r="J98" i="1"/>
  <c r="K98" i="1"/>
  <c r="I100" i="1"/>
  <c r="J100" i="1"/>
  <c r="K100" i="1"/>
  <c r="I103" i="1"/>
  <c r="J103" i="1"/>
  <c r="K103" i="1"/>
  <c r="I105" i="1"/>
  <c r="J105" i="1"/>
  <c r="K105" i="1"/>
  <c r="I108" i="1"/>
  <c r="J108" i="1"/>
  <c r="K108" i="1"/>
  <c r="I109" i="1"/>
  <c r="J109" i="1"/>
  <c r="K109" i="1"/>
  <c r="I110" i="1"/>
  <c r="J110" i="1"/>
  <c r="K110" i="1"/>
  <c r="I111" i="1"/>
  <c r="J111" i="1"/>
  <c r="K111" i="1"/>
  <c r="I112" i="1"/>
  <c r="J112" i="1"/>
  <c r="K112" i="1"/>
  <c r="I113" i="1"/>
  <c r="J113" i="1"/>
  <c r="K113" i="1"/>
  <c r="I114" i="1"/>
  <c r="J114" i="1"/>
  <c r="K114" i="1"/>
  <c r="I115" i="1"/>
  <c r="J115" i="1"/>
  <c r="K115" i="1"/>
  <c r="I116" i="1"/>
  <c r="J116" i="1"/>
  <c r="K116" i="1"/>
  <c r="I118" i="1"/>
  <c r="J118" i="1"/>
  <c r="K118" i="1"/>
  <c r="J120" i="1"/>
  <c r="K120" i="1"/>
  <c r="I125" i="1"/>
  <c r="J125" i="1"/>
  <c r="K125" i="1"/>
  <c r="I126" i="1"/>
  <c r="J126" i="1"/>
  <c r="K126" i="1"/>
  <c r="I127" i="1"/>
  <c r="J127" i="1"/>
  <c r="K127" i="1"/>
  <c r="I128" i="1"/>
  <c r="J128" i="1"/>
  <c r="K128" i="1"/>
  <c r="I129" i="1"/>
  <c r="J129" i="1"/>
  <c r="K129" i="1"/>
  <c r="I130" i="1"/>
  <c r="J130" i="1"/>
  <c r="K130" i="1"/>
  <c r="I131" i="1"/>
  <c r="J131" i="1"/>
  <c r="K131" i="1"/>
  <c r="I132" i="1"/>
  <c r="J132" i="1"/>
  <c r="K132" i="1"/>
  <c r="I133" i="1"/>
  <c r="J133" i="1"/>
  <c r="K133" i="1"/>
  <c r="I134" i="1"/>
  <c r="J134" i="1"/>
  <c r="K134" i="1"/>
  <c r="I135" i="1"/>
  <c r="J135" i="1"/>
  <c r="K135" i="1"/>
  <c r="I136" i="1"/>
  <c r="J136" i="1"/>
  <c r="K136" i="1"/>
  <c r="I137" i="1"/>
  <c r="J137" i="1"/>
  <c r="K137" i="1"/>
  <c r="I138" i="1"/>
  <c r="J138" i="1"/>
  <c r="K138" i="1"/>
  <c r="I139" i="1"/>
  <c r="J139" i="1"/>
  <c r="K139" i="1"/>
  <c r="I140" i="1"/>
  <c r="J140" i="1"/>
  <c r="K140" i="1"/>
  <c r="I141" i="1"/>
  <c r="J141" i="1"/>
  <c r="K141" i="1"/>
  <c r="I142" i="1"/>
  <c r="J142" i="1"/>
  <c r="K142" i="1"/>
  <c r="I144" i="1"/>
  <c r="J144" i="1"/>
  <c r="K144" i="1"/>
  <c r="I146" i="1"/>
  <c r="J146" i="1"/>
  <c r="K146" i="1"/>
  <c r="I155" i="1"/>
  <c r="J155" i="1"/>
  <c r="K155" i="1"/>
  <c r="M156" i="1" l="1"/>
  <c r="M157" i="1" s="1"/>
  <c r="M158" i="1" l="1"/>
  <c r="B8" i="1"/>
  <c r="B9" i="1" l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2" i="1" s="1"/>
  <c r="B23" i="1" s="1"/>
  <c r="B24" i="1" s="1"/>
  <c r="B25" i="1" s="1"/>
  <c r="B26" i="1" s="1"/>
  <c r="B27" i="1" s="1"/>
  <c r="B28" i="1" s="1"/>
  <c r="B29" i="1" l="1"/>
  <c r="B30" i="1" s="1"/>
  <c r="B31" i="1" s="1"/>
  <c r="B32" i="1" s="1"/>
  <c r="B33" i="1" s="1"/>
  <c r="B34" i="1" s="1"/>
  <c r="B35" i="1" s="1"/>
  <c r="B36" i="1" s="1"/>
  <c r="B37" i="1" s="1"/>
  <c r="B38" i="1" s="1"/>
  <c r="B40" i="1" s="1"/>
  <c r="B41" i="1" s="1"/>
  <c r="B42" i="1" s="1"/>
  <c r="B44" i="1" s="1"/>
  <c r="B45" i="1" s="1"/>
  <c r="B46" i="1" s="1"/>
  <c r="B47" i="1" s="1"/>
  <c r="B48" i="1" l="1"/>
  <c r="B49" i="1" s="1"/>
  <c r="B51" i="1" s="1"/>
  <c r="B52" i="1" s="1"/>
  <c r="B53" i="1" s="1"/>
  <c r="B54" i="1" s="1"/>
  <c r="B56" i="1" s="1"/>
  <c r="B57" i="1" s="1"/>
  <c r="B58" i="1" s="1"/>
  <c r="B59" i="1" s="1"/>
  <c r="B71" i="1" s="1"/>
  <c r="B72" i="1" s="1"/>
  <c r="B73" i="1" s="1"/>
  <c r="B74" i="1" s="1"/>
  <c r="B75" i="1" s="1"/>
  <c r="B76" i="1" s="1"/>
  <c r="B77" i="1" s="1"/>
  <c r="B78" i="1" s="1"/>
  <c r="B79" i="1" s="1"/>
  <c r="B81" i="1" s="1"/>
  <c r="B82" i="1" s="1"/>
  <c r="B83" i="1" s="1"/>
  <c r="B84" i="1" s="1"/>
  <c r="B86" i="1" l="1"/>
  <c r="B87" i="1" s="1"/>
  <c r="B88" i="1" s="1"/>
  <c r="B89" i="1" s="1"/>
  <c r="B90" i="1" s="1"/>
  <c r="B61" i="1"/>
  <c r="B62" i="1" s="1"/>
  <c r="B63" i="1" s="1"/>
  <c r="B64" i="1" s="1"/>
  <c r="B65" i="1" s="1"/>
  <c r="B66" i="1" s="1"/>
  <c r="B67" i="1" s="1"/>
  <c r="B68" i="1" s="1"/>
  <c r="B69" i="1" s="1"/>
  <c r="B91" i="1" l="1"/>
  <c r="B94" i="1" s="1"/>
  <c r="B95" i="1" s="1"/>
  <c r="B96" i="1" s="1"/>
  <c r="B97" i="1" s="1"/>
  <c r="B98" i="1" s="1"/>
  <c r="B99" i="1" s="1"/>
  <c r="B100" i="1" l="1"/>
  <c r="B101" i="1" s="1"/>
  <c r="B103" i="1"/>
  <c r="B104" i="1" s="1"/>
  <c r="B105" i="1" s="1"/>
  <c r="B106" i="1" s="1"/>
  <c r="B108" i="1" s="1"/>
  <c r="B109" i="1" s="1"/>
  <c r="B110" i="1" s="1"/>
  <c r="B111" i="1" s="1"/>
  <c r="B116" i="1" s="1"/>
  <c r="B112" i="1" l="1"/>
  <c r="B113" i="1" s="1"/>
  <c r="B114" i="1" s="1"/>
  <c r="B115" i="1"/>
  <c r="B117" i="1" l="1"/>
  <c r="B118" i="1"/>
  <c r="B120" i="1" s="1"/>
  <c r="B121" i="1" s="1"/>
  <c r="B122" i="1" s="1"/>
  <c r="B123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</calcChain>
</file>

<file path=xl/sharedStrings.xml><?xml version="1.0" encoding="utf-8"?>
<sst xmlns="http://schemas.openxmlformats.org/spreadsheetml/2006/main" count="174" uniqueCount="150">
  <si>
    <r>
      <rPr>
        <b/>
        <sz val="15"/>
        <color indexed="57"/>
        <rFont val="Calibri"/>
        <family val="2"/>
        <charset val="204"/>
      </rPr>
      <t>ОПТОВЫЙ ПРАЙС-ЛИСТ ФАБРИКИ</t>
    </r>
    <r>
      <rPr>
        <b/>
        <sz val="15"/>
        <color indexed="17"/>
        <rFont val="Calibri"/>
        <family val="2"/>
        <charset val="204"/>
      </rPr>
      <t xml:space="preserve">  
"ПЛЮШЕВАЯ СКАЗКА"</t>
    </r>
  </si>
  <si>
    <r>
      <rPr>
        <b/>
        <sz val="13"/>
        <color indexed="56"/>
        <rFont val="Calibri"/>
        <family val="2"/>
        <charset val="204"/>
      </rPr>
      <t xml:space="preserve">Тел.:  </t>
    </r>
    <r>
      <rPr>
        <sz val="13"/>
        <color indexed="56"/>
        <rFont val="Calibri"/>
        <family val="2"/>
        <charset val="204"/>
      </rPr>
      <t xml:space="preserve">+7 (499) 653-88-42                         </t>
    </r>
    <r>
      <rPr>
        <b/>
        <sz val="13"/>
        <color indexed="56"/>
        <rFont val="Calibri"/>
        <family val="2"/>
        <charset val="204"/>
      </rPr>
      <t>Общий:</t>
    </r>
    <r>
      <rPr>
        <sz val="13"/>
        <color indexed="56"/>
        <rFont val="Calibri"/>
        <family val="2"/>
        <charset val="204"/>
      </rPr>
      <t xml:space="preserve">  +7 (499) 653-74-70 
</t>
    </r>
    <r>
      <rPr>
        <b/>
        <sz val="13"/>
        <color indexed="56"/>
        <rFont val="Calibri"/>
        <family val="2"/>
        <charset val="204"/>
      </rPr>
      <t>Сайт:</t>
    </r>
    <r>
      <rPr>
        <sz val="13"/>
        <color indexed="56"/>
        <rFont val="Calibri"/>
        <family val="2"/>
        <charset val="204"/>
      </rPr>
      <t xml:space="preserve">    www.MishkiOptom.ru
</t>
    </r>
    <r>
      <rPr>
        <b/>
        <sz val="13"/>
        <color indexed="56"/>
        <rFont val="Calibri"/>
        <family val="2"/>
        <charset val="204"/>
      </rPr>
      <t xml:space="preserve">E-mail:  </t>
    </r>
    <r>
      <rPr>
        <sz val="13"/>
        <color indexed="56"/>
        <rFont val="Calibri"/>
        <family val="2"/>
        <charset val="204"/>
      </rPr>
      <t xml:space="preserve">mail@MishkiOptom.ru </t>
    </r>
  </si>
  <si>
    <t>ООО «Эволюция»
ОГРН 113774656192, ИНН 7701363534</t>
  </si>
  <si>
    <t>№</t>
  </si>
  <si>
    <t>Фото</t>
  </si>
  <si>
    <t>Имя игрушки</t>
  </si>
  <si>
    <r>
      <rPr>
        <b/>
        <sz val="13"/>
        <color indexed="9"/>
        <rFont val="Calibri"/>
        <family val="2"/>
        <charset val="204"/>
      </rPr>
      <t>Рост</t>
    </r>
    <r>
      <rPr>
        <b/>
        <sz val="11"/>
        <color indexed="9"/>
        <rFont val="Calibri"/>
        <family val="2"/>
        <charset val="204"/>
      </rPr>
      <t xml:space="preserve">
</t>
    </r>
    <r>
      <rPr>
        <b/>
        <sz val="11"/>
        <color indexed="49"/>
        <rFont val="Calibri"/>
        <family val="2"/>
        <charset val="204"/>
      </rPr>
      <t>см</t>
    </r>
  </si>
  <si>
    <r>
      <rPr>
        <b/>
        <sz val="13"/>
        <color indexed="9"/>
        <rFont val="Calibri"/>
        <family val="2"/>
        <charset val="204"/>
      </rPr>
      <t>Вес</t>
    </r>
    <r>
      <rPr>
        <b/>
        <sz val="11"/>
        <color indexed="9"/>
        <rFont val="Calibri"/>
        <family val="2"/>
        <charset val="204"/>
      </rPr>
      <t xml:space="preserve">
</t>
    </r>
    <r>
      <rPr>
        <b/>
        <sz val="11"/>
        <color indexed="49"/>
        <rFont val="Calibri"/>
        <family val="2"/>
        <charset val="204"/>
      </rPr>
      <t>кг</t>
    </r>
  </si>
  <si>
    <t>ОПТОВАЯ ЦЕНА</t>
  </si>
  <si>
    <t>Кол-во для заказа</t>
  </si>
  <si>
    <t>Стоимость</t>
  </si>
  <si>
    <t>Джулия</t>
  </si>
  <si>
    <t>Мишки классической серии</t>
  </si>
  <si>
    <t>Зевс</t>
  </si>
  <si>
    <t>Цезарь</t>
  </si>
  <si>
    <t>Гриша</t>
  </si>
  <si>
    <t>Юлиан</t>
  </si>
  <si>
    <t>Добрыня</t>
  </si>
  <si>
    <t>Елисей</t>
  </si>
  <si>
    <t>Элиот</t>
  </si>
  <si>
    <t>Андриан</t>
  </si>
  <si>
    <t>Веня</t>
  </si>
  <si>
    <t>Семен</t>
  </si>
  <si>
    <t>Степан</t>
  </si>
  <si>
    <t>Рафаэль</t>
  </si>
  <si>
    <t>Антоша</t>
  </si>
  <si>
    <t>Андрюша</t>
  </si>
  <si>
    <t>Дизайнерская серия больших мишек</t>
  </si>
  <si>
    <t>Богдан</t>
  </si>
  <si>
    <t>Макар</t>
  </si>
  <si>
    <t>Харитон</t>
  </si>
  <si>
    <t>Валентин</t>
  </si>
  <si>
    <t>Арнольд</t>
  </si>
  <si>
    <t>Матвей</t>
  </si>
  <si>
    <t>Рыжик</t>
  </si>
  <si>
    <t>Янис</t>
  </si>
  <si>
    <t>Максимильян</t>
  </si>
  <si>
    <t>Тоша</t>
  </si>
  <si>
    <t>Сёма</t>
  </si>
  <si>
    <t>Потап</t>
  </si>
  <si>
    <t>Топтыжка</t>
  </si>
  <si>
    <t>Фомка</t>
  </si>
  <si>
    <t>Платон</t>
  </si>
  <si>
    <t>Архип</t>
  </si>
  <si>
    <t>Серия мишек "Teddy Bear"</t>
  </si>
  <si>
    <t>Маркус</t>
  </si>
  <si>
    <t>Марк</t>
  </si>
  <si>
    <t>Кузя</t>
  </si>
  <si>
    <t>Мишки с сердцами</t>
  </si>
  <si>
    <t>Стефан</t>
  </si>
  <si>
    <t>Жозеф</t>
  </si>
  <si>
    <t>Оливер бежевый</t>
  </si>
  <si>
    <t>Оливер белый</t>
  </si>
  <si>
    <t>Специальная серия</t>
  </si>
  <si>
    <t>Наум</t>
  </si>
  <si>
    <t>Тёма</t>
  </si>
  <si>
    <t>Бублик</t>
  </si>
  <si>
    <t>Снежок</t>
  </si>
  <si>
    <t>Серия "Тихоны"</t>
  </si>
  <si>
    <t>Тихон</t>
  </si>
  <si>
    <t>Мишки среднего размера (50-75 см)</t>
  </si>
  <si>
    <t>Хедвиг</t>
  </si>
  <si>
    <t>Умка</t>
  </si>
  <si>
    <t>Сева</t>
  </si>
  <si>
    <t>Боря</t>
  </si>
  <si>
    <t>Тимоша</t>
  </si>
  <si>
    <t>Гамми</t>
  </si>
  <si>
    <t>Афоня</t>
  </si>
  <si>
    <t>Лёня</t>
  </si>
  <si>
    <t>Проша</t>
  </si>
  <si>
    <t>Тофи</t>
  </si>
  <si>
    <t>Бим</t>
  </si>
  <si>
    <t>Панды</t>
  </si>
  <si>
    <t>Диана</t>
  </si>
  <si>
    <t>Маргарита</t>
  </si>
  <si>
    <t>Полина</t>
  </si>
  <si>
    <t>Сильва</t>
  </si>
  <si>
    <t>Демьян</t>
  </si>
  <si>
    <t>Мотя</t>
  </si>
  <si>
    <t>Пьер</t>
  </si>
  <si>
    <t>Саймон</t>
  </si>
  <si>
    <t>Биг Роджер</t>
  </si>
  <si>
    <t>Роджер</t>
  </si>
  <si>
    <t>Кошки</t>
  </si>
  <si>
    <t>Мелиса</t>
  </si>
  <si>
    <t>Маркиза</t>
  </si>
  <si>
    <t>Алиса</t>
  </si>
  <si>
    <t>Амелия</t>
  </si>
  <si>
    <t>Собаки и другие животные</t>
  </si>
  <si>
    <t>Арчи</t>
  </si>
  <si>
    <t>Шарик</t>
  </si>
  <si>
    <t>Глория</t>
  </si>
  <si>
    <t>Энтони</t>
  </si>
  <si>
    <t>Матильда</t>
  </si>
  <si>
    <t>Оскар</t>
  </si>
  <si>
    <t>80+50</t>
  </si>
  <si>
    <t>Кристина</t>
  </si>
  <si>
    <t>Биг Вульф</t>
  </si>
  <si>
    <t>Вульф</t>
  </si>
  <si>
    <t>Рокки</t>
  </si>
  <si>
    <t>Дизайнерская серия "Marco Benito"</t>
  </si>
  <si>
    <t>Арсений</t>
  </si>
  <si>
    <t>Моисей</t>
  </si>
  <si>
    <t>Тони</t>
  </si>
  <si>
    <t>Бонифаций</t>
  </si>
  <si>
    <t>Живая серия</t>
  </si>
  <si>
    <t>Багира</t>
  </si>
  <si>
    <t>Лорд</t>
  </si>
  <si>
    <t>Шерхан</t>
  </si>
  <si>
    <t>Фендер</t>
  </si>
  <si>
    <t>Тортилла</t>
  </si>
  <si>
    <t xml:space="preserve">Бэмби </t>
  </si>
  <si>
    <t>Качалки</t>
  </si>
  <si>
    <t>Сивка</t>
  </si>
  <si>
    <t>Персей</t>
  </si>
  <si>
    <t>Пегас</t>
  </si>
  <si>
    <t>Соня</t>
  </si>
  <si>
    <t>Гектор</t>
  </si>
  <si>
    <t>Дамбо</t>
  </si>
  <si>
    <t>Мэни</t>
  </si>
  <si>
    <t>Симба</t>
  </si>
  <si>
    <t>Альф</t>
  </si>
  <si>
    <t>Алми</t>
  </si>
  <si>
    <t>Яша</t>
  </si>
  <si>
    <t>Рик</t>
  </si>
  <si>
    <r>
      <rPr>
        <i/>
        <sz val="11"/>
        <color indexed="18"/>
        <rFont val="Calibri"/>
        <family val="2"/>
        <charset val="204"/>
      </rPr>
      <t>Возможно изготовление моделей</t>
    </r>
    <r>
      <rPr>
        <i/>
        <sz val="11"/>
        <color indexed="49"/>
        <rFont val="Calibri"/>
        <family val="2"/>
        <charset val="204"/>
      </rPr>
      <t xml:space="preserve"> </t>
    </r>
    <r>
      <rPr>
        <b/>
        <i/>
        <sz val="11"/>
        <color indexed="60"/>
        <rFont val="Calibri"/>
        <family val="2"/>
        <charset val="204"/>
      </rPr>
      <t>в других цветах</t>
    </r>
    <r>
      <rPr>
        <i/>
        <sz val="11"/>
        <color indexed="60"/>
        <rFont val="Calibri"/>
        <family val="2"/>
        <charset val="204"/>
      </rPr>
      <t>.</t>
    </r>
  </si>
  <si>
    <t xml:space="preserve">Сумма заказа до скидки </t>
  </si>
  <si>
    <t>Скидка</t>
  </si>
  <si>
    <r>
      <rPr>
        <i/>
        <sz val="11"/>
        <color indexed="18"/>
        <rFont val="Calibri"/>
        <family val="2"/>
        <charset val="204"/>
      </rPr>
      <t xml:space="preserve">При закупки шкурами дополнительная </t>
    </r>
    <r>
      <rPr>
        <b/>
        <i/>
        <sz val="11"/>
        <color indexed="60"/>
        <rFont val="Calibri"/>
        <family val="2"/>
        <charset val="204"/>
      </rPr>
      <t>скидка около 15%</t>
    </r>
    <r>
      <rPr>
        <i/>
        <sz val="11"/>
        <color indexed="49"/>
        <rFont val="Calibri"/>
        <family val="2"/>
        <charset val="204"/>
      </rPr>
      <t>.</t>
    </r>
  </si>
  <si>
    <t>Сумма заказа со скидкой</t>
  </si>
  <si>
    <r>
      <t xml:space="preserve">Большие фото можно скачать тут: </t>
    </r>
    <r>
      <rPr>
        <i/>
        <u/>
        <sz val="11"/>
        <color indexed="12"/>
        <rFont val="Calibri"/>
        <family val="2"/>
        <charset val="204"/>
      </rPr>
      <t>www.MishkiOptom.ru/fotos.rar</t>
    </r>
  </si>
  <si>
    <t>Минимальные розничные цены для продаж через Интернет</t>
  </si>
  <si>
    <r>
      <rPr>
        <i/>
        <sz val="11"/>
        <color indexed="18"/>
        <rFont val="Calibri"/>
        <family val="2"/>
        <charset val="204"/>
      </rPr>
      <t>При закупке от 300 000 р. действуют</t>
    </r>
    <r>
      <rPr>
        <i/>
        <sz val="11"/>
        <color indexed="49"/>
        <rFont val="Calibri"/>
        <family val="2"/>
        <charset val="204"/>
      </rPr>
      <t xml:space="preserve"> </t>
    </r>
    <r>
      <rPr>
        <b/>
        <i/>
        <sz val="11"/>
        <color indexed="60"/>
        <rFont val="Calibri"/>
        <family val="2"/>
        <charset val="204"/>
      </rPr>
      <t>персональные условия</t>
    </r>
    <r>
      <rPr>
        <i/>
        <sz val="11"/>
        <color indexed="49"/>
        <rFont val="Calibri"/>
        <family val="2"/>
        <charset val="204"/>
      </rPr>
      <t>.</t>
    </r>
  </si>
  <si>
    <t>БАЗОВАЯ ЦЕНА</t>
  </si>
  <si>
    <r>
      <t xml:space="preserve">СТАНДАРТ
</t>
    </r>
    <r>
      <rPr>
        <b/>
        <sz val="11"/>
        <color indexed="49"/>
        <rFont val="Calibri"/>
        <family val="2"/>
        <charset val="204"/>
      </rPr>
      <t xml:space="preserve">от 15 000 р. 
за раз
</t>
    </r>
    <r>
      <rPr>
        <b/>
        <sz val="11"/>
        <color indexed="52"/>
        <rFont val="Calibri"/>
        <family val="2"/>
        <charset val="204"/>
      </rPr>
      <t>скидка 10%</t>
    </r>
  </si>
  <si>
    <r>
      <t xml:space="preserve">СПЕЦ
</t>
    </r>
    <r>
      <rPr>
        <b/>
        <sz val="11"/>
        <color indexed="49"/>
        <rFont val="Calibri"/>
        <family val="2"/>
        <charset val="204"/>
      </rPr>
      <t xml:space="preserve">от 50 000 р.
за раз
</t>
    </r>
    <r>
      <rPr>
        <b/>
        <sz val="11"/>
        <color indexed="52"/>
        <rFont val="Calibri"/>
        <family val="2"/>
        <charset val="204"/>
      </rPr>
      <t>скидка 15%</t>
    </r>
  </si>
  <si>
    <r>
      <t xml:space="preserve">ДИЛЕР
</t>
    </r>
    <r>
      <rPr>
        <b/>
        <sz val="11"/>
        <color indexed="49"/>
        <rFont val="Calibri"/>
        <family val="2"/>
        <charset val="204"/>
      </rPr>
      <t xml:space="preserve">от 150 000 р.
за раз
</t>
    </r>
    <r>
      <rPr>
        <b/>
        <sz val="11"/>
        <color indexed="52"/>
        <rFont val="Calibri"/>
        <family val="2"/>
        <charset val="204"/>
      </rPr>
      <t>скидка 20%</t>
    </r>
  </si>
  <si>
    <t>Биг Джулия</t>
  </si>
  <si>
    <t>Серия "Несторы"</t>
  </si>
  <si>
    <t>Нестор</t>
  </si>
  <si>
    <t>Маленькие игрушки (до 50 см)</t>
  </si>
  <si>
    <t>Антонио белый</t>
  </si>
  <si>
    <t>Антонио бежевый</t>
  </si>
  <si>
    <t>Купидон</t>
  </si>
  <si>
    <t>Ваня</t>
  </si>
  <si>
    <t>Федя</t>
  </si>
  <si>
    <t>Петя</t>
  </si>
  <si>
    <t>Гоша</t>
  </si>
  <si>
    <t>Большие зайцы</t>
  </si>
  <si>
    <t>* Цены действительны на 5 февраля 2015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</si>
</sst>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_(* #,##0.00_);_(* \(#,##0.00\);_(* &quot;-&quot;??_);_(@_)"/>
  </numFmts>
  <fonts count="5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5"/>
      <color theme="1"/>
      <name val="Calibri"/>
      <family val="2"/>
      <charset val="204"/>
    </font>
    <font>
      <b/>
      <sz val="15"/>
      <color indexed="57"/>
      <name val="Calibri"/>
      <family val="2"/>
      <charset val="204"/>
    </font>
    <font>
      <b/>
      <sz val="15"/>
      <color indexed="17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3"/>
      <color indexed="56"/>
      <name val="Calibri"/>
      <family val="2"/>
      <charset val="204"/>
    </font>
    <font>
      <sz val="12"/>
      <color theme="0" tint="-0.499984740745262"/>
      <name val="Calibri"/>
      <family val="2"/>
      <charset val="204"/>
      <scheme val="minor"/>
    </font>
    <font>
      <sz val="11.5"/>
      <color theme="1"/>
      <name val="Calibri"/>
      <family val="2"/>
      <charset val="204"/>
      <scheme val="minor"/>
    </font>
    <font>
      <b/>
      <sz val="13"/>
      <color theme="0"/>
      <name val="Calibri"/>
      <family val="2"/>
      <charset val="204"/>
      <scheme val="minor"/>
    </font>
    <font>
      <b/>
      <sz val="13"/>
      <color indexed="9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1"/>
      <color indexed="49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theme="4" tint="-0.499984740745262"/>
      <name val="Calibri"/>
      <family val="2"/>
      <charset val="204"/>
      <scheme val="minor"/>
    </font>
    <font>
      <sz val="13"/>
      <color theme="3" tint="-0.499984740745262"/>
      <name val="Calibri"/>
      <family val="2"/>
      <charset val="204"/>
      <scheme val="minor"/>
    </font>
    <font>
      <b/>
      <sz val="13"/>
      <color theme="7" tint="0.39997558519241921"/>
      <name val="Calibri"/>
      <family val="2"/>
      <charset val="204"/>
      <scheme val="minor"/>
    </font>
    <font>
      <b/>
      <sz val="13"/>
      <color rgb="FF002060"/>
      <name val="Calibri"/>
      <family val="2"/>
      <charset val="204"/>
      <scheme val="minor"/>
    </font>
    <font>
      <b/>
      <sz val="13"/>
      <color rgb="FFC00000"/>
      <name val="Calibri"/>
      <family val="2"/>
      <charset val="204"/>
      <scheme val="minor"/>
    </font>
    <font>
      <b/>
      <sz val="13"/>
      <color rgb="FF016714"/>
      <name val="Calibri"/>
      <family val="2"/>
      <charset val="204"/>
      <scheme val="minor"/>
    </font>
    <font>
      <b/>
      <sz val="13"/>
      <color theme="7" tint="-0.499984740745262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3"/>
      <color theme="2" tint="-0.749992370372631"/>
      <name val="Calibri"/>
      <family val="2"/>
      <charset val="204"/>
      <scheme val="minor"/>
    </font>
    <font>
      <b/>
      <sz val="13"/>
      <color theme="6" tint="-0.499984740745262"/>
      <name val="Calibri"/>
      <family val="2"/>
      <charset val="204"/>
      <scheme val="minor"/>
    </font>
    <font>
      <b/>
      <sz val="13"/>
      <color theme="1" tint="0.249977111117893"/>
      <name val="Calibri"/>
      <family val="2"/>
      <charset val="204"/>
      <scheme val="minor"/>
    </font>
    <font>
      <i/>
      <sz val="11"/>
      <color theme="8" tint="-0.249977111117893"/>
      <name val="Calibri"/>
      <family val="2"/>
      <charset val="204"/>
      <scheme val="minor"/>
    </font>
    <font>
      <i/>
      <sz val="11"/>
      <color indexed="18"/>
      <name val="Calibri"/>
      <family val="2"/>
      <charset val="204"/>
    </font>
    <font>
      <i/>
      <sz val="11"/>
      <color indexed="49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i/>
      <sz val="11"/>
      <color indexed="60"/>
      <name val="Calibri"/>
      <family val="2"/>
      <charset val="204"/>
    </font>
    <font>
      <b/>
      <sz val="15"/>
      <color rgb="FF016714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i/>
      <sz val="11"/>
      <color theme="8" tint="-0.249977111117893"/>
      <name val="Calibri"/>
      <family val="2"/>
      <charset val="204"/>
    </font>
    <font>
      <b/>
      <sz val="15"/>
      <color rgb="FFC00000"/>
      <name val="Calibri"/>
      <family val="2"/>
      <charset val="204"/>
      <scheme val="minor"/>
    </font>
    <font>
      <i/>
      <sz val="11"/>
      <color theme="1" tint="0.34998626667073579"/>
      <name val="Calibri"/>
      <family val="2"/>
      <charset val="204"/>
      <scheme val="minor"/>
    </font>
    <font>
      <i/>
      <u/>
      <sz val="11"/>
      <color indexed="1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b/>
      <sz val="13"/>
      <color theme="7" tint="0.59999389629810485"/>
      <name val="Calibri"/>
      <family val="2"/>
      <charset val="204"/>
      <scheme val="minor"/>
    </font>
    <font>
      <b/>
      <sz val="19"/>
      <color rgb="FFC00000"/>
      <name val="Calibri"/>
      <family val="2"/>
      <charset val="204"/>
      <scheme val="minor"/>
    </font>
    <font>
      <b/>
      <sz val="18"/>
      <color rgb="FFC00000"/>
      <name val="Calibri"/>
      <family val="2"/>
      <charset val="204"/>
      <scheme val="minor"/>
    </font>
    <font>
      <b/>
      <sz val="13"/>
      <color theme="3" tint="0.59999389629810485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15530D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7">
    <border>
      <left/>
      <right/>
      <top/>
      <bottom/>
      <diagonal/>
    </border>
    <border>
      <left/>
      <right/>
      <top/>
      <bottom style="medium">
        <color theme="4" tint="-0.499984740745262"/>
      </bottom>
      <diagonal/>
    </border>
    <border>
      <left style="medium">
        <color theme="4" tint="-0.499984740745262"/>
      </left>
      <right style="hair">
        <color theme="4" tint="-0.499984740745262"/>
      </right>
      <top style="medium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hair">
        <color theme="4" tint="-0.499984740745262"/>
      </bottom>
      <diagonal/>
    </border>
    <border>
      <left style="medium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medium">
        <color theme="4" tint="-0.499984740745262"/>
      </right>
      <top style="hair">
        <color theme="4" tint="-0.499984740745262"/>
      </top>
      <bottom/>
      <diagonal/>
    </border>
    <border>
      <left style="medium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medium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medium">
        <color theme="4" tint="-0.499984740745262"/>
      </left>
      <right style="hair">
        <color theme="4" tint="-0.499984740745262"/>
      </right>
      <top style="hair">
        <color theme="4" tint="-0.499984740745262"/>
      </top>
      <bottom style="medium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medium">
        <color theme="4" tint="-0.499984740745262"/>
      </bottom>
      <diagonal/>
    </border>
    <border>
      <left style="hair">
        <color theme="4" tint="-0.499984740745262"/>
      </left>
      <right style="medium">
        <color theme="4" tint="-0.499984740745262"/>
      </right>
      <top style="hair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/>
      <bottom/>
      <diagonal/>
    </border>
    <border>
      <left/>
      <right style="medium">
        <color theme="4" tint="-0.499984740745262"/>
      </right>
      <top/>
      <bottom/>
      <diagonal/>
    </border>
    <border>
      <left style="hair">
        <color theme="4" tint="-0.499984740745262"/>
      </left>
      <right/>
      <top style="hair">
        <color theme="4" tint="-0.499984740745262"/>
      </top>
      <bottom style="hair">
        <color theme="4" tint="-0.499984740745262"/>
      </bottom>
      <diagonal/>
    </border>
    <border>
      <left style="hair">
        <color indexed="64"/>
      </left>
      <right style="hair">
        <color indexed="64"/>
      </right>
      <top style="hair">
        <color theme="4" tint="-0.499984740745262"/>
      </top>
      <bottom style="hair">
        <color indexed="64"/>
      </bottom>
      <diagonal/>
    </border>
    <border>
      <left/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theme="4" tint="-0.499984740745262"/>
      </bottom>
      <diagonal/>
    </border>
    <border>
      <left/>
      <right style="hair">
        <color theme="4" tint="-0.499984740745262"/>
      </right>
      <top style="hair">
        <color theme="4" tint="-0.499984740745262"/>
      </top>
      <bottom style="medium">
        <color theme="4" tint="-0.499984740745262"/>
      </bottom>
      <diagonal/>
    </border>
    <border>
      <left style="hair">
        <color indexed="64"/>
      </left>
      <right style="hair">
        <color theme="4" tint="-0.499984740745262"/>
      </right>
      <top style="hair">
        <color indexed="64"/>
      </top>
      <bottom style="medium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indexed="64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hair">
        <color theme="4" tint="-0.499984740745262"/>
      </bottom>
      <diagonal/>
    </border>
    <border>
      <left/>
      <right/>
      <top style="medium">
        <color theme="4" tint="-0.499984740745262"/>
      </top>
      <bottom style="hair">
        <color theme="4" tint="-0.499984740745262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 style="hair">
        <color theme="4" tint="-0.499984740745262"/>
      </bottom>
      <diagonal/>
    </border>
    <border>
      <left style="medium">
        <color theme="4" tint="-0.499984740745262"/>
      </left>
      <right/>
      <top style="hair">
        <color theme="4" tint="-0.499984740745262"/>
      </top>
      <bottom style="hair">
        <color theme="4" tint="-0.499984740745262"/>
      </bottom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 style="medium">
        <color theme="4" tint="-0.499984740745262"/>
      </left>
      <right/>
      <top style="hair">
        <color theme="4" tint="-0.499984740745262"/>
      </top>
      <bottom style="medium">
        <color theme="4" tint="-0.499984740745262"/>
      </bottom>
      <diagonal/>
    </border>
    <border>
      <left/>
      <right/>
      <top style="hair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indexed="64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hair">
        <color indexed="64"/>
      </right>
      <top style="hair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hair">
        <color theme="4" tint="-0.499984740745262"/>
      </top>
      <bottom/>
      <diagonal/>
    </border>
    <border>
      <left/>
      <right/>
      <top style="hair">
        <color theme="4" tint="-0.499984740745262"/>
      </top>
      <bottom/>
      <diagonal/>
    </border>
    <border>
      <left/>
      <right style="medium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 style="hair">
        <color theme="4" tint="-0.499984740745262"/>
      </bottom>
      <diagonal/>
    </border>
    <border>
      <left/>
      <right style="medium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indexed="64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indexed="64"/>
      </left>
      <right style="hair">
        <color theme="4" tint="-0.499984740745262"/>
      </right>
      <top style="hair">
        <color theme="4" tint="-0.499984740745262"/>
      </top>
      <bottom style="medium">
        <color theme="4" tint="-0.499984740745262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4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8" borderId="0" applyNumberFormat="0" applyBorder="0" applyAlignment="0" applyProtection="0"/>
    <xf numFmtId="0" fontId="42" fillId="12" borderId="0" applyNumberFormat="0" applyBorder="0" applyAlignment="0" applyProtection="0"/>
    <xf numFmtId="0" fontId="15" fillId="29" borderId="36" applyNumberFormat="0" applyAlignment="0" applyProtection="0"/>
    <xf numFmtId="0" fontId="13" fillId="30" borderId="37" applyNumberFormat="0" applyAlignment="0" applyProtection="0"/>
    <xf numFmtId="0" fontId="43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5" fillId="0" borderId="38" applyNumberFormat="0" applyFill="0" applyAlignment="0" applyProtection="0"/>
    <xf numFmtId="0" fontId="7" fillId="0" borderId="39" applyNumberFormat="0" applyFill="0" applyAlignment="0" applyProtection="0"/>
    <xf numFmtId="0" fontId="46" fillId="0" borderId="40" applyNumberFormat="0" applyFill="0" applyAlignment="0" applyProtection="0"/>
    <xf numFmtId="0" fontId="46" fillId="0" borderId="0" applyNumberFormat="0" applyFill="0" applyBorder="0" applyAlignment="0" applyProtection="0"/>
    <xf numFmtId="0" fontId="47" fillId="16" borderId="36" applyNumberFormat="0" applyAlignment="0" applyProtection="0"/>
    <xf numFmtId="0" fontId="48" fillId="0" borderId="41" applyNumberFormat="0" applyFill="0" applyAlignment="0" applyProtection="0"/>
    <xf numFmtId="0" fontId="49" fillId="31" borderId="0" applyNumberFormat="0" applyBorder="0" applyAlignment="0" applyProtection="0"/>
    <xf numFmtId="0" fontId="40" fillId="32" borderId="42" applyNumberFormat="0" applyFont="0" applyAlignment="0" applyProtection="0"/>
    <xf numFmtId="0" fontId="50" fillId="29" borderId="43" applyNumberFormat="0" applyAlignment="0" applyProtection="0"/>
    <xf numFmtId="0" fontId="51" fillId="0" borderId="0" applyNumberFormat="0" applyFill="0" applyBorder="0" applyAlignment="0" applyProtection="0"/>
    <xf numFmtId="0" fontId="52" fillId="0" borderId="44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4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 applyAlignment="1"/>
    <xf numFmtId="0" fontId="3" fillId="2" borderId="0" xfId="0" applyFont="1" applyFill="1" applyBorder="1" applyAlignment="1">
      <alignment wrapText="1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164" fontId="17" fillId="2" borderId="12" xfId="0" applyNumberFormat="1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horizontal="center" vertical="center"/>
    </xf>
    <xf numFmtId="3" fontId="19" fillId="2" borderId="12" xfId="0" applyNumberFormat="1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3" fontId="21" fillId="2" borderId="10" xfId="0" applyNumberFormat="1" applyFont="1" applyFill="1" applyBorder="1" applyAlignment="1">
      <alignment horizontal="right" vertical="center" indent="2"/>
    </xf>
    <xf numFmtId="0" fontId="17" fillId="2" borderId="9" xfId="0" applyFont="1" applyFill="1" applyBorder="1" applyAlignment="1">
      <alignment horizontal="left" vertical="center" indent="1"/>
    </xf>
    <xf numFmtId="0" fontId="17" fillId="2" borderId="13" xfId="0" applyFont="1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17" fillId="2" borderId="15" xfId="0" applyFont="1" applyFill="1" applyBorder="1" applyAlignment="1">
      <alignment horizontal="left" vertical="center" indent="1"/>
    </xf>
    <xf numFmtId="3" fontId="21" fillId="2" borderId="16" xfId="0" applyNumberFormat="1" applyFont="1" applyFill="1" applyBorder="1" applyAlignment="1">
      <alignment horizontal="right" vertical="center" indent="2"/>
    </xf>
    <xf numFmtId="0" fontId="17" fillId="2" borderId="9" xfId="0" applyFont="1" applyFill="1" applyBorder="1" applyAlignment="1">
      <alignment horizontal="left" vertical="center" wrapText="1" indent="1"/>
    </xf>
    <xf numFmtId="0" fontId="23" fillId="2" borderId="9" xfId="0" applyFont="1" applyFill="1" applyBorder="1" applyAlignment="1">
      <alignment horizontal="left" vertical="center" indent="1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left" vertical="center" wrapText="1" indent="1"/>
    </xf>
    <xf numFmtId="0" fontId="0" fillId="2" borderId="11" xfId="0" applyFill="1" applyBorder="1" applyAlignment="1">
      <alignment horizontal="center" vertical="center"/>
    </xf>
    <xf numFmtId="0" fontId="17" fillId="2" borderId="6" xfId="0" applyFont="1" applyFill="1" applyBorder="1" applyAlignment="1">
      <alignment horizontal="left" vertical="center" indent="1"/>
    </xf>
    <xf numFmtId="0" fontId="3" fillId="6" borderId="11" xfId="0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center" vertical="center"/>
    </xf>
    <xf numFmtId="3" fontId="19" fillId="2" borderId="20" xfId="0" applyNumberFormat="1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164" fontId="17" fillId="2" borderId="22" xfId="0" applyNumberFormat="1" applyFont="1" applyFill="1" applyBorder="1" applyAlignment="1">
      <alignment horizontal="center" vertical="center"/>
    </xf>
    <xf numFmtId="3" fontId="19" fillId="2" borderId="23" xfId="0" applyNumberFormat="1" applyFont="1" applyFill="1" applyBorder="1" applyAlignment="1">
      <alignment horizontal="center" vertical="center"/>
    </xf>
    <xf numFmtId="3" fontId="18" fillId="2" borderId="23" xfId="0" applyNumberFormat="1" applyFont="1" applyFill="1" applyBorder="1" applyAlignment="1">
      <alignment horizontal="center" vertical="center"/>
    </xf>
    <xf numFmtId="3" fontId="19" fillId="2" borderId="24" xfId="0" applyNumberFormat="1" applyFont="1" applyFill="1" applyBorder="1" applyAlignment="1">
      <alignment horizontal="center" vertical="center"/>
    </xf>
    <xf numFmtId="3" fontId="32" fillId="2" borderId="4" xfId="0" applyNumberFormat="1" applyFont="1" applyFill="1" applyBorder="1" applyAlignment="1">
      <alignment horizontal="right" vertical="center" indent="1"/>
    </xf>
    <xf numFmtId="9" fontId="34" fillId="2" borderId="10" xfId="1" applyFont="1" applyFill="1" applyBorder="1" applyAlignment="1">
      <alignment horizontal="right" vertical="center" indent="1"/>
    </xf>
    <xf numFmtId="3" fontId="36" fillId="2" borderId="16" xfId="0" applyNumberFormat="1" applyFont="1" applyFill="1" applyBorder="1" applyAlignment="1">
      <alignment horizontal="right" vertical="center" indent="1"/>
    </xf>
    <xf numFmtId="0" fontId="37" fillId="2" borderId="0" xfId="0" applyFont="1" applyFill="1" applyBorder="1" applyAlignment="1"/>
    <xf numFmtId="0" fontId="39" fillId="2" borderId="0" xfId="2" applyFill="1" applyAlignment="1"/>
    <xf numFmtId="1" fontId="0" fillId="2" borderId="0" xfId="0" applyNumberFormat="1" applyFill="1" applyAlignment="1">
      <alignment vertical="center"/>
    </xf>
    <xf numFmtId="3" fontId="19" fillId="2" borderId="9" xfId="0" applyNumberFormat="1" applyFont="1" applyFill="1" applyBorder="1" applyAlignment="1">
      <alignment horizontal="center" vertical="center"/>
    </xf>
    <xf numFmtId="3" fontId="56" fillId="2" borderId="9" xfId="0" applyNumberFormat="1" applyFont="1" applyFill="1" applyBorder="1" applyAlignment="1">
      <alignment horizontal="center" vertical="center"/>
    </xf>
    <xf numFmtId="3" fontId="56" fillId="2" borderId="15" xfId="0" applyNumberFormat="1" applyFont="1" applyFill="1" applyBorder="1" applyAlignment="1">
      <alignment horizontal="center" vertical="center"/>
    </xf>
    <xf numFmtId="3" fontId="19" fillId="2" borderId="9" xfId="0" applyNumberFormat="1" applyFont="1" applyFill="1" applyBorder="1" applyAlignment="1">
      <alignment horizontal="center" vertical="center"/>
    </xf>
    <xf numFmtId="3" fontId="56" fillId="2" borderId="9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3" fontId="58" fillId="2" borderId="12" xfId="0" applyNumberFormat="1" applyFont="1" applyFill="1" applyBorder="1" applyAlignment="1">
      <alignment horizontal="center" vertical="center"/>
    </xf>
    <xf numFmtId="3" fontId="58" fillId="2" borderId="20" xfId="0" applyNumberFormat="1" applyFont="1" applyFill="1" applyBorder="1" applyAlignment="1">
      <alignment horizontal="center" vertical="center"/>
    </xf>
    <xf numFmtId="3" fontId="58" fillId="2" borderId="23" xfId="0" applyNumberFormat="1" applyFont="1" applyFill="1" applyBorder="1" applyAlignment="1">
      <alignment horizontal="center" vertical="center"/>
    </xf>
    <xf numFmtId="3" fontId="58" fillId="2" borderId="24" xfId="0" applyNumberFormat="1" applyFont="1" applyFill="1" applyBorder="1" applyAlignment="1">
      <alignment horizontal="center" vertical="center"/>
    </xf>
    <xf numFmtId="164" fontId="17" fillId="2" borderId="55" xfId="0" applyNumberFormat="1" applyFont="1" applyFill="1" applyBorder="1" applyAlignment="1">
      <alignment horizontal="center" vertical="center"/>
    </xf>
    <xf numFmtId="3" fontId="18" fillId="2" borderId="24" xfId="0" applyNumberFormat="1" applyFont="1" applyFill="1" applyBorder="1" applyAlignment="1">
      <alignment horizontal="center" vertical="center"/>
    </xf>
    <xf numFmtId="3" fontId="19" fillId="2" borderId="56" xfId="0" applyNumberFormat="1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left" vertical="center" indent="1"/>
    </xf>
    <xf numFmtId="0" fontId="17" fillId="2" borderId="12" xfId="0" applyFont="1" applyFill="1" applyBorder="1" applyAlignment="1">
      <alignment horizontal="center" vertical="center"/>
    </xf>
    <xf numFmtId="164" fontId="17" fillId="2" borderId="12" xfId="0" applyNumberFormat="1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3" fontId="19" fillId="2" borderId="12" xfId="0" applyNumberFormat="1" applyFont="1" applyFill="1" applyBorder="1" applyAlignment="1">
      <alignment horizontal="center" vertical="center"/>
    </xf>
    <xf numFmtId="3" fontId="56" fillId="2" borderId="12" xfId="0" applyNumberFormat="1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3" fontId="18" fillId="2" borderId="6" xfId="0" applyNumberFormat="1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horizontal="center" vertical="center"/>
    </xf>
    <xf numFmtId="3" fontId="56" fillId="2" borderId="6" xfId="0" applyNumberFormat="1" applyFont="1" applyFill="1" applyBorder="1" applyAlignment="1">
      <alignment horizontal="center" vertical="center"/>
    </xf>
    <xf numFmtId="3" fontId="56" fillId="2" borderId="12" xfId="0" applyNumberFormat="1" applyFont="1" applyFill="1" applyBorder="1" applyAlignment="1">
      <alignment horizontal="center" vertical="center"/>
    </xf>
    <xf numFmtId="3" fontId="19" fillId="2" borderId="6" xfId="0" applyNumberFormat="1" applyFont="1" applyFill="1" applyBorder="1" applyAlignment="1">
      <alignment horizontal="center" vertical="center"/>
    </xf>
    <xf numFmtId="3" fontId="19" fillId="2" borderId="12" xfId="0" applyNumberFormat="1" applyFont="1" applyFill="1" applyBorder="1" applyAlignment="1">
      <alignment horizontal="center" vertical="center"/>
    </xf>
    <xf numFmtId="3" fontId="58" fillId="2" borderId="6" xfId="0" applyNumberFormat="1" applyFont="1" applyFill="1" applyBorder="1" applyAlignment="1">
      <alignment horizontal="center" vertical="center"/>
    </xf>
    <xf numFmtId="3" fontId="58" fillId="2" borderId="12" xfId="0" applyNumberFormat="1" applyFont="1" applyFill="1" applyBorder="1" applyAlignment="1">
      <alignment horizontal="center" vertical="center"/>
    </xf>
    <xf numFmtId="3" fontId="56" fillId="2" borderId="11" xfId="0" applyNumberFormat="1" applyFont="1" applyFill="1" applyBorder="1" applyAlignment="1">
      <alignment horizontal="center" vertical="center"/>
    </xf>
    <xf numFmtId="3" fontId="19" fillId="2" borderId="11" xfId="0" applyNumberFormat="1" applyFont="1" applyFill="1" applyBorder="1" applyAlignment="1">
      <alignment horizontal="center" vertical="center"/>
    </xf>
    <xf numFmtId="3" fontId="58" fillId="2" borderId="11" xfId="0" applyNumberFormat="1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164" fontId="17" fillId="2" borderId="6" xfId="0" applyNumberFormat="1" applyFont="1" applyFill="1" applyBorder="1" applyAlignment="1">
      <alignment horizontal="center" vertical="center"/>
    </xf>
    <xf numFmtId="164" fontId="17" fillId="2" borderId="11" xfId="0" applyNumberFormat="1" applyFont="1" applyFill="1" applyBorder="1" applyAlignment="1">
      <alignment horizontal="center" vertical="center"/>
    </xf>
    <xf numFmtId="164" fontId="17" fillId="2" borderId="12" xfId="0" applyNumberFormat="1" applyFont="1" applyFill="1" applyBorder="1" applyAlignment="1">
      <alignment horizontal="center" vertical="center"/>
    </xf>
    <xf numFmtId="3" fontId="18" fillId="2" borderId="11" xfId="0" applyNumberFormat="1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left" vertical="center" indent="1"/>
    </xf>
    <xf numFmtId="0" fontId="17" fillId="2" borderId="11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3" fontId="56" fillId="2" borderId="6" xfId="0" applyNumberFormat="1" applyFont="1" applyFill="1" applyBorder="1" applyAlignment="1">
      <alignment horizontal="center" vertical="center"/>
    </xf>
    <xf numFmtId="3" fontId="58" fillId="2" borderId="11" xfId="0" applyNumberFormat="1" applyFont="1" applyFill="1" applyBorder="1" applyAlignment="1">
      <alignment horizontal="center" vertical="center"/>
    </xf>
    <xf numFmtId="0" fontId="17" fillId="2" borderId="9" xfId="0" applyNumberFormat="1" applyFont="1" applyFill="1" applyBorder="1" applyAlignment="1">
      <alignment horizontal="center" vertical="center"/>
    </xf>
    <xf numFmtId="3" fontId="18" fillId="2" borderId="9" xfId="0" applyNumberFormat="1" applyFont="1" applyFill="1" applyBorder="1" applyAlignment="1">
      <alignment horizontal="center" vertical="center"/>
    </xf>
    <xf numFmtId="3" fontId="58" fillId="2" borderId="9" xfId="0" applyNumberFormat="1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17" fillId="2" borderId="15" xfId="0" applyNumberFormat="1" applyFont="1" applyFill="1" applyBorder="1" applyAlignment="1">
      <alignment horizontal="center" vertical="center"/>
    </xf>
    <xf numFmtId="3" fontId="18" fillId="2" borderId="15" xfId="0" applyNumberFormat="1" applyFont="1" applyFill="1" applyBorder="1" applyAlignment="1">
      <alignment horizontal="center" vertical="center"/>
    </xf>
    <xf numFmtId="3" fontId="58" fillId="2" borderId="15" xfId="0" applyNumberFormat="1" applyFont="1" applyFill="1" applyBorder="1" applyAlignment="1">
      <alignment horizontal="center" vertical="center"/>
    </xf>
    <xf numFmtId="3" fontId="19" fillId="2" borderId="15" xfId="0" applyNumberFormat="1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164" fontId="17" fillId="2" borderId="9" xfId="0" applyNumberFormat="1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3" fontId="21" fillId="2" borderId="7" xfId="0" applyNumberFormat="1" applyFont="1" applyFill="1" applyBorder="1" applyAlignment="1">
      <alignment horizontal="right" vertical="center" indent="2"/>
    </xf>
    <xf numFmtId="3" fontId="18" fillId="2" borderId="47" xfId="0" applyNumberFormat="1" applyFont="1" applyFill="1" applyBorder="1" applyAlignment="1">
      <alignment horizontal="center" vertical="center"/>
    </xf>
    <xf numFmtId="3" fontId="57" fillId="2" borderId="6" xfId="0" applyNumberFormat="1" applyFont="1" applyFill="1" applyBorder="1" applyAlignment="1">
      <alignment horizontal="center" vertical="center"/>
    </xf>
    <xf numFmtId="164" fontId="17" fillId="2" borderId="15" xfId="0" applyNumberFormat="1" applyFont="1" applyFill="1" applyBorder="1" applyAlignment="1">
      <alignment horizontal="center" vertical="center"/>
    </xf>
    <xf numFmtId="3" fontId="18" fillId="2" borderId="48" xfId="0" applyNumberFormat="1" applyFont="1" applyFill="1" applyBorder="1" applyAlignment="1">
      <alignment vertical="center"/>
    </xf>
    <xf numFmtId="3" fontId="19" fillId="2" borderId="26" xfId="0" applyNumberFormat="1" applyFont="1" applyFill="1" applyBorder="1" applyAlignment="1">
      <alignment horizontal="center" vertical="center"/>
    </xf>
    <xf numFmtId="3" fontId="56" fillId="2" borderId="27" xfId="0" applyNumberFormat="1" applyFont="1" applyFill="1" applyBorder="1" applyAlignment="1">
      <alignment horizontal="center" vertical="center"/>
    </xf>
    <xf numFmtId="3" fontId="58" fillId="2" borderId="9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6" borderId="11" xfId="0" applyFill="1" applyBorder="1" applyAlignment="1">
      <alignment horizontal="center" vertical="center"/>
    </xf>
    <xf numFmtId="3" fontId="19" fillId="2" borderId="9" xfId="0" applyNumberFormat="1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3" fontId="21" fillId="2" borderId="10" xfId="0" applyNumberFormat="1" applyFont="1" applyFill="1" applyBorder="1" applyAlignment="1">
      <alignment horizontal="right" vertical="center" indent="2"/>
    </xf>
    <xf numFmtId="0" fontId="17" fillId="2" borderId="9" xfId="0" applyFont="1" applyFill="1" applyBorder="1" applyAlignment="1">
      <alignment horizontal="left" vertical="center" indent="1"/>
    </xf>
    <xf numFmtId="0" fontId="17" fillId="2" borderId="9" xfId="0" applyFont="1" applyFill="1" applyBorder="1" applyAlignment="1">
      <alignment horizontal="center" vertical="center"/>
    </xf>
    <xf numFmtId="3" fontId="18" fillId="2" borderId="9" xfId="0" applyNumberFormat="1" applyFont="1" applyFill="1" applyBorder="1" applyAlignment="1">
      <alignment horizontal="center" vertical="center"/>
    </xf>
    <xf numFmtId="164" fontId="17" fillId="2" borderId="9" xfId="0" applyNumberFormat="1" applyFont="1" applyFill="1" applyBorder="1" applyAlignment="1">
      <alignment horizontal="center" vertical="center"/>
    </xf>
    <xf numFmtId="3" fontId="18" fillId="2" borderId="6" xfId="0" applyNumberFormat="1" applyFont="1" applyFill="1" applyBorder="1" applyAlignment="1">
      <alignment horizontal="center" vertical="center"/>
    </xf>
    <xf numFmtId="3" fontId="19" fillId="2" borderId="6" xfId="0" applyNumberFormat="1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3" fontId="21" fillId="2" borderId="7" xfId="0" applyNumberFormat="1" applyFont="1" applyFill="1" applyBorder="1" applyAlignment="1">
      <alignment horizontal="right" vertical="center" indent="2"/>
    </xf>
    <xf numFmtId="9" fontId="1" fillId="2" borderId="0" xfId="1" applyFont="1" applyFill="1" applyAlignment="1">
      <alignment vertical="center"/>
    </xf>
    <xf numFmtId="0" fontId="17" fillId="2" borderId="6" xfId="0" applyNumberFormat="1" applyFont="1" applyFill="1" applyBorder="1" applyAlignment="1">
      <alignment horizontal="center" vertical="center"/>
    </xf>
    <xf numFmtId="3" fontId="18" fillId="2" borderId="9" xfId="0" applyNumberFormat="1" applyFont="1" applyFill="1" applyBorder="1" applyAlignment="1">
      <alignment horizontal="center" vertical="center"/>
    </xf>
    <xf numFmtId="9" fontId="0" fillId="2" borderId="0" xfId="1" applyFont="1" applyFill="1" applyAlignment="1">
      <alignment vertical="center"/>
    </xf>
    <xf numFmtId="0" fontId="17" fillId="2" borderId="12" xfId="0" applyFont="1" applyFill="1" applyBorder="1" applyAlignment="1">
      <alignment horizontal="center" vertical="center"/>
    </xf>
    <xf numFmtId="164" fontId="17" fillId="2" borderId="12" xfId="0" applyNumberFormat="1" applyFont="1" applyFill="1" applyBorder="1" applyAlignment="1">
      <alignment horizontal="center" vertical="center"/>
    </xf>
    <xf numFmtId="3" fontId="18" fillId="2" borderId="9" xfId="0" applyNumberFormat="1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left" vertical="center" indent="1"/>
    </xf>
    <xf numFmtId="3" fontId="58" fillId="2" borderId="9" xfId="0" applyNumberFormat="1" applyFont="1" applyFill="1" applyBorder="1" applyAlignment="1">
      <alignment horizontal="center" vertical="center"/>
    </xf>
    <xf numFmtId="3" fontId="56" fillId="2" borderId="6" xfId="0" applyNumberFormat="1" applyFont="1" applyFill="1" applyBorder="1" applyAlignment="1">
      <alignment horizontal="center" vertical="center"/>
    </xf>
    <xf numFmtId="3" fontId="56" fillId="2" borderId="11" xfId="0" applyNumberFormat="1" applyFont="1" applyFill="1" applyBorder="1" applyAlignment="1">
      <alignment horizontal="center" vertical="center"/>
    </xf>
    <xf numFmtId="3" fontId="56" fillId="2" borderId="12" xfId="0" applyNumberFormat="1" applyFont="1" applyFill="1" applyBorder="1" applyAlignment="1">
      <alignment horizontal="center" vertical="center"/>
    </xf>
    <xf numFmtId="3" fontId="19" fillId="2" borderId="6" xfId="0" applyNumberFormat="1" applyFont="1" applyFill="1" applyBorder="1" applyAlignment="1">
      <alignment horizontal="center" vertical="center"/>
    </xf>
    <xf numFmtId="3" fontId="19" fillId="2" borderId="11" xfId="0" applyNumberFormat="1" applyFont="1" applyFill="1" applyBorder="1" applyAlignment="1">
      <alignment horizontal="center" vertical="center"/>
    </xf>
    <xf numFmtId="3" fontId="19" fillId="2" borderId="12" xfId="0" applyNumberFormat="1" applyFont="1" applyFill="1" applyBorder="1" applyAlignment="1">
      <alignment horizontal="center" vertical="center"/>
    </xf>
    <xf numFmtId="3" fontId="58" fillId="2" borderId="6" xfId="0" applyNumberFormat="1" applyFont="1" applyFill="1" applyBorder="1" applyAlignment="1">
      <alignment horizontal="center" vertical="center"/>
    </xf>
    <xf numFmtId="3" fontId="58" fillId="2" borderId="11" xfId="0" applyNumberFormat="1" applyFont="1" applyFill="1" applyBorder="1" applyAlignment="1">
      <alignment horizontal="center" vertical="center"/>
    </xf>
    <xf numFmtId="3" fontId="58" fillId="2" borderId="12" xfId="0" applyNumberFormat="1" applyFont="1" applyFill="1" applyBorder="1" applyAlignment="1">
      <alignment horizontal="center" vertical="center"/>
    </xf>
    <xf numFmtId="0" fontId="22" fillId="7" borderId="46" xfId="0" applyFont="1" applyFill="1" applyBorder="1" applyAlignment="1">
      <alignment horizontal="center" vertical="center"/>
    </xf>
    <xf numFmtId="0" fontId="22" fillId="7" borderId="35" xfId="0" applyFont="1" applyFill="1" applyBorder="1" applyAlignment="1">
      <alignment horizontal="center" vertical="center"/>
    </xf>
    <xf numFmtId="0" fontId="22" fillId="7" borderId="45" xfId="0" applyFont="1" applyFill="1" applyBorder="1" applyAlignment="1">
      <alignment horizontal="center" vertical="center"/>
    </xf>
    <xf numFmtId="0" fontId="22" fillId="7" borderId="49" xfId="0" applyFont="1" applyFill="1" applyBorder="1" applyAlignment="1">
      <alignment horizontal="center" vertical="center"/>
    </xf>
    <xf numFmtId="0" fontId="22" fillId="7" borderId="0" xfId="0" applyFont="1" applyFill="1" applyBorder="1" applyAlignment="1">
      <alignment horizontal="center" vertical="center"/>
    </xf>
    <xf numFmtId="0" fontId="22" fillId="7" borderId="50" xfId="0" applyFont="1" applyFill="1" applyBorder="1" applyAlignment="1">
      <alignment horizontal="center" vertical="center"/>
    </xf>
    <xf numFmtId="0" fontId="22" fillId="7" borderId="51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164" fontId="17" fillId="2" borderId="6" xfId="0" applyNumberFormat="1" applyFont="1" applyFill="1" applyBorder="1" applyAlignment="1">
      <alignment horizontal="center" vertical="center"/>
    </xf>
    <xf numFmtId="164" fontId="17" fillId="2" borderId="12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left" wrapText="1"/>
    </xf>
    <xf numFmtId="0" fontId="25" fillId="9" borderId="17" xfId="0" applyFont="1" applyFill="1" applyBorder="1" applyAlignment="1">
      <alignment horizontal="center" vertical="center"/>
    </xf>
    <xf numFmtId="0" fontId="25" fillId="9" borderId="0" xfId="0" applyFont="1" applyFill="1" applyBorder="1" applyAlignment="1">
      <alignment horizontal="center" vertical="center"/>
    </xf>
    <xf numFmtId="0" fontId="25" fillId="9" borderId="18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left" vertical="center" indent="1"/>
    </xf>
    <xf numFmtId="0" fontId="17" fillId="2" borderId="12" xfId="0" applyFont="1" applyFill="1" applyBorder="1" applyAlignment="1">
      <alignment horizontal="left" vertical="center" indent="1"/>
    </xf>
    <xf numFmtId="3" fontId="18" fillId="2" borderId="6" xfId="0" applyNumberFormat="1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164" fontId="17" fillId="2" borderId="14" xfId="0" applyNumberFormat="1" applyFont="1" applyFill="1" applyBorder="1" applyAlignment="1">
      <alignment horizontal="center" vertical="center"/>
    </xf>
    <xf numFmtId="3" fontId="18" fillId="2" borderId="14" xfId="0" applyNumberFormat="1" applyFont="1" applyFill="1" applyBorder="1" applyAlignment="1">
      <alignment horizontal="center" vertical="center"/>
    </xf>
    <xf numFmtId="3" fontId="19" fillId="2" borderId="14" xfId="0" applyNumberFormat="1" applyFont="1" applyFill="1" applyBorder="1" applyAlignment="1">
      <alignment horizontal="center" vertical="center"/>
    </xf>
    <xf numFmtId="3" fontId="58" fillId="2" borderId="14" xfId="0" applyNumberFormat="1" applyFont="1" applyFill="1" applyBorder="1" applyAlignment="1">
      <alignment horizontal="center" vertical="center"/>
    </xf>
    <xf numFmtId="0" fontId="25" fillId="9" borderId="46" xfId="0" applyFont="1" applyFill="1" applyBorder="1" applyAlignment="1">
      <alignment horizontal="center" vertical="center"/>
    </xf>
    <xf numFmtId="0" fontId="25" fillId="9" borderId="35" xfId="0" applyFont="1" applyFill="1" applyBorder="1" applyAlignment="1">
      <alignment horizontal="center" vertical="center"/>
    </xf>
    <xf numFmtId="0" fontId="25" fillId="9" borderId="45" xfId="0" applyFont="1" applyFill="1" applyBorder="1" applyAlignment="1">
      <alignment horizontal="center" vertical="center"/>
    </xf>
    <xf numFmtId="0" fontId="37" fillId="2" borderId="35" xfId="0" applyFont="1" applyFill="1" applyBorder="1" applyAlignment="1">
      <alignment horizontal="right"/>
    </xf>
    <xf numFmtId="0" fontId="35" fillId="2" borderId="35" xfId="0" applyFont="1" applyFill="1" applyBorder="1" applyAlignment="1">
      <alignment wrapText="1"/>
    </xf>
    <xf numFmtId="0" fontId="27" fillId="2" borderId="35" xfId="0" applyFont="1" applyFill="1" applyBorder="1" applyAlignment="1">
      <alignment wrapText="1"/>
    </xf>
    <xf numFmtId="0" fontId="27" fillId="2" borderId="45" xfId="0" applyFont="1" applyFill="1" applyBorder="1" applyAlignment="1">
      <alignment wrapText="1"/>
    </xf>
    <xf numFmtId="3" fontId="21" fillId="2" borderId="28" xfId="0" applyNumberFormat="1" applyFont="1" applyFill="1" applyBorder="1" applyAlignment="1">
      <alignment horizontal="left" vertical="center" indent="2"/>
    </xf>
    <xf numFmtId="3" fontId="21" fillId="2" borderId="29" xfId="0" applyNumberFormat="1" applyFont="1" applyFill="1" applyBorder="1" applyAlignment="1">
      <alignment horizontal="left" vertical="center" indent="2"/>
    </xf>
    <xf numFmtId="3" fontId="21" fillId="2" borderId="30" xfId="0" applyNumberFormat="1" applyFont="1" applyFill="1" applyBorder="1" applyAlignment="1">
      <alignment horizontal="left" vertical="center" indent="2"/>
    </xf>
    <xf numFmtId="3" fontId="33" fillId="2" borderId="31" xfId="0" applyNumberFormat="1" applyFont="1" applyFill="1" applyBorder="1" applyAlignment="1">
      <alignment horizontal="left" vertical="center" indent="2"/>
    </xf>
    <xf numFmtId="3" fontId="33" fillId="2" borderId="32" xfId="0" applyNumberFormat="1" applyFont="1" applyFill="1" applyBorder="1" applyAlignment="1">
      <alignment horizontal="left" vertical="center" indent="2"/>
    </xf>
    <xf numFmtId="3" fontId="33" fillId="2" borderId="21" xfId="0" applyNumberFormat="1" applyFont="1" applyFill="1" applyBorder="1" applyAlignment="1">
      <alignment horizontal="left" vertical="center" indent="2"/>
    </xf>
    <xf numFmtId="0" fontId="35" fillId="2" borderId="18" xfId="0" applyFont="1" applyFill="1" applyBorder="1" applyAlignment="1">
      <alignment horizontal="left" wrapText="1"/>
    </xf>
    <xf numFmtId="3" fontId="20" fillId="2" borderId="33" xfId="0" applyNumberFormat="1" applyFont="1" applyFill="1" applyBorder="1" applyAlignment="1">
      <alignment horizontal="left" vertical="center" indent="2"/>
    </xf>
    <xf numFmtId="3" fontId="20" fillId="2" borderId="34" xfId="0" applyNumberFormat="1" applyFont="1" applyFill="1" applyBorder="1" applyAlignment="1">
      <alignment horizontal="left" vertical="center" indent="2"/>
    </xf>
    <xf numFmtId="3" fontId="20" fillId="2" borderId="25" xfId="0" applyNumberFormat="1" applyFont="1" applyFill="1" applyBorder="1" applyAlignment="1">
      <alignment horizontal="left" vertical="center" indent="2"/>
    </xf>
    <xf numFmtId="0" fontId="17" fillId="2" borderId="11" xfId="0" applyFont="1" applyFill="1" applyBorder="1" applyAlignment="1">
      <alignment horizontal="center" vertical="center"/>
    </xf>
    <xf numFmtId="164" fontId="17" fillId="2" borderId="11" xfId="0" applyNumberFormat="1" applyFont="1" applyFill="1" applyBorder="1" applyAlignment="1">
      <alignment horizontal="center" vertical="center"/>
    </xf>
    <xf numFmtId="3" fontId="18" fillId="2" borderId="11" xfId="0" applyNumberFormat="1" applyFont="1" applyFill="1" applyBorder="1" applyAlignment="1">
      <alignment horizontal="center" vertical="center"/>
    </xf>
    <xf numFmtId="3" fontId="56" fillId="2" borderId="54" xfId="0" applyNumberFormat="1" applyFont="1" applyFill="1" applyBorder="1" applyAlignment="1">
      <alignment horizontal="center" vertical="center"/>
    </xf>
    <xf numFmtId="3" fontId="19" fillId="2" borderId="54" xfId="0" applyNumberFormat="1" applyFont="1" applyFill="1" applyBorder="1" applyAlignment="1">
      <alignment horizontal="center" vertical="center"/>
    </xf>
    <xf numFmtId="3" fontId="58" fillId="2" borderId="54" xfId="0" applyNumberFormat="1" applyFont="1" applyFill="1" applyBorder="1" applyAlignment="1">
      <alignment horizontal="center" vertical="center"/>
    </xf>
    <xf numFmtId="3" fontId="56" fillId="2" borderId="14" xfId="0" applyNumberFormat="1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164" fontId="17" fillId="2" borderId="9" xfId="0" applyNumberFormat="1" applyFont="1" applyFill="1" applyBorder="1" applyAlignment="1">
      <alignment horizontal="center" vertical="center"/>
    </xf>
    <xf numFmtId="3" fontId="18" fillId="2" borderId="9" xfId="0" applyNumberFormat="1" applyFont="1" applyFill="1" applyBorder="1" applyAlignment="1">
      <alignment horizontal="center" vertical="center"/>
    </xf>
    <xf numFmtId="3" fontId="57" fillId="2" borderId="6" xfId="0" applyNumberFormat="1" applyFont="1" applyFill="1" applyBorder="1" applyAlignment="1">
      <alignment horizontal="center" vertical="center"/>
    </xf>
    <xf numFmtId="3" fontId="57" fillId="2" borderId="11" xfId="0" applyNumberFormat="1" applyFont="1" applyFill="1" applyBorder="1" applyAlignment="1">
      <alignment horizontal="center" vertical="center"/>
    </xf>
    <xf numFmtId="3" fontId="57" fillId="2" borderId="12" xfId="0" applyNumberFormat="1" applyFont="1" applyFill="1" applyBorder="1" applyAlignment="1">
      <alignment horizontal="center" vertical="center"/>
    </xf>
    <xf numFmtId="0" fontId="24" fillId="8" borderId="17" xfId="0" applyFont="1" applyFill="1" applyBorder="1" applyAlignment="1">
      <alignment horizontal="center" vertical="center"/>
    </xf>
    <xf numFmtId="0" fontId="24" fillId="8" borderId="0" xfId="0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32" xfId="0" applyFont="1" applyFill="1" applyBorder="1" applyAlignment="1">
      <alignment horizontal="center" vertical="center"/>
    </xf>
    <xf numFmtId="0" fontId="16" fillId="5" borderId="53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wrapText="1" indent="1"/>
    </xf>
    <xf numFmtId="0" fontId="7" fillId="2" borderId="0" xfId="0" quotePrefix="1" applyFont="1" applyFill="1" applyBorder="1" applyAlignment="1">
      <alignment horizontal="left" vertical="center" wrapText="1" indent="8"/>
    </xf>
    <xf numFmtId="0" fontId="7" fillId="2" borderId="1" xfId="0" quotePrefix="1" applyFont="1" applyFill="1" applyBorder="1" applyAlignment="1">
      <alignment horizontal="left" vertical="center" wrapText="1" indent="8"/>
    </xf>
    <xf numFmtId="0" fontId="9" fillId="2" borderId="0" xfId="0" quotePrefix="1" applyFont="1" applyFill="1" applyBorder="1" applyAlignment="1">
      <alignment horizontal="left" vertical="center" wrapText="1" inden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55" fillId="3" borderId="3" xfId="0" applyFont="1" applyFill="1" applyBorder="1" applyAlignment="1">
      <alignment horizontal="center" vertical="center" wrapText="1"/>
    </xf>
    <xf numFmtId="0" fontId="55" fillId="3" borderId="6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3" borderId="52" xfId="0" applyFont="1" applyFill="1" applyBorder="1" applyAlignment="1">
      <alignment horizontal="center" vertical="center" wrapText="1"/>
    </xf>
    <xf numFmtId="0" fontId="11" fillId="3" borderId="29" xfId="0" applyFont="1" applyFill="1" applyBorder="1" applyAlignment="1">
      <alignment horizontal="center" vertical="center" wrapText="1"/>
    </xf>
    <xf numFmtId="0" fontId="11" fillId="3" borderId="30" xfId="0" applyFont="1" applyFill="1" applyBorder="1" applyAlignment="1">
      <alignment horizontal="center" vertical="center" wrapText="1"/>
    </xf>
    <xf numFmtId="0" fontId="16" fillId="5" borderId="49" xfId="0" applyFont="1" applyFill="1" applyBorder="1" applyAlignment="1">
      <alignment horizontal="center" vertical="center"/>
    </xf>
    <xf numFmtId="0" fontId="16" fillId="5" borderId="50" xfId="0" applyFont="1" applyFill="1" applyBorder="1" applyAlignment="1">
      <alignment horizontal="center" vertical="center"/>
    </xf>
    <xf numFmtId="0" fontId="16" fillId="5" borderId="51" xfId="0" applyFont="1" applyFill="1" applyBorder="1" applyAlignment="1">
      <alignment horizontal="center" vertical="center"/>
    </xf>
    <xf numFmtId="0" fontId="26" fillId="10" borderId="46" xfId="0" applyFont="1" applyFill="1" applyBorder="1" applyAlignment="1">
      <alignment horizontal="center" vertical="center"/>
    </xf>
    <xf numFmtId="0" fontId="26" fillId="10" borderId="35" xfId="0" applyFont="1" applyFill="1" applyBorder="1" applyAlignment="1">
      <alignment horizontal="center" vertical="center"/>
    </xf>
    <xf numFmtId="0" fontId="26" fillId="10" borderId="45" xfId="0" applyFont="1" applyFill="1" applyBorder="1" applyAlignment="1">
      <alignment horizontal="center" vertical="center"/>
    </xf>
    <xf numFmtId="0" fontId="17" fillId="2" borderId="6" xfId="0" applyNumberFormat="1" applyFont="1" applyFill="1" applyBorder="1" applyAlignment="1">
      <alignment horizontal="center" vertical="center"/>
    </xf>
    <xf numFmtId="0" fontId="17" fillId="2" borderId="11" xfId="0" applyNumberFormat="1" applyFont="1" applyFill="1" applyBorder="1" applyAlignment="1">
      <alignment horizontal="center" vertical="center"/>
    </xf>
    <xf numFmtId="0" fontId="17" fillId="2" borderId="12" xfId="0" applyNumberFormat="1" applyFont="1" applyFill="1" applyBorder="1" applyAlignment="1">
      <alignment horizontal="center" vertical="center"/>
    </xf>
    <xf numFmtId="0" fontId="22" fillId="7" borderId="17" xfId="0" applyFont="1" applyFill="1" applyBorder="1" applyAlignment="1">
      <alignment horizontal="center" vertical="center"/>
    </xf>
    <xf numFmtId="0" fontId="22" fillId="7" borderId="18" xfId="0" applyFont="1" applyFill="1" applyBorder="1" applyAlignment="1">
      <alignment horizontal="center" vertical="center"/>
    </xf>
    <xf numFmtId="0" fontId="17" fillId="2" borderId="9" xfId="0" applyNumberFormat="1" applyFont="1" applyFill="1" applyBorder="1" applyAlignment="1">
      <alignment horizontal="center" vertical="center"/>
    </xf>
    <xf numFmtId="0" fontId="16" fillId="7" borderId="49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0" fontId="16" fillId="7" borderId="50" xfId="0" applyFont="1" applyFill="1" applyBorder="1" applyAlignment="1">
      <alignment horizontal="center" vertical="center"/>
    </xf>
    <xf numFmtId="0" fontId="16" fillId="7" borderId="51" xfId="0" applyFont="1" applyFill="1" applyBorder="1" applyAlignment="1">
      <alignment horizontal="center" vertical="center"/>
    </xf>
    <xf numFmtId="0" fontId="24" fillId="8" borderId="49" xfId="0" applyFont="1" applyFill="1" applyBorder="1" applyAlignment="1">
      <alignment horizontal="center" vertical="center"/>
    </xf>
    <xf numFmtId="0" fontId="24" fillId="8" borderId="50" xfId="0" applyFont="1" applyFill="1" applyBorder="1" applyAlignment="1">
      <alignment horizontal="center" vertical="center"/>
    </xf>
    <xf numFmtId="0" fontId="24" fillId="8" borderId="51" xfId="0" applyFont="1" applyFill="1" applyBorder="1" applyAlignment="1">
      <alignment horizontal="center" vertical="center"/>
    </xf>
    <xf numFmtId="3" fontId="58" fillId="2" borderId="9" xfId="0" applyNumberFormat="1" applyFont="1" applyFill="1" applyBorder="1" applyAlignment="1">
      <alignment horizontal="center" vertical="center"/>
    </xf>
  </cellXfs>
  <cellStyles count="48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lculation" xfId="28"/>
    <cellStyle name="Check Cell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Input" xfId="36"/>
    <cellStyle name="Linked Cell" xfId="37"/>
    <cellStyle name="Neutral" xfId="38"/>
    <cellStyle name="Note" xfId="39"/>
    <cellStyle name="Output" xfId="40"/>
    <cellStyle name="Title" xfId="41"/>
    <cellStyle name="Total" xfId="42"/>
    <cellStyle name="Warning Text" xfId="43"/>
    <cellStyle name="Гиперссылка" xfId="2" builtinId="8"/>
    <cellStyle name="Обычный" xfId="0" builtinId="0"/>
    <cellStyle name="Обычный 2" xfId="44"/>
    <cellStyle name="Процентный" xfId="1" builtinId="5"/>
    <cellStyle name="Процентный 2" xfId="45"/>
    <cellStyle name="Процентный 3" xfId="46"/>
    <cellStyle name="Финансовый 2" xfId="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6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1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2.pn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2.png"/><Relationship Id="rId118" Type="http://schemas.openxmlformats.org/officeDocument/2006/relationships/image" Target="../media/image11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microsoft.com/office/2007/relationships/hdphoto" Target="../media/hdphoto1.wdp"/><Relationship Id="rId116" Type="http://schemas.openxmlformats.org/officeDocument/2006/relationships/image" Target="../media/image115.jpeg"/><Relationship Id="rId124" Type="http://schemas.openxmlformats.org/officeDocument/2006/relationships/image" Target="../media/image12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3.png"/><Relationship Id="rId119" Type="http://schemas.openxmlformats.org/officeDocument/2006/relationships/image" Target="../media/image118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8.jp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19.png"/><Relationship Id="rId125" Type="http://schemas.openxmlformats.org/officeDocument/2006/relationships/image" Target="../media/image12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09.png"/><Relationship Id="rId115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97885</xdr:colOff>
      <xdr:row>25</xdr:row>
      <xdr:rowOff>12700</xdr:rowOff>
    </xdr:from>
    <xdr:to>
      <xdr:col>2</xdr:col>
      <xdr:colOff>464091</xdr:colOff>
      <xdr:row>25</xdr:row>
      <xdr:rowOff>454025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73" y="11812494"/>
          <a:ext cx="36620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37</xdr:row>
      <xdr:rowOff>12700</xdr:rowOff>
    </xdr:from>
    <xdr:to>
      <xdr:col>2</xdr:col>
      <xdr:colOff>492260</xdr:colOff>
      <xdr:row>37</xdr:row>
      <xdr:rowOff>454025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26196925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107</xdr:row>
      <xdr:rowOff>12700</xdr:rowOff>
    </xdr:from>
    <xdr:to>
      <xdr:col>2</xdr:col>
      <xdr:colOff>492260</xdr:colOff>
      <xdr:row>107</xdr:row>
      <xdr:rowOff>454025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61248925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21</xdr:row>
      <xdr:rowOff>12700</xdr:rowOff>
    </xdr:from>
    <xdr:to>
      <xdr:col>2</xdr:col>
      <xdr:colOff>492260</xdr:colOff>
      <xdr:row>21</xdr:row>
      <xdr:rowOff>454025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19196050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116664</xdr:colOff>
      <xdr:row>122</xdr:row>
      <xdr:rowOff>12700</xdr:rowOff>
    </xdr:from>
    <xdr:to>
      <xdr:col>2</xdr:col>
      <xdr:colOff>445310</xdr:colOff>
      <xdr:row>122</xdr:row>
      <xdr:rowOff>454025</xdr:rowOff>
    </xdr:to>
    <xdr:pic>
      <xdr:nvPicPr>
        <xdr:cNvPr id="8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114" y="68059300"/>
          <a:ext cx="32864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41545</xdr:colOff>
      <xdr:row>73</xdr:row>
      <xdr:rowOff>12700</xdr:rowOff>
    </xdr:from>
    <xdr:to>
      <xdr:col>2</xdr:col>
      <xdr:colOff>520430</xdr:colOff>
      <xdr:row>73</xdr:row>
      <xdr:rowOff>454025</xdr:rowOff>
    </xdr:to>
    <xdr:pic>
      <xdr:nvPicPr>
        <xdr:cNvPr id="9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995" y="41389300"/>
          <a:ext cx="47888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24</xdr:row>
      <xdr:rowOff>12700</xdr:rowOff>
    </xdr:from>
    <xdr:to>
      <xdr:col>2</xdr:col>
      <xdr:colOff>492260</xdr:colOff>
      <xdr:row>24</xdr:row>
      <xdr:rowOff>454025</xdr:rowOff>
    </xdr:to>
    <xdr:pic>
      <xdr:nvPicPr>
        <xdr:cNvPr id="10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20596225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6</xdr:row>
      <xdr:rowOff>12700</xdr:rowOff>
    </xdr:from>
    <xdr:to>
      <xdr:col>2</xdr:col>
      <xdr:colOff>511040</xdr:colOff>
      <xdr:row>6</xdr:row>
      <xdr:rowOff>454025</xdr:rowOff>
    </xdr:to>
    <xdr:pic>
      <xdr:nvPicPr>
        <xdr:cNvPr id="11" name="Рисунок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16119475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12</xdr:row>
      <xdr:rowOff>12700</xdr:rowOff>
    </xdr:from>
    <xdr:to>
      <xdr:col>2</xdr:col>
      <xdr:colOff>492260</xdr:colOff>
      <xdr:row>12</xdr:row>
      <xdr:rowOff>454025</xdr:rowOff>
    </xdr:to>
    <xdr:pic>
      <xdr:nvPicPr>
        <xdr:cNvPr id="12" name="Рисунок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13319125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93</xdr:row>
      <xdr:rowOff>12700</xdr:rowOff>
    </xdr:from>
    <xdr:to>
      <xdr:col>2</xdr:col>
      <xdr:colOff>511040</xdr:colOff>
      <xdr:row>93</xdr:row>
      <xdr:rowOff>454025</xdr:rowOff>
    </xdr:to>
    <xdr:pic>
      <xdr:nvPicPr>
        <xdr:cNvPr id="13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54162325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80</xdr:row>
      <xdr:rowOff>12700</xdr:rowOff>
    </xdr:from>
    <xdr:to>
      <xdr:col>2</xdr:col>
      <xdr:colOff>529819</xdr:colOff>
      <xdr:row>80</xdr:row>
      <xdr:rowOff>454025</xdr:rowOff>
    </xdr:to>
    <xdr:pic>
      <xdr:nvPicPr>
        <xdr:cNvPr id="15" name="Рисунок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52019200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88495</xdr:colOff>
      <xdr:row>14</xdr:row>
      <xdr:rowOff>12700</xdr:rowOff>
    </xdr:from>
    <xdr:to>
      <xdr:col>2</xdr:col>
      <xdr:colOff>473481</xdr:colOff>
      <xdr:row>14</xdr:row>
      <xdr:rowOff>454025</xdr:rowOff>
    </xdr:to>
    <xdr:pic>
      <xdr:nvPicPr>
        <xdr:cNvPr id="16" name="Рисунок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945" y="14252575"/>
          <a:ext cx="38498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46</xdr:row>
      <xdr:rowOff>12700</xdr:rowOff>
    </xdr:from>
    <xdr:to>
      <xdr:col>2</xdr:col>
      <xdr:colOff>482870</xdr:colOff>
      <xdr:row>46</xdr:row>
      <xdr:rowOff>454025</xdr:rowOff>
    </xdr:to>
    <xdr:pic>
      <xdr:nvPicPr>
        <xdr:cNvPr id="17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193" y="21315082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18</xdr:row>
      <xdr:rowOff>12700</xdr:rowOff>
    </xdr:from>
    <xdr:to>
      <xdr:col>2</xdr:col>
      <xdr:colOff>492260</xdr:colOff>
      <xdr:row>18</xdr:row>
      <xdr:rowOff>454025</xdr:rowOff>
    </xdr:to>
    <xdr:pic>
      <xdr:nvPicPr>
        <xdr:cNvPr id="18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12385675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152</xdr:row>
      <xdr:rowOff>16352</xdr:rowOff>
    </xdr:from>
    <xdr:to>
      <xdr:col>2</xdr:col>
      <xdr:colOff>536575</xdr:colOff>
      <xdr:row>152</xdr:row>
      <xdr:rowOff>450369</xdr:rowOff>
    </xdr:to>
    <xdr:pic>
      <xdr:nvPicPr>
        <xdr:cNvPr id="19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81683702"/>
          <a:ext cx="511175" cy="434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151</xdr:row>
      <xdr:rowOff>35644</xdr:rowOff>
    </xdr:from>
    <xdr:to>
      <xdr:col>2</xdr:col>
      <xdr:colOff>536575</xdr:colOff>
      <xdr:row>151</xdr:row>
      <xdr:rowOff>431081</xdr:rowOff>
    </xdr:to>
    <xdr:pic>
      <xdr:nvPicPr>
        <xdr:cNvPr id="20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81236269"/>
          <a:ext cx="511175" cy="395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147</xdr:row>
      <xdr:rowOff>12700</xdr:rowOff>
    </xdr:from>
    <xdr:to>
      <xdr:col>2</xdr:col>
      <xdr:colOff>529819</xdr:colOff>
      <xdr:row>147</xdr:row>
      <xdr:rowOff>454025</xdr:rowOff>
    </xdr:to>
    <xdr:pic>
      <xdr:nvPicPr>
        <xdr:cNvPr id="21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79346425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148</xdr:row>
      <xdr:rowOff>45287</xdr:rowOff>
    </xdr:from>
    <xdr:to>
      <xdr:col>2</xdr:col>
      <xdr:colOff>536575</xdr:colOff>
      <xdr:row>148</xdr:row>
      <xdr:rowOff>421435</xdr:rowOff>
    </xdr:to>
    <xdr:pic>
      <xdr:nvPicPr>
        <xdr:cNvPr id="22" name="Рисунок 2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9845737"/>
          <a:ext cx="511175" cy="376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149</xdr:row>
      <xdr:rowOff>45287</xdr:rowOff>
    </xdr:from>
    <xdr:to>
      <xdr:col>2</xdr:col>
      <xdr:colOff>536575</xdr:colOff>
      <xdr:row>149</xdr:row>
      <xdr:rowOff>421435</xdr:rowOff>
    </xdr:to>
    <xdr:pic>
      <xdr:nvPicPr>
        <xdr:cNvPr id="23" name="Рисунок 2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80312462"/>
          <a:ext cx="511175" cy="376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41545</xdr:colOff>
      <xdr:row>145</xdr:row>
      <xdr:rowOff>12700</xdr:rowOff>
    </xdr:from>
    <xdr:to>
      <xdr:col>2</xdr:col>
      <xdr:colOff>520430</xdr:colOff>
      <xdr:row>145</xdr:row>
      <xdr:rowOff>454025</xdr:rowOff>
    </xdr:to>
    <xdr:pic>
      <xdr:nvPicPr>
        <xdr:cNvPr id="24" name="Рисунок 2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995" y="78412975"/>
          <a:ext cx="47888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144</xdr:row>
      <xdr:rowOff>12700</xdr:rowOff>
    </xdr:from>
    <xdr:to>
      <xdr:col>2</xdr:col>
      <xdr:colOff>529819</xdr:colOff>
      <xdr:row>144</xdr:row>
      <xdr:rowOff>454025</xdr:rowOff>
    </xdr:to>
    <xdr:pic>
      <xdr:nvPicPr>
        <xdr:cNvPr id="25" name="Рисунок 2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77946250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41545</xdr:colOff>
      <xdr:row>154</xdr:row>
      <xdr:rowOff>12700</xdr:rowOff>
    </xdr:from>
    <xdr:to>
      <xdr:col>2</xdr:col>
      <xdr:colOff>520430</xdr:colOff>
      <xdr:row>154</xdr:row>
      <xdr:rowOff>454025</xdr:rowOff>
    </xdr:to>
    <xdr:pic>
      <xdr:nvPicPr>
        <xdr:cNvPr id="26" name="Рисунок 2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995" y="82613500"/>
          <a:ext cx="47888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143</xdr:row>
      <xdr:rowOff>12700</xdr:rowOff>
    </xdr:from>
    <xdr:to>
      <xdr:col>2</xdr:col>
      <xdr:colOff>529819</xdr:colOff>
      <xdr:row>143</xdr:row>
      <xdr:rowOff>454025</xdr:rowOff>
    </xdr:to>
    <xdr:pic>
      <xdr:nvPicPr>
        <xdr:cNvPr id="27" name="Рисунок 2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77479525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150</xdr:row>
      <xdr:rowOff>12700</xdr:rowOff>
    </xdr:from>
    <xdr:to>
      <xdr:col>2</xdr:col>
      <xdr:colOff>529819</xdr:colOff>
      <xdr:row>150</xdr:row>
      <xdr:rowOff>454025</xdr:rowOff>
    </xdr:to>
    <xdr:pic>
      <xdr:nvPicPr>
        <xdr:cNvPr id="28" name="Рисунок 3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80746600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146</xdr:row>
      <xdr:rowOff>12700</xdr:rowOff>
    </xdr:from>
    <xdr:to>
      <xdr:col>2</xdr:col>
      <xdr:colOff>529819</xdr:colOff>
      <xdr:row>146</xdr:row>
      <xdr:rowOff>454025</xdr:rowOff>
    </xdr:to>
    <xdr:pic>
      <xdr:nvPicPr>
        <xdr:cNvPr id="29" name="Рисунок 1679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78879700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153</xdr:row>
      <xdr:rowOff>16352</xdr:rowOff>
    </xdr:from>
    <xdr:to>
      <xdr:col>2</xdr:col>
      <xdr:colOff>536575</xdr:colOff>
      <xdr:row>153</xdr:row>
      <xdr:rowOff>450369</xdr:rowOff>
    </xdr:to>
    <xdr:pic>
      <xdr:nvPicPr>
        <xdr:cNvPr id="30" name="Рисунок 1680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82150427"/>
          <a:ext cx="511175" cy="434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113</xdr:row>
      <xdr:rowOff>12700</xdr:rowOff>
    </xdr:from>
    <xdr:to>
      <xdr:col>2</xdr:col>
      <xdr:colOff>529819</xdr:colOff>
      <xdr:row>113</xdr:row>
      <xdr:rowOff>454025</xdr:rowOff>
    </xdr:to>
    <xdr:pic>
      <xdr:nvPicPr>
        <xdr:cNvPr id="31" name="Рисунок 1680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64516000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41</xdr:row>
      <xdr:rowOff>12700</xdr:rowOff>
    </xdr:from>
    <xdr:to>
      <xdr:col>2</xdr:col>
      <xdr:colOff>482870</xdr:colOff>
      <xdr:row>41</xdr:row>
      <xdr:rowOff>454025</xdr:rowOff>
    </xdr:to>
    <xdr:pic>
      <xdr:nvPicPr>
        <xdr:cNvPr id="32" name="Рисунок 1680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28340050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22</xdr:row>
      <xdr:rowOff>12700</xdr:rowOff>
    </xdr:from>
    <xdr:to>
      <xdr:col>2</xdr:col>
      <xdr:colOff>492260</xdr:colOff>
      <xdr:row>22</xdr:row>
      <xdr:rowOff>454025</xdr:rowOff>
    </xdr:to>
    <xdr:pic>
      <xdr:nvPicPr>
        <xdr:cNvPr id="35" name="Рисунок 1688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19662775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30</xdr:row>
      <xdr:rowOff>12700</xdr:rowOff>
    </xdr:from>
    <xdr:to>
      <xdr:col>2</xdr:col>
      <xdr:colOff>482870</xdr:colOff>
      <xdr:row>30</xdr:row>
      <xdr:rowOff>454025</xdr:rowOff>
    </xdr:to>
    <xdr:pic>
      <xdr:nvPicPr>
        <xdr:cNvPr id="36" name="Рисунок 1688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22929850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81</xdr:row>
      <xdr:rowOff>12700</xdr:rowOff>
    </xdr:from>
    <xdr:to>
      <xdr:col>2</xdr:col>
      <xdr:colOff>501650</xdr:colOff>
      <xdr:row>81</xdr:row>
      <xdr:rowOff>454025</xdr:rowOff>
    </xdr:to>
    <xdr:pic>
      <xdr:nvPicPr>
        <xdr:cNvPr id="37" name="Рисунок 1688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52485925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40</xdr:row>
      <xdr:rowOff>12700</xdr:rowOff>
    </xdr:from>
    <xdr:to>
      <xdr:col>2</xdr:col>
      <xdr:colOff>492260</xdr:colOff>
      <xdr:row>40</xdr:row>
      <xdr:rowOff>454025</xdr:rowOff>
    </xdr:to>
    <xdr:pic>
      <xdr:nvPicPr>
        <xdr:cNvPr id="38" name="Рисунок 1688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27873325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97885</xdr:colOff>
      <xdr:row>39</xdr:row>
      <xdr:rowOff>12700</xdr:rowOff>
    </xdr:from>
    <xdr:to>
      <xdr:col>2</xdr:col>
      <xdr:colOff>464091</xdr:colOff>
      <xdr:row>39</xdr:row>
      <xdr:rowOff>454025</xdr:rowOff>
    </xdr:to>
    <xdr:pic>
      <xdr:nvPicPr>
        <xdr:cNvPr id="39" name="Рисунок 1689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335" y="26939875"/>
          <a:ext cx="36620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27</xdr:row>
      <xdr:rowOff>12700</xdr:rowOff>
    </xdr:from>
    <xdr:to>
      <xdr:col>2</xdr:col>
      <xdr:colOff>482870</xdr:colOff>
      <xdr:row>27</xdr:row>
      <xdr:rowOff>454025</xdr:rowOff>
    </xdr:to>
    <xdr:pic>
      <xdr:nvPicPr>
        <xdr:cNvPr id="40" name="Рисунок 1689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21529675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111</xdr:row>
      <xdr:rowOff>12700</xdr:rowOff>
    </xdr:from>
    <xdr:to>
      <xdr:col>2</xdr:col>
      <xdr:colOff>529819</xdr:colOff>
      <xdr:row>111</xdr:row>
      <xdr:rowOff>454025</xdr:rowOff>
    </xdr:to>
    <xdr:pic>
      <xdr:nvPicPr>
        <xdr:cNvPr id="41" name="Рисунок 1689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63582550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126055</xdr:colOff>
      <xdr:row>120</xdr:row>
      <xdr:rowOff>12700</xdr:rowOff>
    </xdr:from>
    <xdr:to>
      <xdr:col>2</xdr:col>
      <xdr:colOff>435921</xdr:colOff>
      <xdr:row>120</xdr:row>
      <xdr:rowOff>454025</xdr:rowOff>
    </xdr:to>
    <xdr:pic>
      <xdr:nvPicPr>
        <xdr:cNvPr id="42" name="Рисунок 1689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505" y="68059300"/>
          <a:ext cx="30986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94</xdr:row>
      <xdr:rowOff>12700</xdr:rowOff>
    </xdr:from>
    <xdr:to>
      <xdr:col>2</xdr:col>
      <xdr:colOff>511040</xdr:colOff>
      <xdr:row>94</xdr:row>
      <xdr:rowOff>454025</xdr:rowOff>
    </xdr:to>
    <xdr:pic>
      <xdr:nvPicPr>
        <xdr:cNvPr id="43" name="Рисунок 1689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54629050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41545</xdr:colOff>
      <xdr:row>50</xdr:row>
      <xdr:rowOff>12700</xdr:rowOff>
    </xdr:from>
    <xdr:to>
      <xdr:col>2</xdr:col>
      <xdr:colOff>520430</xdr:colOff>
      <xdr:row>50</xdr:row>
      <xdr:rowOff>454025</xdr:rowOff>
    </xdr:to>
    <xdr:pic>
      <xdr:nvPicPr>
        <xdr:cNvPr id="44" name="Рисунок 1689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995" y="31226125"/>
          <a:ext cx="47888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112</xdr:row>
      <xdr:rowOff>16352</xdr:rowOff>
    </xdr:from>
    <xdr:to>
      <xdr:col>2</xdr:col>
      <xdr:colOff>536575</xdr:colOff>
      <xdr:row>112</xdr:row>
      <xdr:rowOff>450369</xdr:rowOff>
    </xdr:to>
    <xdr:pic>
      <xdr:nvPicPr>
        <xdr:cNvPr id="46" name="Рисунок 1689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64052927"/>
          <a:ext cx="511175" cy="434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36</xdr:row>
      <xdr:rowOff>12700</xdr:rowOff>
    </xdr:from>
    <xdr:to>
      <xdr:col>2</xdr:col>
      <xdr:colOff>492260</xdr:colOff>
      <xdr:row>36</xdr:row>
      <xdr:rowOff>454025</xdr:rowOff>
    </xdr:to>
    <xdr:pic>
      <xdr:nvPicPr>
        <xdr:cNvPr id="47" name="Рисунок 1690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25730200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82</xdr:row>
      <xdr:rowOff>12700</xdr:rowOff>
    </xdr:from>
    <xdr:to>
      <xdr:col>2</xdr:col>
      <xdr:colOff>492260</xdr:colOff>
      <xdr:row>82</xdr:row>
      <xdr:rowOff>454025</xdr:rowOff>
    </xdr:to>
    <xdr:pic>
      <xdr:nvPicPr>
        <xdr:cNvPr id="48" name="Рисунок 1690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52952650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33</xdr:row>
      <xdr:rowOff>12700</xdr:rowOff>
    </xdr:from>
    <xdr:to>
      <xdr:col>2</xdr:col>
      <xdr:colOff>482870</xdr:colOff>
      <xdr:row>33</xdr:row>
      <xdr:rowOff>454025</xdr:rowOff>
    </xdr:to>
    <xdr:pic>
      <xdr:nvPicPr>
        <xdr:cNvPr id="49" name="Рисунок 1690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24330025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34</xdr:row>
      <xdr:rowOff>12700</xdr:rowOff>
    </xdr:from>
    <xdr:to>
      <xdr:col>2</xdr:col>
      <xdr:colOff>482870</xdr:colOff>
      <xdr:row>34</xdr:row>
      <xdr:rowOff>454025</xdr:rowOff>
    </xdr:to>
    <xdr:pic>
      <xdr:nvPicPr>
        <xdr:cNvPr id="50" name="Рисунок 13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24796750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107274</xdr:colOff>
      <xdr:row>28</xdr:row>
      <xdr:rowOff>12700</xdr:rowOff>
    </xdr:from>
    <xdr:to>
      <xdr:col>2</xdr:col>
      <xdr:colOff>454700</xdr:colOff>
      <xdr:row>28</xdr:row>
      <xdr:rowOff>454025</xdr:rowOff>
    </xdr:to>
    <xdr:pic>
      <xdr:nvPicPr>
        <xdr:cNvPr id="51" name="Рисунок 1690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362" y="13224435"/>
          <a:ext cx="34742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96</xdr:row>
      <xdr:rowOff>12700</xdr:rowOff>
    </xdr:from>
    <xdr:to>
      <xdr:col>2</xdr:col>
      <xdr:colOff>501650</xdr:colOff>
      <xdr:row>96</xdr:row>
      <xdr:rowOff>454025</xdr:rowOff>
    </xdr:to>
    <xdr:pic>
      <xdr:nvPicPr>
        <xdr:cNvPr id="52" name="Рисунок 1690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55562500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72</xdr:row>
      <xdr:rowOff>12700</xdr:rowOff>
    </xdr:from>
    <xdr:to>
      <xdr:col>2</xdr:col>
      <xdr:colOff>501650</xdr:colOff>
      <xdr:row>72</xdr:row>
      <xdr:rowOff>454025</xdr:rowOff>
    </xdr:to>
    <xdr:pic>
      <xdr:nvPicPr>
        <xdr:cNvPr id="53" name="Рисунок 1690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40922575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97885</xdr:colOff>
      <xdr:row>7</xdr:row>
      <xdr:rowOff>12700</xdr:rowOff>
    </xdr:from>
    <xdr:to>
      <xdr:col>2</xdr:col>
      <xdr:colOff>464091</xdr:colOff>
      <xdr:row>7</xdr:row>
      <xdr:rowOff>454025</xdr:rowOff>
    </xdr:to>
    <xdr:pic>
      <xdr:nvPicPr>
        <xdr:cNvPr id="54" name="Рисунок 1690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335" y="16586200"/>
          <a:ext cx="36620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97885</xdr:colOff>
      <xdr:row>8</xdr:row>
      <xdr:rowOff>12700</xdr:rowOff>
    </xdr:from>
    <xdr:to>
      <xdr:col>2</xdr:col>
      <xdr:colOff>464091</xdr:colOff>
      <xdr:row>8</xdr:row>
      <xdr:rowOff>454025</xdr:rowOff>
    </xdr:to>
    <xdr:pic>
      <xdr:nvPicPr>
        <xdr:cNvPr id="55" name="Рисунок 1690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335" y="17052925"/>
          <a:ext cx="36620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43</xdr:row>
      <xdr:rowOff>12700</xdr:rowOff>
    </xdr:from>
    <xdr:to>
      <xdr:col>2</xdr:col>
      <xdr:colOff>492260</xdr:colOff>
      <xdr:row>43</xdr:row>
      <xdr:rowOff>454025</xdr:rowOff>
    </xdr:to>
    <xdr:pic>
      <xdr:nvPicPr>
        <xdr:cNvPr id="56" name="Рисунок 1690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29083000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41545</xdr:colOff>
      <xdr:row>51</xdr:row>
      <xdr:rowOff>12700</xdr:rowOff>
    </xdr:from>
    <xdr:to>
      <xdr:col>2</xdr:col>
      <xdr:colOff>520430</xdr:colOff>
      <xdr:row>51</xdr:row>
      <xdr:rowOff>454025</xdr:rowOff>
    </xdr:to>
    <xdr:pic>
      <xdr:nvPicPr>
        <xdr:cNvPr id="58" name="Рисунок 1691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995" y="31692850"/>
          <a:ext cx="47888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41545</xdr:colOff>
      <xdr:row>74</xdr:row>
      <xdr:rowOff>12700</xdr:rowOff>
    </xdr:from>
    <xdr:to>
      <xdr:col>2</xdr:col>
      <xdr:colOff>520430</xdr:colOff>
      <xdr:row>74</xdr:row>
      <xdr:rowOff>454025</xdr:rowOff>
    </xdr:to>
    <xdr:pic>
      <xdr:nvPicPr>
        <xdr:cNvPr id="59" name="Рисунок 1691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995" y="41856025"/>
          <a:ext cx="47888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88495</xdr:colOff>
      <xdr:row>121</xdr:row>
      <xdr:rowOff>12700</xdr:rowOff>
    </xdr:from>
    <xdr:to>
      <xdr:col>2</xdr:col>
      <xdr:colOff>473481</xdr:colOff>
      <xdr:row>121</xdr:row>
      <xdr:rowOff>454025</xdr:rowOff>
    </xdr:to>
    <xdr:pic>
      <xdr:nvPicPr>
        <xdr:cNvPr id="62" name="Рисунок 1692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945" y="67592575"/>
          <a:ext cx="38498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31</xdr:row>
      <xdr:rowOff>12700</xdr:rowOff>
    </xdr:from>
    <xdr:to>
      <xdr:col>2</xdr:col>
      <xdr:colOff>482870</xdr:colOff>
      <xdr:row>31</xdr:row>
      <xdr:rowOff>454025</xdr:rowOff>
    </xdr:to>
    <xdr:pic>
      <xdr:nvPicPr>
        <xdr:cNvPr id="63" name="Рисунок 1692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23396575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71</xdr:row>
      <xdr:rowOff>12700</xdr:rowOff>
    </xdr:from>
    <xdr:to>
      <xdr:col>2</xdr:col>
      <xdr:colOff>511040</xdr:colOff>
      <xdr:row>71</xdr:row>
      <xdr:rowOff>454025</xdr:rowOff>
    </xdr:to>
    <xdr:pic>
      <xdr:nvPicPr>
        <xdr:cNvPr id="64" name="Рисунок 1692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40455850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23</xdr:row>
      <xdr:rowOff>12700</xdr:rowOff>
    </xdr:from>
    <xdr:to>
      <xdr:col>2</xdr:col>
      <xdr:colOff>501650</xdr:colOff>
      <xdr:row>23</xdr:row>
      <xdr:rowOff>454025</xdr:rowOff>
    </xdr:to>
    <xdr:pic>
      <xdr:nvPicPr>
        <xdr:cNvPr id="66" name="Рисунок 12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20129500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13</xdr:row>
      <xdr:rowOff>12700</xdr:rowOff>
    </xdr:from>
    <xdr:to>
      <xdr:col>2</xdr:col>
      <xdr:colOff>511040</xdr:colOff>
      <xdr:row>13</xdr:row>
      <xdr:rowOff>454025</xdr:rowOff>
    </xdr:to>
    <xdr:pic>
      <xdr:nvPicPr>
        <xdr:cNvPr id="68" name="Рисунок 12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13785850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9</xdr:row>
      <xdr:rowOff>12700</xdr:rowOff>
    </xdr:from>
    <xdr:to>
      <xdr:col>2</xdr:col>
      <xdr:colOff>511040</xdr:colOff>
      <xdr:row>9</xdr:row>
      <xdr:rowOff>454025</xdr:rowOff>
    </xdr:to>
    <xdr:pic>
      <xdr:nvPicPr>
        <xdr:cNvPr id="69" name="Рисунок 13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17519650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97885</xdr:colOff>
      <xdr:row>19</xdr:row>
      <xdr:rowOff>12700</xdr:rowOff>
    </xdr:from>
    <xdr:to>
      <xdr:col>2</xdr:col>
      <xdr:colOff>464091</xdr:colOff>
      <xdr:row>19</xdr:row>
      <xdr:rowOff>454025</xdr:rowOff>
    </xdr:to>
    <xdr:pic>
      <xdr:nvPicPr>
        <xdr:cNvPr id="70" name="Рисунок 1690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335" y="12852400"/>
          <a:ext cx="36620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75</xdr:row>
      <xdr:rowOff>12700</xdr:rowOff>
    </xdr:from>
    <xdr:to>
      <xdr:col>2</xdr:col>
      <xdr:colOff>492260</xdr:colOff>
      <xdr:row>75</xdr:row>
      <xdr:rowOff>454025</xdr:rowOff>
    </xdr:to>
    <xdr:pic>
      <xdr:nvPicPr>
        <xdr:cNvPr id="71" name="Рисунок 2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42322750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15</xdr:row>
      <xdr:rowOff>12700</xdr:rowOff>
    </xdr:from>
    <xdr:to>
      <xdr:col>2</xdr:col>
      <xdr:colOff>501650</xdr:colOff>
      <xdr:row>15</xdr:row>
      <xdr:rowOff>454025</xdr:rowOff>
    </xdr:to>
    <xdr:pic>
      <xdr:nvPicPr>
        <xdr:cNvPr id="72" name="Рисунок 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14719300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103</xdr:row>
      <xdr:rowOff>103156</xdr:rowOff>
    </xdr:from>
    <xdr:to>
      <xdr:col>2</xdr:col>
      <xdr:colOff>536575</xdr:colOff>
      <xdr:row>103</xdr:row>
      <xdr:rowOff>363566</xdr:rowOff>
    </xdr:to>
    <xdr:pic>
      <xdr:nvPicPr>
        <xdr:cNvPr id="73" name="Рисунок 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59196256"/>
          <a:ext cx="511175" cy="260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102</xdr:row>
      <xdr:rowOff>112806</xdr:rowOff>
    </xdr:from>
    <xdr:to>
      <xdr:col>2</xdr:col>
      <xdr:colOff>536575</xdr:colOff>
      <xdr:row>102</xdr:row>
      <xdr:rowOff>353926</xdr:rowOff>
    </xdr:to>
    <xdr:pic>
      <xdr:nvPicPr>
        <xdr:cNvPr id="74" name="Рисунок 5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58739181"/>
          <a:ext cx="511175" cy="2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83</xdr:row>
      <xdr:rowOff>83871</xdr:rowOff>
    </xdr:from>
    <xdr:to>
      <xdr:col>2</xdr:col>
      <xdr:colOff>536575</xdr:colOff>
      <xdr:row>83</xdr:row>
      <xdr:rowOff>382860</xdr:rowOff>
    </xdr:to>
    <xdr:pic>
      <xdr:nvPicPr>
        <xdr:cNvPr id="75" name="Рисунок 7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53490546"/>
          <a:ext cx="511175" cy="298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126055</xdr:colOff>
      <xdr:row>108</xdr:row>
      <xdr:rowOff>12700</xdr:rowOff>
    </xdr:from>
    <xdr:to>
      <xdr:col>2</xdr:col>
      <xdr:colOff>435921</xdr:colOff>
      <xdr:row>108</xdr:row>
      <xdr:rowOff>454025</xdr:rowOff>
    </xdr:to>
    <xdr:pic>
      <xdr:nvPicPr>
        <xdr:cNvPr id="76" name="Рисунок 8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505" y="61715650"/>
          <a:ext cx="30986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16</xdr:row>
      <xdr:rowOff>12700</xdr:rowOff>
    </xdr:from>
    <xdr:to>
      <xdr:col>2</xdr:col>
      <xdr:colOff>501650</xdr:colOff>
      <xdr:row>16</xdr:row>
      <xdr:rowOff>454025</xdr:rowOff>
    </xdr:to>
    <xdr:pic>
      <xdr:nvPicPr>
        <xdr:cNvPr id="77" name="Рисунок 9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15186025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104</xdr:row>
      <xdr:rowOff>16352</xdr:rowOff>
    </xdr:from>
    <xdr:to>
      <xdr:col>2</xdr:col>
      <xdr:colOff>536575</xdr:colOff>
      <xdr:row>104</xdr:row>
      <xdr:rowOff>450369</xdr:rowOff>
    </xdr:to>
    <xdr:pic>
      <xdr:nvPicPr>
        <xdr:cNvPr id="79" name="Рисунок 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59576177"/>
          <a:ext cx="511175" cy="434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105</xdr:row>
      <xdr:rowOff>35644</xdr:rowOff>
    </xdr:from>
    <xdr:to>
      <xdr:col>2</xdr:col>
      <xdr:colOff>536575</xdr:colOff>
      <xdr:row>105</xdr:row>
      <xdr:rowOff>431081</xdr:rowOff>
    </xdr:to>
    <xdr:pic>
      <xdr:nvPicPr>
        <xdr:cNvPr id="80" name="Рисунок 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60062194"/>
          <a:ext cx="511175" cy="395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76</xdr:row>
      <xdr:rowOff>12700</xdr:rowOff>
    </xdr:from>
    <xdr:to>
      <xdr:col>2</xdr:col>
      <xdr:colOff>511040</xdr:colOff>
      <xdr:row>76</xdr:row>
      <xdr:rowOff>454025</xdr:rowOff>
    </xdr:to>
    <xdr:pic>
      <xdr:nvPicPr>
        <xdr:cNvPr id="81" name="Рисунок 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43256200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124</xdr:row>
      <xdr:rowOff>26002</xdr:rowOff>
    </xdr:from>
    <xdr:to>
      <xdr:col>2</xdr:col>
      <xdr:colOff>536575</xdr:colOff>
      <xdr:row>124</xdr:row>
      <xdr:rowOff>440729</xdr:rowOff>
    </xdr:to>
    <xdr:pic>
      <xdr:nvPicPr>
        <xdr:cNvPr id="82" name="Рисунок 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68815552"/>
          <a:ext cx="511175" cy="41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125</xdr:row>
      <xdr:rowOff>45287</xdr:rowOff>
    </xdr:from>
    <xdr:to>
      <xdr:col>2</xdr:col>
      <xdr:colOff>536575</xdr:colOff>
      <xdr:row>125</xdr:row>
      <xdr:rowOff>421435</xdr:rowOff>
    </xdr:to>
    <xdr:pic>
      <xdr:nvPicPr>
        <xdr:cNvPr id="83" name="Рисунок 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69301562"/>
          <a:ext cx="511175" cy="376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126</xdr:row>
      <xdr:rowOff>64579</xdr:rowOff>
    </xdr:from>
    <xdr:to>
      <xdr:col>2</xdr:col>
      <xdr:colOff>536575</xdr:colOff>
      <xdr:row>126</xdr:row>
      <xdr:rowOff>402147</xdr:rowOff>
    </xdr:to>
    <xdr:pic>
      <xdr:nvPicPr>
        <xdr:cNvPr id="84" name="Рисунок 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69787579"/>
          <a:ext cx="511175" cy="33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127</xdr:row>
      <xdr:rowOff>35644</xdr:rowOff>
    </xdr:from>
    <xdr:to>
      <xdr:col>2</xdr:col>
      <xdr:colOff>536575</xdr:colOff>
      <xdr:row>127</xdr:row>
      <xdr:rowOff>431081</xdr:rowOff>
    </xdr:to>
    <xdr:pic>
      <xdr:nvPicPr>
        <xdr:cNvPr id="85" name="Рисунок 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0225369"/>
          <a:ext cx="511175" cy="395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128</xdr:row>
      <xdr:rowOff>45287</xdr:rowOff>
    </xdr:from>
    <xdr:to>
      <xdr:col>2</xdr:col>
      <xdr:colOff>536575</xdr:colOff>
      <xdr:row>128</xdr:row>
      <xdr:rowOff>421435</xdr:rowOff>
    </xdr:to>
    <xdr:pic>
      <xdr:nvPicPr>
        <xdr:cNvPr id="86" name="Рисунок 1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0701737"/>
          <a:ext cx="511175" cy="376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114</xdr:row>
      <xdr:rowOff>12700</xdr:rowOff>
    </xdr:from>
    <xdr:to>
      <xdr:col>2</xdr:col>
      <xdr:colOff>501650</xdr:colOff>
      <xdr:row>114</xdr:row>
      <xdr:rowOff>454025</xdr:rowOff>
    </xdr:to>
    <xdr:pic>
      <xdr:nvPicPr>
        <xdr:cNvPr id="89" name="Рисунок 1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64982725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91</xdr:row>
      <xdr:rowOff>12700</xdr:rowOff>
    </xdr:from>
    <xdr:to>
      <xdr:col>2</xdr:col>
      <xdr:colOff>482870</xdr:colOff>
      <xdr:row>91</xdr:row>
      <xdr:rowOff>454025</xdr:rowOff>
    </xdr:to>
    <xdr:pic>
      <xdr:nvPicPr>
        <xdr:cNvPr id="90" name="Рисунок 1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50809525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52</xdr:row>
      <xdr:rowOff>12700</xdr:rowOff>
    </xdr:from>
    <xdr:to>
      <xdr:col>2</xdr:col>
      <xdr:colOff>482870</xdr:colOff>
      <xdr:row>52</xdr:row>
      <xdr:rowOff>454025</xdr:rowOff>
    </xdr:to>
    <xdr:pic>
      <xdr:nvPicPr>
        <xdr:cNvPr id="91" name="Рисунок 1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32159575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141</xdr:row>
      <xdr:rowOff>26002</xdr:rowOff>
    </xdr:from>
    <xdr:to>
      <xdr:col>2</xdr:col>
      <xdr:colOff>536575</xdr:colOff>
      <xdr:row>141</xdr:row>
      <xdr:rowOff>440729</xdr:rowOff>
    </xdr:to>
    <xdr:pic>
      <xdr:nvPicPr>
        <xdr:cNvPr id="93" name="Рисунок 1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6749877"/>
          <a:ext cx="511175" cy="41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90</xdr:row>
      <xdr:rowOff>12700</xdr:rowOff>
    </xdr:from>
    <xdr:to>
      <xdr:col>2</xdr:col>
      <xdr:colOff>492260</xdr:colOff>
      <xdr:row>90</xdr:row>
      <xdr:rowOff>454025</xdr:rowOff>
    </xdr:to>
    <xdr:pic>
      <xdr:nvPicPr>
        <xdr:cNvPr id="96" name="Рисунок 22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515" y="4660900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77</xdr:row>
      <xdr:rowOff>12700</xdr:rowOff>
    </xdr:from>
    <xdr:to>
      <xdr:col>2</xdr:col>
      <xdr:colOff>501650</xdr:colOff>
      <xdr:row>77</xdr:row>
      <xdr:rowOff>454025</xdr:rowOff>
    </xdr:to>
    <xdr:pic>
      <xdr:nvPicPr>
        <xdr:cNvPr id="97" name="Рисунок 23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43722925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129</xdr:row>
      <xdr:rowOff>16352</xdr:rowOff>
    </xdr:from>
    <xdr:to>
      <xdr:col>2</xdr:col>
      <xdr:colOff>536575</xdr:colOff>
      <xdr:row>129</xdr:row>
      <xdr:rowOff>450369</xdr:rowOff>
    </xdr:to>
    <xdr:pic>
      <xdr:nvPicPr>
        <xdr:cNvPr id="98" name="Рисунок 24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1139527"/>
          <a:ext cx="511175" cy="434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130</xdr:row>
      <xdr:rowOff>16352</xdr:rowOff>
    </xdr:from>
    <xdr:to>
      <xdr:col>2</xdr:col>
      <xdr:colOff>536575</xdr:colOff>
      <xdr:row>130</xdr:row>
      <xdr:rowOff>450369</xdr:rowOff>
    </xdr:to>
    <xdr:pic>
      <xdr:nvPicPr>
        <xdr:cNvPr id="99" name="Рисунок 25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1606252"/>
          <a:ext cx="511175" cy="434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131</xdr:row>
      <xdr:rowOff>45287</xdr:rowOff>
    </xdr:from>
    <xdr:to>
      <xdr:col>2</xdr:col>
      <xdr:colOff>536575</xdr:colOff>
      <xdr:row>131</xdr:row>
      <xdr:rowOff>421435</xdr:rowOff>
    </xdr:to>
    <xdr:pic>
      <xdr:nvPicPr>
        <xdr:cNvPr id="100" name="Рисунок 26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2101912"/>
          <a:ext cx="511175" cy="376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132</xdr:row>
      <xdr:rowOff>64579</xdr:rowOff>
    </xdr:from>
    <xdr:to>
      <xdr:col>2</xdr:col>
      <xdr:colOff>536575</xdr:colOff>
      <xdr:row>132</xdr:row>
      <xdr:rowOff>402147</xdr:rowOff>
    </xdr:to>
    <xdr:pic>
      <xdr:nvPicPr>
        <xdr:cNvPr id="101" name="Рисунок 27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2587929"/>
          <a:ext cx="511175" cy="337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133</xdr:row>
      <xdr:rowOff>26002</xdr:rowOff>
    </xdr:from>
    <xdr:to>
      <xdr:col>2</xdr:col>
      <xdr:colOff>536575</xdr:colOff>
      <xdr:row>133</xdr:row>
      <xdr:rowOff>440729</xdr:rowOff>
    </xdr:to>
    <xdr:pic>
      <xdr:nvPicPr>
        <xdr:cNvPr id="102" name="Рисунок 28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3016077"/>
          <a:ext cx="511175" cy="41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47</xdr:row>
      <xdr:rowOff>12700</xdr:rowOff>
    </xdr:from>
    <xdr:to>
      <xdr:col>2</xdr:col>
      <xdr:colOff>501650</xdr:colOff>
      <xdr:row>47</xdr:row>
      <xdr:rowOff>454025</xdr:rowOff>
    </xdr:to>
    <xdr:pic>
      <xdr:nvPicPr>
        <xdr:cNvPr id="110" name="Рисунок 20670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30016450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97885</xdr:colOff>
      <xdr:row>95</xdr:row>
      <xdr:rowOff>12700</xdr:rowOff>
    </xdr:from>
    <xdr:to>
      <xdr:col>2</xdr:col>
      <xdr:colOff>464091</xdr:colOff>
      <xdr:row>95</xdr:row>
      <xdr:rowOff>454025</xdr:rowOff>
    </xdr:to>
    <xdr:pic>
      <xdr:nvPicPr>
        <xdr:cNvPr id="111" name="Рисунок 9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335" y="55095775"/>
          <a:ext cx="36620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116664</xdr:colOff>
      <xdr:row>99</xdr:row>
      <xdr:rowOff>12700</xdr:rowOff>
    </xdr:from>
    <xdr:to>
      <xdr:col>2</xdr:col>
      <xdr:colOff>445310</xdr:colOff>
      <xdr:row>99</xdr:row>
      <xdr:rowOff>454025</xdr:rowOff>
    </xdr:to>
    <xdr:pic>
      <xdr:nvPicPr>
        <xdr:cNvPr id="112" name="Рисунок 9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114" y="56962675"/>
          <a:ext cx="32864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116664</xdr:colOff>
      <xdr:row>100</xdr:row>
      <xdr:rowOff>12700</xdr:rowOff>
    </xdr:from>
    <xdr:to>
      <xdr:col>2</xdr:col>
      <xdr:colOff>445310</xdr:colOff>
      <xdr:row>100</xdr:row>
      <xdr:rowOff>454025</xdr:rowOff>
    </xdr:to>
    <xdr:pic>
      <xdr:nvPicPr>
        <xdr:cNvPr id="113" name="Рисунок 9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114" y="57429400"/>
          <a:ext cx="32864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44678</xdr:colOff>
      <xdr:row>117</xdr:row>
      <xdr:rowOff>12700</xdr:rowOff>
    </xdr:from>
    <xdr:to>
      <xdr:col>2</xdr:col>
      <xdr:colOff>523563</xdr:colOff>
      <xdr:row>117</xdr:row>
      <xdr:rowOff>454025</xdr:rowOff>
    </xdr:to>
    <xdr:pic>
      <xdr:nvPicPr>
        <xdr:cNvPr id="114" name="Рисунок 100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125" y="54385411"/>
          <a:ext cx="47888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53</xdr:row>
      <xdr:rowOff>12700</xdr:rowOff>
    </xdr:from>
    <xdr:to>
      <xdr:col>2</xdr:col>
      <xdr:colOff>511040</xdr:colOff>
      <xdr:row>53</xdr:row>
      <xdr:rowOff>454025</xdr:rowOff>
    </xdr:to>
    <xdr:pic>
      <xdr:nvPicPr>
        <xdr:cNvPr id="116" name="Рисунок 103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32626300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140</xdr:row>
      <xdr:rowOff>45287</xdr:rowOff>
    </xdr:from>
    <xdr:to>
      <xdr:col>2</xdr:col>
      <xdr:colOff>536575</xdr:colOff>
      <xdr:row>140</xdr:row>
      <xdr:rowOff>421435</xdr:rowOff>
    </xdr:to>
    <xdr:pic>
      <xdr:nvPicPr>
        <xdr:cNvPr id="122" name="Рисунок 116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6302437"/>
          <a:ext cx="511175" cy="376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144834</xdr:colOff>
      <xdr:row>139</xdr:row>
      <xdr:rowOff>12700</xdr:rowOff>
    </xdr:from>
    <xdr:to>
      <xdr:col>2</xdr:col>
      <xdr:colOff>417141</xdr:colOff>
      <xdr:row>139</xdr:row>
      <xdr:rowOff>454025</xdr:rowOff>
    </xdr:to>
    <xdr:pic>
      <xdr:nvPicPr>
        <xdr:cNvPr id="125" name="Рисунок 12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84" y="75803125"/>
          <a:ext cx="272307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41545</xdr:colOff>
      <xdr:row>70</xdr:row>
      <xdr:rowOff>50800</xdr:rowOff>
    </xdr:from>
    <xdr:to>
      <xdr:col>2</xdr:col>
      <xdr:colOff>520430</xdr:colOff>
      <xdr:row>71</xdr:row>
      <xdr:rowOff>22225</xdr:rowOff>
    </xdr:to>
    <xdr:pic>
      <xdr:nvPicPr>
        <xdr:cNvPr id="126" name="Рисунок 122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345" y="37490400"/>
          <a:ext cx="47888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134</xdr:row>
      <xdr:rowOff>26002</xdr:rowOff>
    </xdr:from>
    <xdr:to>
      <xdr:col>2</xdr:col>
      <xdr:colOff>536575</xdr:colOff>
      <xdr:row>134</xdr:row>
      <xdr:rowOff>440729</xdr:rowOff>
    </xdr:to>
    <xdr:pic>
      <xdr:nvPicPr>
        <xdr:cNvPr id="127" name="Рисунок 123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3482802"/>
          <a:ext cx="511175" cy="41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135</xdr:row>
      <xdr:rowOff>12700</xdr:rowOff>
    </xdr:from>
    <xdr:to>
      <xdr:col>2</xdr:col>
      <xdr:colOff>529819</xdr:colOff>
      <xdr:row>135</xdr:row>
      <xdr:rowOff>454025</xdr:rowOff>
    </xdr:to>
    <xdr:pic>
      <xdr:nvPicPr>
        <xdr:cNvPr id="128" name="Рисунок 12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73936225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136</xdr:row>
      <xdr:rowOff>54936</xdr:rowOff>
    </xdr:from>
    <xdr:to>
      <xdr:col>2</xdr:col>
      <xdr:colOff>536575</xdr:colOff>
      <xdr:row>136</xdr:row>
      <xdr:rowOff>411794</xdr:rowOff>
    </xdr:to>
    <xdr:pic>
      <xdr:nvPicPr>
        <xdr:cNvPr id="129" name="Рисунок 125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4445186"/>
          <a:ext cx="511175" cy="356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137</xdr:row>
      <xdr:rowOff>54936</xdr:rowOff>
    </xdr:from>
    <xdr:to>
      <xdr:col>2</xdr:col>
      <xdr:colOff>536575</xdr:colOff>
      <xdr:row>137</xdr:row>
      <xdr:rowOff>411794</xdr:rowOff>
    </xdr:to>
    <xdr:pic>
      <xdr:nvPicPr>
        <xdr:cNvPr id="130" name="Рисунок 126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4911911"/>
          <a:ext cx="511175" cy="356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138</xdr:row>
      <xdr:rowOff>54936</xdr:rowOff>
    </xdr:from>
    <xdr:to>
      <xdr:col>2</xdr:col>
      <xdr:colOff>536575</xdr:colOff>
      <xdr:row>138</xdr:row>
      <xdr:rowOff>411794</xdr:rowOff>
    </xdr:to>
    <xdr:pic>
      <xdr:nvPicPr>
        <xdr:cNvPr id="131" name="Рисунок 127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75378636"/>
          <a:ext cx="511175" cy="356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110</xdr:row>
      <xdr:rowOff>12700</xdr:rowOff>
    </xdr:from>
    <xdr:to>
      <xdr:col>2</xdr:col>
      <xdr:colOff>501650</xdr:colOff>
      <xdr:row>110</xdr:row>
      <xdr:rowOff>454025</xdr:rowOff>
    </xdr:to>
    <xdr:pic>
      <xdr:nvPicPr>
        <xdr:cNvPr id="133" name="Рисунок 135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63115825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116664</xdr:colOff>
      <xdr:row>97</xdr:row>
      <xdr:rowOff>12700</xdr:rowOff>
    </xdr:from>
    <xdr:to>
      <xdr:col>2</xdr:col>
      <xdr:colOff>445310</xdr:colOff>
      <xdr:row>97</xdr:row>
      <xdr:rowOff>454025</xdr:rowOff>
    </xdr:to>
    <xdr:pic>
      <xdr:nvPicPr>
        <xdr:cNvPr id="134" name="Рисунок 1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114" y="56029225"/>
          <a:ext cx="32864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154224</xdr:colOff>
      <xdr:row>98</xdr:row>
      <xdr:rowOff>12700</xdr:rowOff>
    </xdr:from>
    <xdr:to>
      <xdr:col>2</xdr:col>
      <xdr:colOff>407751</xdr:colOff>
      <xdr:row>98</xdr:row>
      <xdr:rowOff>454025</xdr:rowOff>
    </xdr:to>
    <xdr:pic>
      <xdr:nvPicPr>
        <xdr:cNvPr id="135" name="Рисунок 2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674" y="56495950"/>
          <a:ext cx="253527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109</xdr:row>
      <xdr:rowOff>12700</xdr:rowOff>
    </xdr:from>
    <xdr:to>
      <xdr:col>2</xdr:col>
      <xdr:colOff>511040</xdr:colOff>
      <xdr:row>109</xdr:row>
      <xdr:rowOff>454025</xdr:rowOff>
    </xdr:to>
    <xdr:pic>
      <xdr:nvPicPr>
        <xdr:cNvPr id="136" name="Рисунок 3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62182375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32155</xdr:colOff>
      <xdr:row>32</xdr:row>
      <xdr:rowOff>12700</xdr:rowOff>
    </xdr:from>
    <xdr:to>
      <xdr:col>2</xdr:col>
      <xdr:colOff>529819</xdr:colOff>
      <xdr:row>32</xdr:row>
      <xdr:rowOff>454025</xdr:rowOff>
    </xdr:to>
    <xdr:pic>
      <xdr:nvPicPr>
        <xdr:cNvPr id="137" name="Рисунок 102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605" y="23863300"/>
          <a:ext cx="497664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35</xdr:row>
      <xdr:rowOff>12700</xdr:rowOff>
    </xdr:from>
    <xdr:to>
      <xdr:col>2</xdr:col>
      <xdr:colOff>511040</xdr:colOff>
      <xdr:row>35</xdr:row>
      <xdr:rowOff>454025</xdr:rowOff>
    </xdr:to>
    <xdr:pic>
      <xdr:nvPicPr>
        <xdr:cNvPr id="138" name="Рисунок 120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25263475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29</xdr:row>
      <xdr:rowOff>12700</xdr:rowOff>
    </xdr:from>
    <xdr:to>
      <xdr:col>2</xdr:col>
      <xdr:colOff>511040</xdr:colOff>
      <xdr:row>29</xdr:row>
      <xdr:rowOff>454025</xdr:rowOff>
    </xdr:to>
    <xdr:pic>
      <xdr:nvPicPr>
        <xdr:cNvPr id="139" name="Рисунок 13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22463125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88495</xdr:colOff>
      <xdr:row>116</xdr:row>
      <xdr:rowOff>12700</xdr:rowOff>
    </xdr:from>
    <xdr:to>
      <xdr:col>2</xdr:col>
      <xdr:colOff>473481</xdr:colOff>
      <xdr:row>116</xdr:row>
      <xdr:rowOff>454025</xdr:rowOff>
    </xdr:to>
    <xdr:pic>
      <xdr:nvPicPr>
        <xdr:cNvPr id="140" name="Рисунок 11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945" y="5108575"/>
          <a:ext cx="38498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107274</xdr:colOff>
      <xdr:row>115</xdr:row>
      <xdr:rowOff>12700</xdr:rowOff>
    </xdr:from>
    <xdr:to>
      <xdr:col>2</xdr:col>
      <xdr:colOff>454700</xdr:colOff>
      <xdr:row>115</xdr:row>
      <xdr:rowOff>454025</xdr:rowOff>
    </xdr:to>
    <xdr:pic>
      <xdr:nvPicPr>
        <xdr:cNvPr id="141" name="Рисунок 2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24" y="65449450"/>
          <a:ext cx="347426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50935</xdr:colOff>
      <xdr:row>78</xdr:row>
      <xdr:rowOff>12700</xdr:rowOff>
    </xdr:from>
    <xdr:to>
      <xdr:col>2</xdr:col>
      <xdr:colOff>511040</xdr:colOff>
      <xdr:row>78</xdr:row>
      <xdr:rowOff>454025</xdr:rowOff>
    </xdr:to>
    <xdr:pic>
      <xdr:nvPicPr>
        <xdr:cNvPr id="143" name="Рисунок 96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85" y="44189650"/>
          <a:ext cx="46010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89</xdr:row>
      <xdr:rowOff>12700</xdr:rowOff>
    </xdr:from>
    <xdr:to>
      <xdr:col>2</xdr:col>
      <xdr:colOff>492260</xdr:colOff>
      <xdr:row>89</xdr:row>
      <xdr:rowOff>454025</xdr:rowOff>
    </xdr:to>
    <xdr:pic>
      <xdr:nvPicPr>
        <xdr:cNvPr id="151" name="Рисунок 117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46799500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17</xdr:row>
      <xdr:rowOff>12700</xdr:rowOff>
    </xdr:from>
    <xdr:to>
      <xdr:col>2</xdr:col>
      <xdr:colOff>492260</xdr:colOff>
      <xdr:row>17</xdr:row>
      <xdr:rowOff>454025</xdr:rowOff>
    </xdr:to>
    <xdr:pic>
      <xdr:nvPicPr>
        <xdr:cNvPr id="152" name="Рисунок 1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15652750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69715</xdr:colOff>
      <xdr:row>11</xdr:row>
      <xdr:rowOff>12700</xdr:rowOff>
    </xdr:from>
    <xdr:to>
      <xdr:col>2</xdr:col>
      <xdr:colOff>492260</xdr:colOff>
      <xdr:row>11</xdr:row>
      <xdr:rowOff>454025</xdr:rowOff>
    </xdr:to>
    <xdr:pic>
      <xdr:nvPicPr>
        <xdr:cNvPr id="153" name="Рисунок 1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65" y="18453100"/>
          <a:ext cx="42254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60325</xdr:colOff>
      <xdr:row>10</xdr:row>
      <xdr:rowOff>12700</xdr:rowOff>
    </xdr:from>
    <xdr:to>
      <xdr:col>2</xdr:col>
      <xdr:colOff>501650</xdr:colOff>
      <xdr:row>10</xdr:row>
      <xdr:rowOff>454025</xdr:rowOff>
    </xdr:to>
    <xdr:pic>
      <xdr:nvPicPr>
        <xdr:cNvPr id="154" name="Рисунок 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75" y="17986375"/>
          <a:ext cx="4413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48</xdr:row>
      <xdr:rowOff>28575</xdr:rowOff>
    </xdr:from>
    <xdr:to>
      <xdr:col>2</xdr:col>
      <xdr:colOff>499630</xdr:colOff>
      <xdr:row>48</xdr:row>
      <xdr:rowOff>457200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30499050"/>
          <a:ext cx="43295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55</xdr:row>
      <xdr:rowOff>38101</xdr:rowOff>
    </xdr:from>
    <xdr:to>
      <xdr:col>2</xdr:col>
      <xdr:colOff>452437</xdr:colOff>
      <xdr:row>56</xdr:row>
      <xdr:rowOff>47626</xdr:rowOff>
    </xdr:to>
    <xdr:pic>
      <xdr:nvPicPr>
        <xdr:cNvPr id="117" name="Рисунок 116"/>
        <xdr:cNvPicPr>
          <a:picLocks noChangeAspect="1"/>
        </xdr:cNvPicPr>
      </xdr:nvPicPr>
      <xdr:blipFill rotWithShape="1">
        <a:blip xmlns:r="http://schemas.openxmlformats.org/officeDocument/2006/relationships" r:embed="rId110"/>
        <a:srcRect l="8001" t="885" r="10989" b="3529"/>
        <a:stretch/>
      </xdr:blipFill>
      <xdr:spPr>
        <a:xfrm>
          <a:off x="1028700" y="37871401"/>
          <a:ext cx="357187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56</xdr:row>
      <xdr:rowOff>57149</xdr:rowOff>
    </xdr:from>
    <xdr:to>
      <xdr:col>2</xdr:col>
      <xdr:colOff>419102</xdr:colOff>
      <xdr:row>57</xdr:row>
      <xdr:rowOff>9525</xdr:rowOff>
    </xdr:to>
    <xdr:pic>
      <xdr:nvPicPr>
        <xdr:cNvPr id="118" name="Рисунок 117"/>
        <xdr:cNvPicPr>
          <a:picLocks noChangeAspect="1"/>
        </xdr:cNvPicPr>
      </xdr:nvPicPr>
      <xdr:blipFill rotWithShape="1">
        <a:blip xmlns:r="http://schemas.openxmlformats.org/officeDocument/2006/relationships" r:embed="rId111"/>
        <a:srcRect l="8001" t="885" r="10989" b="3529"/>
        <a:stretch/>
      </xdr:blipFill>
      <xdr:spPr>
        <a:xfrm>
          <a:off x="1038226" y="38357174"/>
          <a:ext cx="314326" cy="41910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57</xdr:row>
      <xdr:rowOff>66674</xdr:rowOff>
    </xdr:from>
    <xdr:to>
      <xdr:col>2</xdr:col>
      <xdr:colOff>419289</xdr:colOff>
      <xdr:row>57</xdr:row>
      <xdr:rowOff>464343</xdr:rowOff>
    </xdr:to>
    <xdr:pic>
      <xdr:nvPicPr>
        <xdr:cNvPr id="119" name="Рисунок 118"/>
        <xdr:cNvPicPr>
          <a:picLocks noChangeAspect="1"/>
        </xdr:cNvPicPr>
      </xdr:nvPicPr>
      <xdr:blipFill rotWithShape="1">
        <a:blip xmlns:r="http://schemas.openxmlformats.org/officeDocument/2006/relationships" r:embed="rId112"/>
        <a:srcRect l="12001" t="6088" r="10989" b="6075"/>
        <a:stretch/>
      </xdr:blipFill>
      <xdr:spPr>
        <a:xfrm>
          <a:off x="1047750" y="38833424"/>
          <a:ext cx="304989" cy="40005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58</xdr:row>
      <xdr:rowOff>76201</xdr:rowOff>
    </xdr:from>
    <xdr:to>
      <xdr:col>2</xdr:col>
      <xdr:colOff>423904</xdr:colOff>
      <xdr:row>58</xdr:row>
      <xdr:rowOff>457200</xdr:rowOff>
    </xdr:to>
    <xdr:pic>
      <xdr:nvPicPr>
        <xdr:cNvPr id="120" name="Рисунок 119"/>
        <xdr:cNvPicPr>
          <a:picLocks noChangeAspect="1"/>
        </xdr:cNvPicPr>
      </xdr:nvPicPr>
      <xdr:blipFill rotWithShape="1">
        <a:blip xmlns:r="http://schemas.openxmlformats.org/officeDocument/2006/relationships" r:embed="rId113"/>
        <a:srcRect l="5001" t="1695" r="5989" b="2530"/>
        <a:stretch/>
      </xdr:blipFill>
      <xdr:spPr>
        <a:xfrm>
          <a:off x="1057275" y="39309676"/>
          <a:ext cx="300079" cy="38099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119</xdr:row>
      <xdr:rowOff>19051</xdr:rowOff>
    </xdr:from>
    <xdr:to>
      <xdr:col>2</xdr:col>
      <xdr:colOff>460439</xdr:colOff>
      <xdr:row>119</xdr:row>
      <xdr:rowOff>457200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047751" y="67598926"/>
          <a:ext cx="346138" cy="438149"/>
        </a:xfrm>
        <a:prstGeom prst="rect">
          <a:avLst/>
        </a:prstGeom>
      </xdr:spPr>
    </xdr:pic>
    <xdr:clientData/>
  </xdr:twoCellAnchor>
  <xdr:twoCellAnchor editAs="oneCell">
    <xdr:from>
      <xdr:col>2</xdr:col>
      <xdr:colOff>79105</xdr:colOff>
      <xdr:row>60</xdr:row>
      <xdr:rowOff>12700</xdr:rowOff>
    </xdr:from>
    <xdr:to>
      <xdr:col>2</xdr:col>
      <xdr:colOff>482870</xdr:colOff>
      <xdr:row>60</xdr:row>
      <xdr:rowOff>454025</xdr:rowOff>
    </xdr:to>
    <xdr:pic>
      <xdr:nvPicPr>
        <xdr:cNvPr id="146" name="Рисунок 2066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33369250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61</xdr:row>
      <xdr:rowOff>12700</xdr:rowOff>
    </xdr:from>
    <xdr:to>
      <xdr:col>2</xdr:col>
      <xdr:colOff>482870</xdr:colOff>
      <xdr:row>61</xdr:row>
      <xdr:rowOff>454025</xdr:rowOff>
    </xdr:to>
    <xdr:pic>
      <xdr:nvPicPr>
        <xdr:cNvPr id="147" name="Рисунок 2066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33835975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62</xdr:row>
      <xdr:rowOff>12700</xdr:rowOff>
    </xdr:from>
    <xdr:to>
      <xdr:col>2</xdr:col>
      <xdr:colOff>482870</xdr:colOff>
      <xdr:row>62</xdr:row>
      <xdr:rowOff>454025</xdr:rowOff>
    </xdr:to>
    <xdr:pic>
      <xdr:nvPicPr>
        <xdr:cNvPr id="148" name="Рисунок 20669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34302700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64</xdr:row>
      <xdr:rowOff>12700</xdr:rowOff>
    </xdr:from>
    <xdr:to>
      <xdr:col>2</xdr:col>
      <xdr:colOff>482870</xdr:colOff>
      <xdr:row>64</xdr:row>
      <xdr:rowOff>454025</xdr:rowOff>
    </xdr:to>
    <xdr:pic>
      <xdr:nvPicPr>
        <xdr:cNvPr id="150" name="Рисунок 2066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35236150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65</xdr:row>
      <xdr:rowOff>12700</xdr:rowOff>
    </xdr:from>
    <xdr:to>
      <xdr:col>2</xdr:col>
      <xdr:colOff>482870</xdr:colOff>
      <xdr:row>65</xdr:row>
      <xdr:rowOff>454025</xdr:rowOff>
    </xdr:to>
    <xdr:pic>
      <xdr:nvPicPr>
        <xdr:cNvPr id="155" name="Рисунок 20669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35702875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66</xdr:row>
      <xdr:rowOff>12700</xdr:rowOff>
    </xdr:from>
    <xdr:to>
      <xdr:col>2</xdr:col>
      <xdr:colOff>482870</xdr:colOff>
      <xdr:row>66</xdr:row>
      <xdr:rowOff>454025</xdr:rowOff>
    </xdr:to>
    <xdr:pic>
      <xdr:nvPicPr>
        <xdr:cNvPr id="156" name="Рисунок 2066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36169600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67</xdr:row>
      <xdr:rowOff>12700</xdr:rowOff>
    </xdr:from>
    <xdr:to>
      <xdr:col>2</xdr:col>
      <xdr:colOff>482870</xdr:colOff>
      <xdr:row>67</xdr:row>
      <xdr:rowOff>454025</xdr:rowOff>
    </xdr:to>
    <xdr:pic>
      <xdr:nvPicPr>
        <xdr:cNvPr id="157" name="Рисунок 2066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55" y="36636325"/>
          <a:ext cx="40376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79106</xdr:colOff>
      <xdr:row>62</xdr:row>
      <xdr:rowOff>445994</xdr:rowOff>
    </xdr:from>
    <xdr:to>
      <xdr:col>2</xdr:col>
      <xdr:colOff>482871</xdr:colOff>
      <xdr:row>64</xdr:row>
      <xdr:rowOff>1494</xdr:rowOff>
    </xdr:to>
    <xdr:pic>
      <xdr:nvPicPr>
        <xdr:cNvPr id="190" name="Рисунок 2066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194" y="28707229"/>
          <a:ext cx="403765" cy="496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79105</xdr:colOff>
      <xdr:row>68</xdr:row>
      <xdr:rowOff>1494</xdr:rowOff>
    </xdr:from>
    <xdr:to>
      <xdr:col>2</xdr:col>
      <xdr:colOff>482870</xdr:colOff>
      <xdr:row>68</xdr:row>
      <xdr:rowOff>445994</xdr:rowOff>
    </xdr:to>
    <xdr:pic>
      <xdr:nvPicPr>
        <xdr:cNvPr id="195" name="Рисунок 20669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193" y="31086612"/>
          <a:ext cx="403765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22412</xdr:colOff>
      <xdr:row>25</xdr:row>
      <xdr:rowOff>437030</xdr:rowOff>
    </xdr:from>
    <xdr:to>
      <xdr:col>2</xdr:col>
      <xdr:colOff>537244</xdr:colOff>
      <xdr:row>27</xdr:row>
      <xdr:rowOff>33618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2236824"/>
          <a:ext cx="514832" cy="537882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43</xdr:row>
      <xdr:rowOff>448234</xdr:rowOff>
    </xdr:from>
    <xdr:to>
      <xdr:col>3</xdr:col>
      <xdr:colOff>11206</xdr:colOff>
      <xdr:row>45</xdr:row>
      <xdr:rowOff>19421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20338675"/>
          <a:ext cx="549088" cy="512481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44</xdr:row>
      <xdr:rowOff>437029</xdr:rowOff>
    </xdr:from>
    <xdr:to>
      <xdr:col>3</xdr:col>
      <xdr:colOff>1</xdr:colOff>
      <xdr:row>46</xdr:row>
      <xdr:rowOff>11513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20798117"/>
          <a:ext cx="537883" cy="515778"/>
        </a:xfrm>
        <a:prstGeom prst="rect">
          <a:avLst/>
        </a:prstGeom>
      </xdr:spPr>
    </xdr:pic>
    <xdr:clientData/>
  </xdr:twoCellAnchor>
  <xdr:twoCellAnchor editAs="oneCell">
    <xdr:from>
      <xdr:col>2</xdr:col>
      <xdr:colOff>78440</xdr:colOff>
      <xdr:row>85</xdr:row>
      <xdr:rowOff>33618</xdr:rowOff>
    </xdr:from>
    <xdr:to>
      <xdr:col>2</xdr:col>
      <xdr:colOff>504905</xdr:colOff>
      <xdr:row>85</xdr:row>
      <xdr:rowOff>437029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8" y="38548236"/>
          <a:ext cx="426465" cy="40341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86</xdr:row>
      <xdr:rowOff>33618</xdr:rowOff>
    </xdr:from>
    <xdr:to>
      <xdr:col>2</xdr:col>
      <xdr:colOff>515471</xdr:colOff>
      <xdr:row>86</xdr:row>
      <xdr:rowOff>430788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323" y="39018883"/>
          <a:ext cx="448236" cy="39717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87</xdr:row>
      <xdr:rowOff>22411</xdr:rowOff>
    </xdr:from>
    <xdr:to>
      <xdr:col>2</xdr:col>
      <xdr:colOff>528919</xdr:colOff>
      <xdr:row>88</xdr:row>
      <xdr:rowOff>22411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912" y="39478323"/>
          <a:ext cx="484095" cy="470647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88</xdr:row>
      <xdr:rowOff>33616</xdr:rowOff>
    </xdr:from>
    <xdr:to>
      <xdr:col>2</xdr:col>
      <xdr:colOff>515471</xdr:colOff>
      <xdr:row>89</xdr:row>
      <xdr:rowOff>3877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7" y="39960175"/>
          <a:ext cx="459442" cy="4346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&#1060;&#1080;&#1085;&#1072;&#1085;&#1089;&#109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а"/>
      <sheetName val="CashFlow - личный"/>
      <sheetName val="Личные расходы"/>
      <sheetName val="CashFlow - медведи"/>
      <sheetName val="CashFlow - мафия"/>
      <sheetName val="CashFlow - сайт"/>
      <sheetName val="Корпоративы"/>
      <sheetName val="Баннеры"/>
      <sheetName val="Клубы"/>
      <sheetName val="Прочие PL"/>
      <sheetName val="Прайс - опт"/>
      <sheetName val="Вложено - сувениры"/>
      <sheetName val="Доходность"/>
      <sheetName val="Себестоимость"/>
      <sheetName val="Разное"/>
      <sheetName val="CashFlow - My"/>
      <sheetName val="Заказы - медведи"/>
      <sheetName val="Скдад - медведи"/>
      <sheetName val="Поставки - медведи"/>
      <sheetName val="Прочее - медведи"/>
      <sheetName val="Заказы - мафия"/>
      <sheetName val="Скдад - мафия"/>
      <sheetName val="Поставки - мафия"/>
      <sheetName val="Прочее - мафия"/>
      <sheetName val="Сводка"/>
      <sheetName val="WMU"/>
      <sheetName val="Склад 2 - мафия"/>
      <sheetName val="Офис"/>
    </sheetNames>
    <sheetDataSet>
      <sheetData sheetId="0" refreshError="1"/>
      <sheetData sheetId="1" refreshError="1"/>
      <sheetData sheetId="2" refreshError="1"/>
      <sheetData sheetId="3">
        <row r="4">
          <cell r="E4" t="str">
            <v>Офис</v>
          </cell>
        </row>
        <row r="5">
          <cell r="E5" t="str">
            <v>Олег</v>
          </cell>
        </row>
        <row r="6">
          <cell r="E6" t="str">
            <v>Юля</v>
          </cell>
        </row>
        <row r="7">
          <cell r="E7" t="str">
            <v>Связной</v>
          </cell>
        </row>
        <row r="8">
          <cell r="E8" t="str">
            <v>Qiwi</v>
          </cell>
        </row>
        <row r="9">
          <cell r="E9" t="str">
            <v>Стас</v>
          </cell>
        </row>
        <row r="10">
          <cell r="E10" t="str">
            <v>Женя</v>
          </cell>
        </row>
        <row r="11">
          <cell r="E11" t="str">
            <v>Ата</v>
          </cell>
        </row>
        <row r="12">
          <cell r="E12" t="str">
            <v>Умет</v>
          </cell>
        </row>
        <row r="13">
          <cell r="E13" t="str">
            <v>Марина</v>
          </cell>
        </row>
        <row r="33">
          <cell r="E33" t="str">
            <v>[Дима]</v>
          </cell>
        </row>
        <row r="34">
          <cell r="E34" t="str">
            <v>[Валера]</v>
          </cell>
        </row>
        <row r="35">
          <cell r="E35" t="str">
            <v>[Алеся]</v>
          </cell>
        </row>
        <row r="36">
          <cell r="E36" t="str">
            <v>[от Юли]</v>
          </cell>
        </row>
        <row r="37">
          <cell r="E37" t="str">
            <v>[Денис]</v>
          </cell>
        </row>
        <row r="38">
          <cell r="E38" t="str">
            <v>[Стас]</v>
          </cell>
        </row>
      </sheetData>
      <sheetData sheetId="4">
        <row r="4">
          <cell r="E4" t="str">
            <v>Офис</v>
          </cell>
        </row>
        <row r="5">
          <cell r="E5" t="str">
            <v>Олег</v>
          </cell>
        </row>
        <row r="6">
          <cell r="E6" t="str">
            <v>Юля</v>
          </cell>
        </row>
        <row r="7">
          <cell r="E7" t="str">
            <v>Связной</v>
          </cell>
        </row>
        <row r="8">
          <cell r="E8" t="str">
            <v>Qiwi</v>
          </cell>
        </row>
        <row r="9">
          <cell r="E9" t="str">
            <v>Стас</v>
          </cell>
        </row>
        <row r="10">
          <cell r="E10" t="str">
            <v>Женя</v>
          </cell>
        </row>
        <row r="11">
          <cell r="E11" t="str">
            <v>Ата</v>
          </cell>
        </row>
        <row r="12">
          <cell r="E12" t="str">
            <v>Умет</v>
          </cell>
        </row>
        <row r="13">
          <cell r="E13" t="str">
            <v>Марина</v>
          </cell>
        </row>
        <row r="30">
          <cell r="E30" t="str">
            <v>MirMafii</v>
          </cell>
        </row>
        <row r="31">
          <cell r="E31" t="str">
            <v>Mafia-TT</v>
          </cell>
        </row>
        <row r="32">
          <cell r="E32" t="str">
            <v>ShowTime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Налик</v>
          </cell>
          <cell r="C1" t="str">
            <v>ЯДеньги</v>
          </cell>
          <cell r="D1" t="str">
            <v>WMR</v>
          </cell>
          <cell r="E1" t="str">
            <v>WMZ</v>
          </cell>
          <cell r="F1" t="str">
            <v>WMU</v>
          </cell>
          <cell r="G1" t="str">
            <v>Банк</v>
          </cell>
          <cell r="H1" t="str">
            <v>Qiwi</v>
          </cell>
        </row>
        <row r="2">
          <cell r="B2" t="str">
            <v>Текущие</v>
          </cell>
          <cell r="C2" t="str">
            <v>Клубы</v>
          </cell>
          <cell r="D2" t="str">
            <v>Одежда</v>
          </cell>
          <cell r="E2" t="str">
            <v>Алкоголь</v>
          </cell>
          <cell r="F2" t="str">
            <v>Ашан</v>
          </cell>
          <cell r="G2" t="str">
            <v>Квартира</v>
          </cell>
          <cell r="H2" t="str">
            <v>Связь</v>
          </cell>
          <cell r="I2" t="str">
            <v>Дело</v>
          </cell>
          <cell r="J2" t="str">
            <v>Прочие</v>
          </cell>
        </row>
        <row r="3">
          <cell r="B3" t="str">
            <v>Александр</v>
          </cell>
          <cell r="C3" t="str">
            <v>Акимбо</v>
          </cell>
          <cell r="D3" t="str">
            <v>Жили-были</v>
          </cell>
          <cell r="E3" t="str">
            <v>Оранж</v>
          </cell>
        </row>
        <row r="4">
          <cell r="B4" t="str">
            <v>Веня</v>
          </cell>
          <cell r="C4" t="str">
            <v>Семен</v>
          </cell>
          <cell r="D4" t="str">
            <v>Захар</v>
          </cell>
          <cell r="E4" t="str">
            <v>Глеб</v>
          </cell>
          <cell r="F4" t="str">
            <v>Савелий</v>
          </cell>
          <cell r="G4" t="str">
            <v>Жозеф</v>
          </cell>
          <cell r="H4" t="str">
            <v>Марк</v>
          </cell>
          <cell r="I4" t="str">
            <v>Маркус</v>
          </cell>
          <cell r="J4" t="str">
            <v>Добрыня</v>
          </cell>
          <cell r="K4" t="str">
            <v>Юлиан</v>
          </cell>
          <cell r="L4" t="str">
            <v>Наум</v>
          </cell>
          <cell r="M4" t="str">
            <v>Руссо</v>
          </cell>
          <cell r="N4" t="str">
            <v>Роман</v>
          </cell>
          <cell r="O4" t="str">
            <v>Федот</v>
          </cell>
          <cell r="P4" t="str">
            <v>Аристарх</v>
          </cell>
          <cell r="Q4" t="str">
            <v>Илларион</v>
          </cell>
          <cell r="R4" t="str">
            <v>Демьян</v>
          </cell>
          <cell r="S4" t="str">
            <v>Лукьян</v>
          </cell>
          <cell r="T4" t="str">
            <v>Оскар</v>
          </cell>
          <cell r="U4" t="str">
            <v>Саймон</v>
          </cell>
          <cell r="V4" t="str">
            <v>Митя</v>
          </cell>
          <cell r="W4" t="str">
            <v>Матильда</v>
          </cell>
          <cell r="X4" t="str">
            <v>Кристина</v>
          </cell>
          <cell r="Y4" t="str">
            <v>Василий</v>
          </cell>
          <cell r="Z4" t="str">
            <v>Лёня</v>
          </cell>
          <cell r="AA4" t="str">
            <v>Афанасий</v>
          </cell>
          <cell r="AB4" t="str">
            <v>Макар</v>
          </cell>
          <cell r="AC4" t="str">
            <v>Трофим</v>
          </cell>
          <cell r="AD4" t="str">
            <v>Яков</v>
          </cell>
          <cell r="AE4" t="str">
            <v>Никанор</v>
          </cell>
          <cell r="AF4" t="str">
            <v>Тимофей</v>
          </cell>
          <cell r="AG4" t="str">
            <v>Ефим</v>
          </cell>
          <cell r="AH4" t="str">
            <v>Анатолий</v>
          </cell>
          <cell r="AI4" t="str">
            <v>Гриша</v>
          </cell>
          <cell r="AJ4" t="str">
            <v>Захар бел</v>
          </cell>
        </row>
        <row r="5">
          <cell r="B5" t="str">
            <v>Заказ</v>
          </cell>
          <cell r="C5" t="str">
            <v>Телефон</v>
          </cell>
          <cell r="D5" t="str">
            <v>Callback</v>
          </cell>
          <cell r="E5" t="str">
            <v>Почта</v>
          </cell>
          <cell r="F5" t="str">
            <v>Helper</v>
          </cell>
        </row>
        <row r="6">
          <cell r="B6" t="str">
            <v>Доставка</v>
          </cell>
          <cell r="C6" t="str">
            <v>Текучка</v>
          </cell>
          <cell r="D6" t="str">
            <v>Инвест</v>
          </cell>
          <cell r="E6" t="str">
            <v>Потери</v>
          </cell>
          <cell r="F6" t="str">
            <v>Директ</v>
          </cell>
          <cell r="G6" t="str">
            <v>Группа ВК</v>
          </cell>
          <cell r="H6" t="str">
            <v>Авито</v>
          </cell>
          <cell r="I6" t="str">
            <v>Сландо</v>
          </cell>
          <cell r="J6" t="str">
            <v>ИРР</v>
          </cell>
          <cell r="K6" t="str">
            <v>Диск. Карты</v>
          </cell>
          <cell r="L6" t="str">
            <v>Баннеры ВК</v>
          </cell>
          <cell r="M6" t="str">
            <v>Я-Маркет</v>
          </cell>
          <cell r="N6" t="str">
            <v>Wikimart</v>
          </cell>
          <cell r="O6" t="str">
            <v>Прочие ЛГ</v>
          </cell>
          <cell r="P6" t="str">
            <v>[Дима]</v>
          </cell>
          <cell r="Q6" t="str">
            <v>[Алеся]</v>
          </cell>
          <cell r="R6" t="str">
            <v>[от Юли]</v>
          </cell>
          <cell r="S6" t="str">
            <v>[Денис]</v>
          </cell>
          <cell r="T6" t="str">
            <v>[Женя]</v>
          </cell>
        </row>
        <row r="7">
          <cell r="B7" t="str">
            <v>MirMafii</v>
          </cell>
          <cell r="C7" t="str">
            <v>NaborMafii</v>
          </cell>
          <cell r="D7" t="str">
            <v>Лично</v>
          </cell>
        </row>
        <row r="8">
          <cell r="B8" t="str">
            <v>Доставка</v>
          </cell>
          <cell r="C8" t="str">
            <v>Текущие</v>
          </cell>
          <cell r="E8" t="str">
            <v>Инвест</v>
          </cell>
          <cell r="F8" t="str">
            <v>Потери</v>
          </cell>
          <cell r="G8" t="str">
            <v>MirMafii/SEO</v>
          </cell>
          <cell r="H8" t="str">
            <v>MirMafii/Директ</v>
          </cell>
          <cell r="I8" t="str">
            <v>MirMafii/ВКонтакте</v>
          </cell>
          <cell r="J8" t="str">
            <v>MirMafii/Прочие ЛГ</v>
          </cell>
          <cell r="K8" t="str">
            <v>NaborMafii/SEO</v>
          </cell>
          <cell r="L8" t="str">
            <v>NaborMafii/Директ</v>
          </cell>
        </row>
        <row r="9">
          <cell r="B9" t="str">
            <v>Директ</v>
          </cell>
          <cell r="C9" t="str">
            <v>Группа ВК</v>
          </cell>
          <cell r="D9" t="str">
            <v>Авито</v>
          </cell>
          <cell r="E9" t="str">
            <v>Сландо</v>
          </cell>
          <cell r="F9" t="str">
            <v>ИРР</v>
          </cell>
          <cell r="G9" t="str">
            <v>Диск. Карты</v>
          </cell>
          <cell r="H9" t="str">
            <v>Агенты О</v>
          </cell>
          <cell r="I9" t="str">
            <v>Агенты Ю</v>
          </cell>
          <cell r="J9" t="str">
            <v>Баннеры ВК</v>
          </cell>
          <cell r="K9" t="str">
            <v>Я-Маркет</v>
          </cell>
          <cell r="L9" t="str">
            <v>Wikimart</v>
          </cell>
          <cell r="M9" t="str">
            <v>Прочие ЛГ</v>
          </cell>
        </row>
        <row r="10">
          <cell r="B10" t="str">
            <v>SEO</v>
          </cell>
          <cell r="C10" t="str">
            <v>Директ</v>
          </cell>
          <cell r="D10" t="str">
            <v>ВКонтакте</v>
          </cell>
          <cell r="E10" t="str">
            <v>Прочие ЛГ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7" tint="0.39997558519241921"/>
  </sheetPr>
  <dimension ref="B1:O187"/>
  <sheetViews>
    <sheetView tabSelected="1" zoomScaleNormal="100" zoomScaleSheetLayoutView="100" workbookViewId="0">
      <selection activeCell="R157" sqref="R157"/>
    </sheetView>
  </sheetViews>
  <sheetFormatPr defaultRowHeight="15" x14ac:dyDescent="0.25"/>
  <cols>
    <col min="1" max="1" width="5.7109375" style="3" customWidth="1"/>
    <col min="2" max="2" width="8.28515625" style="4" customWidth="1"/>
    <col min="3" max="3" width="8.42578125" style="4" customWidth="1"/>
    <col min="4" max="4" width="23" style="3" customWidth="1"/>
    <col min="5" max="6" width="7.28515625" style="4" customWidth="1"/>
    <col min="7" max="7" width="17.7109375" style="4" hidden="1" customWidth="1"/>
    <col min="8" max="11" width="13.42578125" style="4" customWidth="1"/>
    <col min="12" max="12" width="10.7109375" style="4" customWidth="1"/>
    <col min="13" max="13" width="15.28515625" style="4" customWidth="1"/>
    <col min="14" max="16384" width="9.140625" style="3"/>
  </cols>
  <sheetData>
    <row r="1" spans="2:15" ht="26.25" customHeight="1" x14ac:dyDescent="0.25">
      <c r="B1" s="1"/>
      <c r="C1" s="2"/>
      <c r="D1" s="1"/>
      <c r="E1" s="1"/>
      <c r="F1" s="1"/>
      <c r="G1" s="1"/>
      <c r="H1" s="1"/>
      <c r="I1" s="1"/>
      <c r="J1" s="1"/>
      <c r="K1" s="1"/>
      <c r="L1" s="1"/>
      <c r="M1" s="1"/>
    </row>
    <row r="2" spans="2:15" ht="48" customHeight="1" x14ac:dyDescent="0.3">
      <c r="B2" s="197" t="s">
        <v>0</v>
      </c>
      <c r="C2" s="197"/>
      <c r="D2" s="197"/>
      <c r="E2" s="197"/>
      <c r="F2" s="197"/>
      <c r="G2" s="197"/>
      <c r="J2" s="198" t="s">
        <v>1</v>
      </c>
      <c r="K2" s="198"/>
      <c r="L2" s="198"/>
      <c r="M2" s="198"/>
    </row>
    <row r="3" spans="2:15" s="5" customFormat="1" ht="50.25" customHeight="1" thickBot="1" x14ac:dyDescent="0.3">
      <c r="B3" s="200" t="s">
        <v>2</v>
      </c>
      <c r="C3" s="200"/>
      <c r="D3" s="200"/>
      <c r="E3" s="200"/>
      <c r="F3" s="200"/>
      <c r="G3" s="200"/>
      <c r="J3" s="199"/>
      <c r="K3" s="199"/>
      <c r="L3" s="199"/>
      <c r="M3" s="199"/>
    </row>
    <row r="4" spans="2:15" ht="22.5" customHeight="1" x14ac:dyDescent="0.25">
      <c r="B4" s="201" t="s">
        <v>3</v>
      </c>
      <c r="C4" s="203" t="s">
        <v>4</v>
      </c>
      <c r="D4" s="205" t="s">
        <v>5</v>
      </c>
      <c r="E4" s="203" t="s">
        <v>6</v>
      </c>
      <c r="F4" s="203" t="s">
        <v>7</v>
      </c>
      <c r="G4" s="207" t="s">
        <v>131</v>
      </c>
      <c r="H4" s="213" t="s">
        <v>8</v>
      </c>
      <c r="I4" s="214"/>
      <c r="J4" s="214"/>
      <c r="K4" s="215"/>
      <c r="L4" s="209" t="s">
        <v>9</v>
      </c>
      <c r="M4" s="211" t="s">
        <v>10</v>
      </c>
    </row>
    <row r="5" spans="2:15" ht="70.5" customHeight="1" thickBot="1" x14ac:dyDescent="0.3">
      <c r="B5" s="202"/>
      <c r="C5" s="204"/>
      <c r="D5" s="206"/>
      <c r="E5" s="204"/>
      <c r="F5" s="204"/>
      <c r="G5" s="208"/>
      <c r="H5" s="45" t="s">
        <v>133</v>
      </c>
      <c r="I5" s="6" t="s">
        <v>134</v>
      </c>
      <c r="J5" s="6" t="s">
        <v>135</v>
      </c>
      <c r="K5" s="6" t="s">
        <v>136</v>
      </c>
      <c r="L5" s="210"/>
      <c r="M5" s="212"/>
    </row>
    <row r="6" spans="2:15" ht="21.75" customHeight="1" x14ac:dyDescent="0.25">
      <c r="B6" s="136" t="s">
        <v>12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8"/>
    </row>
    <row r="7" spans="2:15" ht="36.75" customHeight="1" x14ac:dyDescent="0.25">
      <c r="B7" s="12">
        <v>1</v>
      </c>
      <c r="C7" s="7"/>
      <c r="D7" s="20" t="s">
        <v>21</v>
      </c>
      <c r="E7" s="143">
        <v>110</v>
      </c>
      <c r="F7" s="145">
        <v>3</v>
      </c>
      <c r="G7" s="153">
        <v>3500</v>
      </c>
      <c r="H7" s="133">
        <v>2114</v>
      </c>
      <c r="I7" s="130">
        <f>H7*0.9</f>
        <v>1902.6000000000001</v>
      </c>
      <c r="J7" s="130">
        <f>H7*0.85</f>
        <v>1796.8999999999999</v>
      </c>
      <c r="K7" s="127">
        <f>H7*0.8</f>
        <v>1691.2</v>
      </c>
      <c r="L7" s="13"/>
      <c r="M7" s="14">
        <f>H7*L7</f>
        <v>0</v>
      </c>
      <c r="O7" s="121"/>
    </row>
    <row r="8" spans="2:15" ht="36.75" customHeight="1" x14ac:dyDescent="0.25">
      <c r="B8" s="12">
        <f>B7+1</f>
        <v>2</v>
      </c>
      <c r="C8" s="7"/>
      <c r="D8" s="20" t="s">
        <v>22</v>
      </c>
      <c r="E8" s="177"/>
      <c r="F8" s="178"/>
      <c r="G8" s="179"/>
      <c r="H8" s="134"/>
      <c r="I8" s="131"/>
      <c r="J8" s="131"/>
      <c r="K8" s="128"/>
      <c r="L8" s="13"/>
      <c r="M8" s="14">
        <f>H7*L8</f>
        <v>0</v>
      </c>
    </row>
    <row r="9" spans="2:15" ht="36.75" customHeight="1" x14ac:dyDescent="0.25">
      <c r="B9" s="12">
        <f t="shared" ref="B9:B20" si="0">B8+1</f>
        <v>3</v>
      </c>
      <c r="C9" s="7"/>
      <c r="D9" s="20" t="s">
        <v>23</v>
      </c>
      <c r="E9" s="177"/>
      <c r="F9" s="178"/>
      <c r="G9" s="179"/>
      <c r="H9" s="134"/>
      <c r="I9" s="131"/>
      <c r="J9" s="131"/>
      <c r="K9" s="128"/>
      <c r="L9" s="13"/>
      <c r="M9" s="14">
        <f>H7*L9</f>
        <v>0</v>
      </c>
    </row>
    <row r="10" spans="2:15" ht="36.75" customHeight="1" x14ac:dyDescent="0.25">
      <c r="B10" s="12">
        <f t="shared" si="0"/>
        <v>4</v>
      </c>
      <c r="C10" s="7"/>
      <c r="D10" s="20" t="s">
        <v>24</v>
      </c>
      <c r="E10" s="177"/>
      <c r="F10" s="178"/>
      <c r="G10" s="179"/>
      <c r="H10" s="134"/>
      <c r="I10" s="131"/>
      <c r="J10" s="131"/>
      <c r="K10" s="128"/>
      <c r="L10" s="13"/>
      <c r="M10" s="14">
        <f>H7*L10</f>
        <v>0</v>
      </c>
    </row>
    <row r="11" spans="2:15" ht="36.75" customHeight="1" x14ac:dyDescent="0.25">
      <c r="B11" s="12">
        <f t="shared" si="0"/>
        <v>5</v>
      </c>
      <c r="C11" s="7"/>
      <c r="D11" s="20" t="s">
        <v>25</v>
      </c>
      <c r="E11" s="177"/>
      <c r="F11" s="178"/>
      <c r="G11" s="179"/>
      <c r="H11" s="134"/>
      <c r="I11" s="131"/>
      <c r="J11" s="131"/>
      <c r="K11" s="128"/>
      <c r="L11" s="13"/>
      <c r="M11" s="14">
        <f>H7*L11</f>
        <v>0</v>
      </c>
    </row>
    <row r="12" spans="2:15" ht="36.75" customHeight="1" x14ac:dyDescent="0.25">
      <c r="B12" s="12">
        <f t="shared" si="0"/>
        <v>6</v>
      </c>
      <c r="C12" s="7"/>
      <c r="D12" s="20" t="s">
        <v>26</v>
      </c>
      <c r="E12" s="144"/>
      <c r="F12" s="146"/>
      <c r="G12" s="154"/>
      <c r="H12" s="135"/>
      <c r="I12" s="132"/>
      <c r="J12" s="132"/>
      <c r="K12" s="129"/>
      <c r="L12" s="13"/>
      <c r="M12" s="14">
        <f>H7*L12</f>
        <v>0</v>
      </c>
    </row>
    <row r="13" spans="2:15" ht="36.75" customHeight="1" x14ac:dyDescent="0.25">
      <c r="B13" s="12">
        <f t="shared" si="0"/>
        <v>7</v>
      </c>
      <c r="C13" s="7"/>
      <c r="D13" s="15" t="s">
        <v>15</v>
      </c>
      <c r="E13" s="143">
        <v>150</v>
      </c>
      <c r="F13" s="145">
        <v>9</v>
      </c>
      <c r="G13" s="153">
        <v>6900</v>
      </c>
      <c r="H13" s="133">
        <v>4311</v>
      </c>
      <c r="I13" s="130">
        <f t="shared" ref="I13:I48" si="1">H13*0.9</f>
        <v>3879.9</v>
      </c>
      <c r="J13" s="130">
        <f t="shared" ref="J13:J48" si="2">H13*0.85</f>
        <v>3664.35</v>
      </c>
      <c r="K13" s="127">
        <f t="shared" ref="K13:K48" si="3">H13*0.8</f>
        <v>3448.8</v>
      </c>
      <c r="L13" s="13"/>
      <c r="M13" s="14">
        <f t="shared" ref="M13" si="4">H13*L13</f>
        <v>0</v>
      </c>
      <c r="O13" s="121"/>
    </row>
    <row r="14" spans="2:15" ht="36.75" customHeight="1" x14ac:dyDescent="0.25">
      <c r="B14" s="12">
        <f t="shared" si="0"/>
        <v>8</v>
      </c>
      <c r="C14" s="7"/>
      <c r="D14" s="15" t="s">
        <v>16</v>
      </c>
      <c r="E14" s="177"/>
      <c r="F14" s="178"/>
      <c r="G14" s="179"/>
      <c r="H14" s="134"/>
      <c r="I14" s="131"/>
      <c r="J14" s="131"/>
      <c r="K14" s="128"/>
      <c r="L14" s="13"/>
      <c r="M14" s="14">
        <f>H13*L14</f>
        <v>0</v>
      </c>
    </row>
    <row r="15" spans="2:15" ht="36.75" customHeight="1" x14ac:dyDescent="0.25">
      <c r="B15" s="12">
        <f t="shared" si="0"/>
        <v>9</v>
      </c>
      <c r="C15" s="7"/>
      <c r="D15" s="15" t="s">
        <v>17</v>
      </c>
      <c r="E15" s="177"/>
      <c r="F15" s="178"/>
      <c r="G15" s="179"/>
      <c r="H15" s="134"/>
      <c r="I15" s="131"/>
      <c r="J15" s="131"/>
      <c r="K15" s="128"/>
      <c r="L15" s="13"/>
      <c r="M15" s="14">
        <f>H13*L15</f>
        <v>0</v>
      </c>
    </row>
    <row r="16" spans="2:15" ht="36.75" customHeight="1" x14ac:dyDescent="0.25">
      <c r="B16" s="12">
        <f t="shared" si="0"/>
        <v>10</v>
      </c>
      <c r="C16" s="7"/>
      <c r="D16" s="15" t="s">
        <v>18</v>
      </c>
      <c r="E16" s="177"/>
      <c r="F16" s="178"/>
      <c r="G16" s="179"/>
      <c r="H16" s="134"/>
      <c r="I16" s="131"/>
      <c r="J16" s="131"/>
      <c r="K16" s="128"/>
      <c r="L16" s="13"/>
      <c r="M16" s="14">
        <f>H13*L16</f>
        <v>0</v>
      </c>
    </row>
    <row r="17" spans="2:15" ht="36.75" customHeight="1" x14ac:dyDescent="0.25">
      <c r="B17" s="12">
        <f t="shared" si="0"/>
        <v>11</v>
      </c>
      <c r="C17" s="7"/>
      <c r="D17" s="15" t="s">
        <v>19</v>
      </c>
      <c r="E17" s="177"/>
      <c r="F17" s="178"/>
      <c r="G17" s="179"/>
      <c r="H17" s="134"/>
      <c r="I17" s="131"/>
      <c r="J17" s="131"/>
      <c r="K17" s="128"/>
      <c r="L17" s="13"/>
      <c r="M17" s="14">
        <f>H13*L17</f>
        <v>0</v>
      </c>
    </row>
    <row r="18" spans="2:15" ht="36.75" customHeight="1" x14ac:dyDescent="0.25">
      <c r="B18" s="12">
        <f t="shared" si="0"/>
        <v>12</v>
      </c>
      <c r="C18" s="7"/>
      <c r="D18" s="15" t="s">
        <v>20</v>
      </c>
      <c r="E18" s="144"/>
      <c r="F18" s="146"/>
      <c r="G18" s="154"/>
      <c r="H18" s="135"/>
      <c r="I18" s="132"/>
      <c r="J18" s="132"/>
      <c r="K18" s="129"/>
      <c r="L18" s="13"/>
      <c r="M18" s="14">
        <f>H13*L18</f>
        <v>0</v>
      </c>
    </row>
    <row r="19" spans="2:15" ht="36.75" customHeight="1" x14ac:dyDescent="0.25">
      <c r="B19" s="12">
        <f t="shared" si="0"/>
        <v>13</v>
      </c>
      <c r="C19" s="7"/>
      <c r="D19" s="15" t="s">
        <v>13</v>
      </c>
      <c r="E19" s="143">
        <v>220</v>
      </c>
      <c r="F19" s="145">
        <v>24</v>
      </c>
      <c r="G19" s="153">
        <v>13500</v>
      </c>
      <c r="H19" s="133">
        <v>8948</v>
      </c>
      <c r="I19" s="130">
        <f>H19*0.9</f>
        <v>8053.2</v>
      </c>
      <c r="J19" s="130">
        <f>H19*0.85</f>
        <v>7605.8</v>
      </c>
      <c r="K19" s="127">
        <f>H19*0.8</f>
        <v>7158.4000000000005</v>
      </c>
      <c r="L19" s="13"/>
      <c r="M19" s="14">
        <f>H19*L19</f>
        <v>0</v>
      </c>
      <c r="O19" s="121"/>
    </row>
    <row r="20" spans="2:15" ht="36.75" customHeight="1" x14ac:dyDescent="0.25">
      <c r="B20" s="12">
        <f t="shared" si="0"/>
        <v>14</v>
      </c>
      <c r="C20" s="7"/>
      <c r="D20" s="15" t="s">
        <v>14</v>
      </c>
      <c r="E20" s="144"/>
      <c r="F20" s="146"/>
      <c r="G20" s="154"/>
      <c r="H20" s="135"/>
      <c r="I20" s="132"/>
      <c r="J20" s="132"/>
      <c r="K20" s="129"/>
      <c r="L20" s="13"/>
      <c r="M20" s="14">
        <f>H19*L20</f>
        <v>0</v>
      </c>
    </row>
    <row r="21" spans="2:15" ht="21.75" customHeight="1" x14ac:dyDescent="0.25">
      <c r="B21" s="225" t="s">
        <v>27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226"/>
    </row>
    <row r="22" spans="2:15" ht="36.75" customHeight="1" x14ac:dyDescent="0.25">
      <c r="B22" s="12">
        <f>B20+1</f>
        <v>15</v>
      </c>
      <c r="C22" s="7"/>
      <c r="D22" s="15" t="s">
        <v>28</v>
      </c>
      <c r="E22" s="184">
        <v>150</v>
      </c>
      <c r="F22" s="227">
        <v>7.3</v>
      </c>
      <c r="G22" s="186">
        <v>6500</v>
      </c>
      <c r="H22" s="133">
        <v>3833</v>
      </c>
      <c r="I22" s="130">
        <f t="shared" si="1"/>
        <v>3449.7000000000003</v>
      </c>
      <c r="J22" s="130">
        <f t="shared" si="2"/>
        <v>3258.0499999999997</v>
      </c>
      <c r="K22" s="127">
        <f t="shared" si="3"/>
        <v>3066.4</v>
      </c>
      <c r="L22" s="13"/>
      <c r="M22" s="14">
        <f>L22*H22</f>
        <v>0</v>
      </c>
      <c r="O22" s="121"/>
    </row>
    <row r="23" spans="2:15" ht="36.75" customHeight="1" x14ac:dyDescent="0.25">
      <c r="B23" s="12">
        <f t="shared" ref="B23:B38" si="5">B22+1</f>
        <v>16</v>
      </c>
      <c r="C23" s="7"/>
      <c r="D23" s="21" t="s">
        <v>29</v>
      </c>
      <c r="E23" s="184"/>
      <c r="F23" s="227"/>
      <c r="G23" s="186"/>
      <c r="H23" s="134"/>
      <c r="I23" s="131"/>
      <c r="J23" s="131"/>
      <c r="K23" s="128"/>
      <c r="L23" s="13"/>
      <c r="M23" s="14">
        <f>L23*H22</f>
        <v>0</v>
      </c>
    </row>
    <row r="24" spans="2:15" ht="36.75" customHeight="1" x14ac:dyDescent="0.25">
      <c r="B24" s="12">
        <f t="shared" si="5"/>
        <v>17</v>
      </c>
      <c r="C24" s="7"/>
      <c r="D24" s="21" t="s">
        <v>30</v>
      </c>
      <c r="E24" s="184"/>
      <c r="F24" s="227"/>
      <c r="G24" s="186"/>
      <c r="H24" s="135"/>
      <c r="I24" s="132"/>
      <c r="J24" s="132"/>
      <c r="K24" s="129"/>
      <c r="L24" s="13"/>
      <c r="M24" s="14">
        <f>L24*H22</f>
        <v>0</v>
      </c>
    </row>
    <row r="25" spans="2:15" ht="36.75" customHeight="1" x14ac:dyDescent="0.25">
      <c r="B25" s="12">
        <f t="shared" si="5"/>
        <v>18</v>
      </c>
      <c r="C25" s="7"/>
      <c r="D25" s="15" t="s">
        <v>31</v>
      </c>
      <c r="E25" s="57">
        <v>120</v>
      </c>
      <c r="F25" s="84">
        <v>4.0999999999999996</v>
      </c>
      <c r="G25" s="85">
        <v>4200</v>
      </c>
      <c r="H25" s="86">
        <v>2650</v>
      </c>
      <c r="I25" s="43">
        <f t="shared" si="1"/>
        <v>2385</v>
      </c>
      <c r="J25" s="43">
        <f t="shared" si="2"/>
        <v>2252.5</v>
      </c>
      <c r="K25" s="44">
        <f t="shared" si="3"/>
        <v>2120</v>
      </c>
      <c r="L25" s="13"/>
      <c r="M25" s="14">
        <f>L25*H25</f>
        <v>0</v>
      </c>
      <c r="O25" s="121"/>
    </row>
    <row r="26" spans="2:15" ht="36.75" customHeight="1" x14ac:dyDescent="0.25">
      <c r="B26" s="12">
        <f t="shared" si="5"/>
        <v>19</v>
      </c>
      <c r="C26" s="7"/>
      <c r="D26" s="15" t="s">
        <v>32</v>
      </c>
      <c r="E26" s="57">
        <v>90</v>
      </c>
      <c r="F26" s="84">
        <v>2.5</v>
      </c>
      <c r="G26" s="85">
        <v>2600</v>
      </c>
      <c r="H26" s="86">
        <v>1656</v>
      </c>
      <c r="I26" s="43">
        <f t="shared" si="1"/>
        <v>1490.4</v>
      </c>
      <c r="J26" s="43">
        <f t="shared" si="2"/>
        <v>1407.6</v>
      </c>
      <c r="K26" s="44">
        <f t="shared" si="3"/>
        <v>1324.8000000000002</v>
      </c>
      <c r="L26" s="13"/>
      <c r="M26" s="14">
        <f t="shared" ref="M26:M38" si="6">L26*H26</f>
        <v>0</v>
      </c>
      <c r="O26" s="121"/>
    </row>
    <row r="27" spans="2:15" s="103" customFormat="1" ht="36.75" customHeight="1" x14ac:dyDescent="0.25">
      <c r="B27" s="106">
        <f t="shared" si="5"/>
        <v>20</v>
      </c>
      <c r="C27" s="104"/>
      <c r="D27" s="109" t="s">
        <v>143</v>
      </c>
      <c r="E27" s="122">
        <v>70</v>
      </c>
      <c r="F27" s="123">
        <v>1.4</v>
      </c>
      <c r="G27" s="124">
        <v>1900</v>
      </c>
      <c r="H27" s="126">
        <v>1200</v>
      </c>
      <c r="I27" s="105">
        <f t="shared" ref="I27" si="7">H27*0.9</f>
        <v>1080</v>
      </c>
      <c r="J27" s="105">
        <f t="shared" ref="J27" si="8">H27*0.85</f>
        <v>1020</v>
      </c>
      <c r="K27" s="44">
        <f t="shared" ref="K27" si="9">H27*0.8</f>
        <v>960</v>
      </c>
      <c r="L27" s="107"/>
      <c r="M27" s="108">
        <f t="shared" ref="M27" si="10">L27*H27</f>
        <v>0</v>
      </c>
      <c r="O27" s="121"/>
    </row>
    <row r="28" spans="2:15" ht="36.75" customHeight="1" x14ac:dyDescent="0.25">
      <c r="B28" s="106">
        <f t="shared" si="5"/>
        <v>21</v>
      </c>
      <c r="C28" s="7"/>
      <c r="D28" s="15" t="s">
        <v>33</v>
      </c>
      <c r="E28" s="57">
        <v>120</v>
      </c>
      <c r="F28" s="84">
        <v>3.4</v>
      </c>
      <c r="G28" s="85">
        <v>3900</v>
      </c>
      <c r="H28" s="86">
        <v>2528</v>
      </c>
      <c r="I28" s="43">
        <f t="shared" si="1"/>
        <v>2275.2000000000003</v>
      </c>
      <c r="J28" s="43">
        <f t="shared" si="2"/>
        <v>2148.7999999999997</v>
      </c>
      <c r="K28" s="44">
        <f t="shared" si="3"/>
        <v>2022.4</v>
      </c>
      <c r="L28" s="13"/>
      <c r="M28" s="14">
        <f t="shared" si="6"/>
        <v>0</v>
      </c>
      <c r="O28" s="121"/>
    </row>
    <row r="29" spans="2:15" ht="36.75" customHeight="1" x14ac:dyDescent="0.25">
      <c r="B29" s="12">
        <f t="shared" si="5"/>
        <v>22</v>
      </c>
      <c r="C29" s="7"/>
      <c r="D29" s="15" t="s">
        <v>34</v>
      </c>
      <c r="E29" s="57">
        <v>90</v>
      </c>
      <c r="F29" s="84">
        <v>2.2999999999999998</v>
      </c>
      <c r="G29" s="85">
        <v>2400</v>
      </c>
      <c r="H29" s="86">
        <v>1533</v>
      </c>
      <c r="I29" s="43">
        <f t="shared" si="1"/>
        <v>1379.7</v>
      </c>
      <c r="J29" s="43">
        <f t="shared" si="2"/>
        <v>1303.05</v>
      </c>
      <c r="K29" s="44">
        <f t="shared" si="3"/>
        <v>1226.4000000000001</v>
      </c>
      <c r="L29" s="13"/>
      <c r="M29" s="14">
        <f t="shared" si="6"/>
        <v>0</v>
      </c>
      <c r="O29" s="121"/>
    </row>
    <row r="30" spans="2:15" ht="36.75" customHeight="1" x14ac:dyDescent="0.25">
      <c r="B30" s="12">
        <f t="shared" si="5"/>
        <v>23</v>
      </c>
      <c r="C30" s="7"/>
      <c r="D30" s="15" t="s">
        <v>35</v>
      </c>
      <c r="E30" s="62">
        <v>70</v>
      </c>
      <c r="F30" s="77">
        <v>1.2</v>
      </c>
      <c r="G30" s="85">
        <v>1800</v>
      </c>
      <c r="H30" s="86">
        <v>1100</v>
      </c>
      <c r="I30" s="43">
        <f t="shared" si="1"/>
        <v>990</v>
      </c>
      <c r="J30" s="43">
        <f t="shared" si="2"/>
        <v>935</v>
      </c>
      <c r="K30" s="44">
        <f t="shared" si="3"/>
        <v>880</v>
      </c>
      <c r="L30" s="13"/>
      <c r="M30" s="14">
        <f t="shared" si="6"/>
        <v>0</v>
      </c>
      <c r="O30" s="121"/>
    </row>
    <row r="31" spans="2:15" ht="36.75" customHeight="1" x14ac:dyDescent="0.25">
      <c r="B31" s="12">
        <f t="shared" si="5"/>
        <v>24</v>
      </c>
      <c r="C31" s="7"/>
      <c r="D31" s="15" t="s">
        <v>36</v>
      </c>
      <c r="E31" s="57">
        <v>120</v>
      </c>
      <c r="F31" s="84">
        <v>3.3</v>
      </c>
      <c r="G31" s="120">
        <v>3900</v>
      </c>
      <c r="H31" s="86">
        <v>2528</v>
      </c>
      <c r="I31" s="43">
        <f t="shared" si="1"/>
        <v>2275.2000000000003</v>
      </c>
      <c r="J31" s="43">
        <f t="shared" si="2"/>
        <v>2148.7999999999997</v>
      </c>
      <c r="K31" s="44">
        <f t="shared" si="3"/>
        <v>2022.4</v>
      </c>
      <c r="L31" s="13"/>
      <c r="M31" s="14">
        <f t="shared" si="6"/>
        <v>0</v>
      </c>
      <c r="O31" s="121"/>
    </row>
    <row r="32" spans="2:15" ht="36.75" customHeight="1" x14ac:dyDescent="0.25">
      <c r="B32" s="12">
        <f t="shared" si="5"/>
        <v>25</v>
      </c>
      <c r="C32" s="7"/>
      <c r="D32" s="15" t="s">
        <v>37</v>
      </c>
      <c r="E32" s="57">
        <v>90</v>
      </c>
      <c r="F32" s="84">
        <v>2.2999999999999998</v>
      </c>
      <c r="G32" s="120">
        <v>2400</v>
      </c>
      <c r="H32" s="86">
        <v>1533</v>
      </c>
      <c r="I32" s="43">
        <f t="shared" si="1"/>
        <v>1379.7</v>
      </c>
      <c r="J32" s="43">
        <f t="shared" si="2"/>
        <v>1303.05</v>
      </c>
      <c r="K32" s="44">
        <f t="shared" si="3"/>
        <v>1226.4000000000001</v>
      </c>
      <c r="L32" s="13"/>
      <c r="M32" s="14">
        <f t="shared" si="6"/>
        <v>0</v>
      </c>
      <c r="O32" s="121"/>
    </row>
    <row r="33" spans="2:15" ht="36.75" customHeight="1" x14ac:dyDescent="0.25">
      <c r="B33" s="12">
        <f t="shared" si="5"/>
        <v>26</v>
      </c>
      <c r="C33" s="7"/>
      <c r="D33" s="15" t="s">
        <v>38</v>
      </c>
      <c r="E33" s="62">
        <v>70</v>
      </c>
      <c r="F33" s="77">
        <v>1.2</v>
      </c>
      <c r="G33" s="120">
        <v>1800</v>
      </c>
      <c r="H33" s="86">
        <v>1100</v>
      </c>
      <c r="I33" s="43">
        <f t="shared" si="1"/>
        <v>990</v>
      </c>
      <c r="J33" s="43">
        <f t="shared" si="2"/>
        <v>935</v>
      </c>
      <c r="K33" s="44">
        <f t="shared" si="3"/>
        <v>880</v>
      </c>
      <c r="L33" s="13"/>
      <c r="M33" s="14">
        <f t="shared" si="6"/>
        <v>0</v>
      </c>
      <c r="O33" s="121"/>
    </row>
    <row r="34" spans="2:15" ht="36.75" customHeight="1" x14ac:dyDescent="0.25">
      <c r="B34" s="12">
        <f t="shared" si="5"/>
        <v>27</v>
      </c>
      <c r="C34" s="7"/>
      <c r="D34" s="21" t="s">
        <v>39</v>
      </c>
      <c r="E34" s="57">
        <v>120</v>
      </c>
      <c r="F34" s="84">
        <v>3.3</v>
      </c>
      <c r="G34" s="120">
        <v>3900</v>
      </c>
      <c r="H34" s="86">
        <v>2528</v>
      </c>
      <c r="I34" s="43">
        <f t="shared" si="1"/>
        <v>2275.2000000000003</v>
      </c>
      <c r="J34" s="43">
        <f t="shared" si="2"/>
        <v>2148.7999999999997</v>
      </c>
      <c r="K34" s="44">
        <f t="shared" si="3"/>
        <v>2022.4</v>
      </c>
      <c r="L34" s="13"/>
      <c r="M34" s="14">
        <f t="shared" si="6"/>
        <v>0</v>
      </c>
      <c r="O34" s="121"/>
    </row>
    <row r="35" spans="2:15" ht="36.75" customHeight="1" x14ac:dyDescent="0.25">
      <c r="B35" s="12">
        <f t="shared" si="5"/>
        <v>28</v>
      </c>
      <c r="C35" s="7"/>
      <c r="D35" s="21" t="s">
        <v>40</v>
      </c>
      <c r="E35" s="57">
        <v>90</v>
      </c>
      <c r="F35" s="84">
        <v>2.2999999999999998</v>
      </c>
      <c r="G35" s="120">
        <v>2400</v>
      </c>
      <c r="H35" s="86">
        <v>1533</v>
      </c>
      <c r="I35" s="43">
        <f t="shared" si="1"/>
        <v>1379.7</v>
      </c>
      <c r="J35" s="43">
        <f t="shared" si="2"/>
        <v>1303.05</v>
      </c>
      <c r="K35" s="44">
        <f t="shared" si="3"/>
        <v>1226.4000000000001</v>
      </c>
      <c r="L35" s="13"/>
      <c r="M35" s="14">
        <f t="shared" si="6"/>
        <v>0</v>
      </c>
      <c r="O35" s="121"/>
    </row>
    <row r="36" spans="2:15" ht="36.75" customHeight="1" x14ac:dyDescent="0.25">
      <c r="B36" s="12">
        <f t="shared" si="5"/>
        <v>29</v>
      </c>
      <c r="C36" s="7"/>
      <c r="D36" s="21" t="s">
        <v>41</v>
      </c>
      <c r="E36" s="62">
        <v>70</v>
      </c>
      <c r="F36" s="77">
        <v>1.2</v>
      </c>
      <c r="G36" s="120">
        <v>1800</v>
      </c>
      <c r="H36" s="86">
        <v>1100</v>
      </c>
      <c r="I36" s="43">
        <f t="shared" si="1"/>
        <v>990</v>
      </c>
      <c r="J36" s="43">
        <f t="shared" si="2"/>
        <v>935</v>
      </c>
      <c r="K36" s="44">
        <f t="shared" si="3"/>
        <v>880</v>
      </c>
      <c r="L36" s="13"/>
      <c r="M36" s="14">
        <f t="shared" si="6"/>
        <v>0</v>
      </c>
      <c r="O36" s="121"/>
    </row>
    <row r="37" spans="2:15" ht="36.75" customHeight="1" x14ac:dyDescent="0.25">
      <c r="B37" s="12">
        <f t="shared" si="5"/>
        <v>30</v>
      </c>
      <c r="C37" s="7"/>
      <c r="D37" s="21" t="s">
        <v>42</v>
      </c>
      <c r="E37" s="57">
        <v>110</v>
      </c>
      <c r="F37" s="84">
        <v>3.5</v>
      </c>
      <c r="G37" s="85">
        <v>3500</v>
      </c>
      <c r="H37" s="86">
        <v>2156</v>
      </c>
      <c r="I37" s="43">
        <f t="shared" si="1"/>
        <v>1940.4</v>
      </c>
      <c r="J37" s="43">
        <f t="shared" si="2"/>
        <v>1832.6</v>
      </c>
      <c r="K37" s="44">
        <f t="shared" si="3"/>
        <v>1724.8000000000002</v>
      </c>
      <c r="L37" s="13"/>
      <c r="M37" s="14">
        <f t="shared" si="6"/>
        <v>0</v>
      </c>
      <c r="O37" s="121"/>
    </row>
    <row r="38" spans="2:15" ht="36.75" customHeight="1" thickBot="1" x14ac:dyDescent="0.3">
      <c r="B38" s="16">
        <f t="shared" si="5"/>
        <v>31</v>
      </c>
      <c r="C38" s="17"/>
      <c r="D38" s="18" t="s">
        <v>43</v>
      </c>
      <c r="E38" s="87">
        <v>90</v>
      </c>
      <c r="F38" s="88">
        <v>1.7</v>
      </c>
      <c r="G38" s="89">
        <v>2500</v>
      </c>
      <c r="H38" s="90">
        <v>1533</v>
      </c>
      <c r="I38" s="91">
        <f t="shared" si="1"/>
        <v>1379.7</v>
      </c>
      <c r="J38" s="91">
        <f t="shared" si="2"/>
        <v>1303.05</v>
      </c>
      <c r="K38" s="42">
        <f t="shared" si="3"/>
        <v>1226.4000000000001</v>
      </c>
      <c r="L38" s="92"/>
      <c r="M38" s="19">
        <f t="shared" si="6"/>
        <v>0</v>
      </c>
      <c r="O38" s="121"/>
    </row>
    <row r="39" spans="2:15" ht="21.75" customHeight="1" x14ac:dyDescent="0.25">
      <c r="B39" s="136" t="s">
        <v>44</v>
      </c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8"/>
    </row>
    <row r="40" spans="2:15" ht="36.75" customHeight="1" x14ac:dyDescent="0.25">
      <c r="B40" s="12">
        <f>B38+1</f>
        <v>32</v>
      </c>
      <c r="C40" s="7"/>
      <c r="D40" s="20" t="s">
        <v>45</v>
      </c>
      <c r="E40" s="57">
        <v>130</v>
      </c>
      <c r="F40" s="93">
        <v>5</v>
      </c>
      <c r="G40" s="63">
        <v>4200</v>
      </c>
      <c r="H40" s="86">
        <v>2603</v>
      </c>
      <c r="I40" s="67">
        <f t="shared" si="1"/>
        <v>2342.7000000000003</v>
      </c>
      <c r="J40" s="67">
        <f t="shared" si="2"/>
        <v>2212.5499999999997</v>
      </c>
      <c r="K40" s="65">
        <f t="shared" si="3"/>
        <v>2082.4</v>
      </c>
      <c r="L40" s="13"/>
      <c r="M40" s="14">
        <f>H40*L40</f>
        <v>0</v>
      </c>
      <c r="O40" s="121"/>
    </row>
    <row r="41" spans="2:15" ht="36.75" customHeight="1" x14ac:dyDescent="0.25">
      <c r="B41" s="12">
        <f t="shared" ref="B41" si="11">B40+1</f>
        <v>33</v>
      </c>
      <c r="C41" s="7"/>
      <c r="D41" s="20" t="s">
        <v>46</v>
      </c>
      <c r="E41" s="57">
        <v>80</v>
      </c>
      <c r="F41" s="93">
        <v>1.5</v>
      </c>
      <c r="G41" s="85">
        <v>2400</v>
      </c>
      <c r="H41" s="70">
        <v>1139</v>
      </c>
      <c r="I41" s="43">
        <f t="shared" si="1"/>
        <v>1025.1000000000001</v>
      </c>
      <c r="J41" s="43">
        <f t="shared" si="2"/>
        <v>968.15</v>
      </c>
      <c r="K41" s="44">
        <f t="shared" si="3"/>
        <v>911.2</v>
      </c>
      <c r="L41" s="13"/>
      <c r="M41" s="14">
        <f>H41*L41</f>
        <v>0</v>
      </c>
      <c r="O41" s="121"/>
    </row>
    <row r="42" spans="2:15" ht="36.75" customHeight="1" x14ac:dyDescent="0.25">
      <c r="B42" s="22">
        <f>B41+1</f>
        <v>34</v>
      </c>
      <c r="C42" s="104"/>
      <c r="D42" s="23" t="s">
        <v>47</v>
      </c>
      <c r="E42" s="61">
        <v>60</v>
      </c>
      <c r="F42" s="75">
        <v>1</v>
      </c>
      <c r="G42" s="63">
        <v>1800</v>
      </c>
      <c r="H42" s="70">
        <v>813</v>
      </c>
      <c r="I42" s="67">
        <f t="shared" si="1"/>
        <v>731.7</v>
      </c>
      <c r="J42" s="67">
        <f t="shared" si="2"/>
        <v>691.05</v>
      </c>
      <c r="K42" s="65">
        <f t="shared" si="3"/>
        <v>650.40000000000009</v>
      </c>
      <c r="L42" s="94"/>
      <c r="M42" s="95">
        <f>H42*L42</f>
        <v>0</v>
      </c>
      <c r="O42" s="121"/>
    </row>
    <row r="43" spans="2:15" ht="21.75" customHeight="1" x14ac:dyDescent="0.25">
      <c r="B43" s="139" t="s">
        <v>48</v>
      </c>
      <c r="C43" s="140"/>
      <c r="D43" s="141"/>
      <c r="E43" s="141"/>
      <c r="F43" s="141"/>
      <c r="G43" s="141"/>
      <c r="H43" s="141"/>
      <c r="I43" s="141"/>
      <c r="J43" s="141"/>
      <c r="K43" s="141"/>
      <c r="L43" s="141"/>
      <c r="M43" s="142"/>
    </row>
    <row r="44" spans="2:15" ht="36.75" customHeight="1" x14ac:dyDescent="0.25">
      <c r="B44" s="12">
        <f>B42+1</f>
        <v>35</v>
      </c>
      <c r="C44" s="7"/>
      <c r="D44" s="20" t="s">
        <v>49</v>
      </c>
      <c r="E44" s="57">
        <v>80</v>
      </c>
      <c r="F44" s="93">
        <v>1.7</v>
      </c>
      <c r="G44" s="85">
        <v>2600</v>
      </c>
      <c r="H44" s="86">
        <v>1464</v>
      </c>
      <c r="I44" s="43">
        <f t="shared" si="1"/>
        <v>1317.6000000000001</v>
      </c>
      <c r="J44" s="43">
        <f t="shared" si="2"/>
        <v>1244.3999999999999</v>
      </c>
      <c r="K44" s="44">
        <f t="shared" si="3"/>
        <v>1171.2</v>
      </c>
      <c r="L44" s="13"/>
      <c r="M44" s="95">
        <f t="shared" ref="M44:M105" si="12">H44*L44</f>
        <v>0</v>
      </c>
      <c r="O44" s="121"/>
    </row>
    <row r="45" spans="2:15" s="103" customFormat="1" ht="36.75" customHeight="1" x14ac:dyDescent="0.25">
      <c r="B45" s="106">
        <f t="shared" ref="B45:B47" si="13">B44+1</f>
        <v>36</v>
      </c>
      <c r="C45" s="104"/>
      <c r="D45" s="109" t="s">
        <v>141</v>
      </c>
      <c r="E45" s="143">
        <v>75</v>
      </c>
      <c r="F45" s="145">
        <v>1.7</v>
      </c>
      <c r="G45" s="153">
        <v>2500</v>
      </c>
      <c r="H45" s="133">
        <v>1302</v>
      </c>
      <c r="I45" s="130">
        <f t="shared" ref="I45" si="14">H45*0.9</f>
        <v>1171.8</v>
      </c>
      <c r="J45" s="130">
        <f t="shared" ref="J45" si="15">H45*0.85</f>
        <v>1106.7</v>
      </c>
      <c r="K45" s="127">
        <f t="shared" ref="K45" si="16">H45*0.8</f>
        <v>1041.6000000000001</v>
      </c>
      <c r="L45" s="107"/>
      <c r="M45" s="117">
        <f t="shared" ref="M45" si="17">H45*L45</f>
        <v>0</v>
      </c>
      <c r="O45" s="121"/>
    </row>
    <row r="46" spans="2:15" s="103" customFormat="1" ht="36.75" customHeight="1" x14ac:dyDescent="0.25">
      <c r="B46" s="106">
        <f t="shared" si="13"/>
        <v>37</v>
      </c>
      <c r="C46" s="24"/>
      <c r="D46" s="125" t="s">
        <v>142</v>
      </c>
      <c r="E46" s="144"/>
      <c r="F46" s="146"/>
      <c r="G46" s="154"/>
      <c r="H46" s="135"/>
      <c r="I46" s="132"/>
      <c r="J46" s="132"/>
      <c r="K46" s="129"/>
      <c r="L46" s="107"/>
      <c r="M46" s="117">
        <f>H45*L46</f>
        <v>0</v>
      </c>
      <c r="O46" s="121"/>
    </row>
    <row r="47" spans="2:15" ht="36.75" customHeight="1" x14ac:dyDescent="0.25">
      <c r="B47" s="106">
        <f t="shared" si="13"/>
        <v>38</v>
      </c>
      <c r="C47" s="7"/>
      <c r="D47" s="15" t="s">
        <v>50</v>
      </c>
      <c r="E47" s="57">
        <v>75</v>
      </c>
      <c r="F47" s="93">
        <v>1.7</v>
      </c>
      <c r="G47" s="85">
        <v>2400</v>
      </c>
      <c r="H47" s="70">
        <v>1221</v>
      </c>
      <c r="I47" s="43">
        <f t="shared" si="1"/>
        <v>1098.9000000000001</v>
      </c>
      <c r="J47" s="43">
        <f t="shared" si="2"/>
        <v>1037.8499999999999</v>
      </c>
      <c r="K47" s="44">
        <f t="shared" si="3"/>
        <v>976.80000000000007</v>
      </c>
      <c r="L47" s="13"/>
      <c r="M47" s="95">
        <f t="shared" si="12"/>
        <v>0</v>
      </c>
      <c r="O47" s="121"/>
    </row>
    <row r="48" spans="2:15" ht="36.75" customHeight="1" x14ac:dyDescent="0.25">
      <c r="B48" s="12">
        <f t="shared" ref="B48:B49" si="18">B47+1</f>
        <v>39</v>
      </c>
      <c r="C48" s="7"/>
      <c r="D48" s="15" t="s">
        <v>51</v>
      </c>
      <c r="E48" s="143">
        <v>55</v>
      </c>
      <c r="F48" s="145">
        <v>0.8</v>
      </c>
      <c r="G48" s="153">
        <v>1700</v>
      </c>
      <c r="H48" s="133">
        <v>813</v>
      </c>
      <c r="I48" s="130">
        <f t="shared" si="1"/>
        <v>731.7</v>
      </c>
      <c r="J48" s="130">
        <f t="shared" si="2"/>
        <v>691.05</v>
      </c>
      <c r="K48" s="127">
        <f t="shared" si="3"/>
        <v>650.40000000000009</v>
      </c>
      <c r="L48" s="13"/>
      <c r="M48" s="95">
        <f t="shared" si="12"/>
        <v>0</v>
      </c>
      <c r="O48" s="121"/>
    </row>
    <row r="49" spans="2:15" ht="36.75" customHeight="1" x14ac:dyDescent="0.25">
      <c r="B49" s="12">
        <f t="shared" si="18"/>
        <v>40</v>
      </c>
      <c r="C49" s="24"/>
      <c r="D49" s="25" t="s">
        <v>52</v>
      </c>
      <c r="E49" s="144"/>
      <c r="F49" s="146"/>
      <c r="G49" s="154"/>
      <c r="H49" s="135"/>
      <c r="I49" s="132"/>
      <c r="J49" s="132"/>
      <c r="K49" s="129"/>
      <c r="L49" s="13"/>
      <c r="M49" s="95">
        <f>H48*L49</f>
        <v>0</v>
      </c>
      <c r="O49" s="121"/>
    </row>
    <row r="50" spans="2:15" ht="21.75" customHeight="1" x14ac:dyDescent="0.25">
      <c r="B50" s="139" t="s">
        <v>53</v>
      </c>
      <c r="C50" s="140"/>
      <c r="D50" s="141"/>
      <c r="E50" s="141"/>
      <c r="F50" s="141"/>
      <c r="G50" s="141"/>
      <c r="H50" s="141"/>
      <c r="I50" s="141"/>
      <c r="J50" s="141"/>
      <c r="K50" s="141"/>
      <c r="L50" s="141"/>
      <c r="M50" s="142"/>
    </row>
    <row r="51" spans="2:15" ht="36.75" customHeight="1" x14ac:dyDescent="0.25">
      <c r="B51" s="12">
        <f>B49+1</f>
        <v>41</v>
      </c>
      <c r="C51" s="7"/>
      <c r="D51" s="15" t="s">
        <v>54</v>
      </c>
      <c r="E51" s="57">
        <v>150</v>
      </c>
      <c r="F51" s="93">
        <v>12</v>
      </c>
      <c r="G51" s="96">
        <v>6900</v>
      </c>
      <c r="H51" s="86">
        <v>4311</v>
      </c>
      <c r="I51" s="43">
        <f t="shared" ref="I51:I118" si="19">H51*0.9</f>
        <v>3879.9</v>
      </c>
      <c r="J51" s="43">
        <f t="shared" ref="J51:J118" si="20">H51*0.85</f>
        <v>3664.35</v>
      </c>
      <c r="K51" s="44">
        <f t="shared" ref="K51:K118" si="21">H51*0.8</f>
        <v>3448.8</v>
      </c>
      <c r="L51" s="13"/>
      <c r="M51" s="95">
        <f t="shared" si="12"/>
        <v>0</v>
      </c>
      <c r="O51" s="121"/>
    </row>
    <row r="52" spans="2:15" ht="36.75" customHeight="1" x14ac:dyDescent="0.25">
      <c r="B52" s="12">
        <f t="shared" ref="B52:B54" si="22">B51+1</f>
        <v>42</v>
      </c>
      <c r="C52" s="7"/>
      <c r="D52" s="20" t="s">
        <v>55</v>
      </c>
      <c r="E52" s="57">
        <v>90</v>
      </c>
      <c r="F52" s="93">
        <v>2</v>
      </c>
      <c r="G52" s="85">
        <v>2700</v>
      </c>
      <c r="H52" s="70">
        <v>1383</v>
      </c>
      <c r="I52" s="43">
        <f t="shared" si="19"/>
        <v>1244.7</v>
      </c>
      <c r="J52" s="43">
        <f t="shared" si="20"/>
        <v>1175.55</v>
      </c>
      <c r="K52" s="44">
        <f t="shared" si="21"/>
        <v>1106.4000000000001</v>
      </c>
      <c r="L52" s="13"/>
      <c r="M52" s="95">
        <f t="shared" si="12"/>
        <v>0</v>
      </c>
      <c r="O52" s="121"/>
    </row>
    <row r="53" spans="2:15" ht="36.75" customHeight="1" x14ac:dyDescent="0.25">
      <c r="B53" s="12">
        <f t="shared" si="22"/>
        <v>43</v>
      </c>
      <c r="C53" s="7"/>
      <c r="D53" s="15" t="s">
        <v>56</v>
      </c>
      <c r="E53" s="62">
        <v>80</v>
      </c>
      <c r="F53" s="77">
        <v>1.2</v>
      </c>
      <c r="G53" s="64">
        <v>2300</v>
      </c>
      <c r="H53" s="70">
        <v>1221</v>
      </c>
      <c r="I53" s="68">
        <f t="shared" si="19"/>
        <v>1098.9000000000001</v>
      </c>
      <c r="J53" s="43">
        <f t="shared" si="20"/>
        <v>1037.8499999999999</v>
      </c>
      <c r="K53" s="44">
        <f t="shared" si="21"/>
        <v>976.80000000000007</v>
      </c>
      <c r="L53" s="13"/>
      <c r="M53" s="95">
        <f t="shared" si="12"/>
        <v>0</v>
      </c>
      <c r="O53" s="121"/>
    </row>
    <row r="54" spans="2:15" ht="36.75" customHeight="1" x14ac:dyDescent="0.25">
      <c r="B54" s="12">
        <f t="shared" si="22"/>
        <v>44</v>
      </c>
      <c r="C54" s="7"/>
      <c r="D54" s="15" t="s">
        <v>57</v>
      </c>
      <c r="E54" s="62">
        <v>75</v>
      </c>
      <c r="F54" s="77">
        <v>1.7</v>
      </c>
      <c r="G54" s="64">
        <v>2500</v>
      </c>
      <c r="H54" s="70">
        <v>1376</v>
      </c>
      <c r="I54" s="68">
        <f t="shared" si="19"/>
        <v>1238.4000000000001</v>
      </c>
      <c r="J54" s="43">
        <f t="shared" si="20"/>
        <v>1169.5999999999999</v>
      </c>
      <c r="K54" s="44">
        <f t="shared" si="21"/>
        <v>1100.8</v>
      </c>
      <c r="L54" s="13"/>
      <c r="M54" s="95">
        <f t="shared" si="12"/>
        <v>0</v>
      </c>
      <c r="O54" s="121"/>
    </row>
    <row r="55" spans="2:15" ht="21.75" customHeight="1" x14ac:dyDescent="0.25">
      <c r="B55" s="190" t="s">
        <v>58</v>
      </c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2"/>
    </row>
    <row r="56" spans="2:15" ht="36.75" customHeight="1" x14ac:dyDescent="0.25">
      <c r="B56" s="12">
        <f>B54+1</f>
        <v>45</v>
      </c>
      <c r="C56" s="7"/>
      <c r="D56" s="15" t="s">
        <v>59</v>
      </c>
      <c r="E56" s="61">
        <v>90</v>
      </c>
      <c r="F56" s="75">
        <v>1.5</v>
      </c>
      <c r="G56" s="63">
        <v>2600</v>
      </c>
      <c r="H56" s="86">
        <v>1500</v>
      </c>
      <c r="I56" s="67">
        <f t="shared" si="19"/>
        <v>1350</v>
      </c>
      <c r="J56" s="67">
        <f t="shared" si="20"/>
        <v>1275</v>
      </c>
      <c r="K56" s="97">
        <f t="shared" si="21"/>
        <v>1200</v>
      </c>
      <c r="L56" s="13"/>
      <c r="M56" s="95">
        <f t="shared" si="12"/>
        <v>0</v>
      </c>
      <c r="O56" s="121"/>
    </row>
    <row r="57" spans="2:15" ht="36.75" customHeight="1" x14ac:dyDescent="0.25">
      <c r="B57" s="12">
        <f t="shared" ref="B57:B58" si="23">B56+1</f>
        <v>46</v>
      </c>
      <c r="C57" s="7"/>
      <c r="D57" s="15" t="s">
        <v>59</v>
      </c>
      <c r="E57" s="61">
        <v>130</v>
      </c>
      <c r="F57" s="75">
        <v>4</v>
      </c>
      <c r="G57" s="63">
        <v>3500</v>
      </c>
      <c r="H57" s="70">
        <v>2222</v>
      </c>
      <c r="I57" s="67">
        <f t="shared" si="19"/>
        <v>1999.8</v>
      </c>
      <c r="J57" s="67">
        <f t="shared" si="20"/>
        <v>1888.7</v>
      </c>
      <c r="K57" s="97">
        <f t="shared" si="21"/>
        <v>1777.6000000000001</v>
      </c>
      <c r="L57" s="13"/>
      <c r="M57" s="95">
        <f t="shared" si="12"/>
        <v>0</v>
      </c>
      <c r="O57" s="121"/>
    </row>
    <row r="58" spans="2:15" ht="36.75" customHeight="1" x14ac:dyDescent="0.25">
      <c r="B58" s="12">
        <f t="shared" si="23"/>
        <v>47</v>
      </c>
      <c r="C58" s="7"/>
      <c r="D58" s="15" t="s">
        <v>59</v>
      </c>
      <c r="E58" s="61">
        <v>170</v>
      </c>
      <c r="F58" s="75">
        <v>6</v>
      </c>
      <c r="G58" s="63">
        <v>5700</v>
      </c>
      <c r="H58" s="70">
        <v>3556</v>
      </c>
      <c r="I58" s="67">
        <f t="shared" si="19"/>
        <v>3200.4</v>
      </c>
      <c r="J58" s="67">
        <f t="shared" si="20"/>
        <v>3022.6</v>
      </c>
      <c r="K58" s="97">
        <f t="shared" si="21"/>
        <v>2844.8</v>
      </c>
      <c r="L58" s="13"/>
      <c r="M58" s="95">
        <f t="shared" si="12"/>
        <v>0</v>
      </c>
      <c r="O58" s="121"/>
    </row>
    <row r="59" spans="2:15" ht="36.75" customHeight="1" x14ac:dyDescent="0.25">
      <c r="B59" s="22">
        <f>B58+1</f>
        <v>48</v>
      </c>
      <c r="C59" s="104"/>
      <c r="D59" s="54" t="s">
        <v>59</v>
      </c>
      <c r="E59" s="61">
        <v>200</v>
      </c>
      <c r="F59" s="75">
        <v>13</v>
      </c>
      <c r="G59" s="63">
        <v>7900</v>
      </c>
      <c r="H59" s="73">
        <v>4889</v>
      </c>
      <c r="I59" s="67">
        <f t="shared" si="19"/>
        <v>4400.1000000000004</v>
      </c>
      <c r="J59" s="67">
        <f t="shared" si="20"/>
        <v>4155.6499999999996</v>
      </c>
      <c r="K59" s="97">
        <f t="shared" si="21"/>
        <v>3911.2000000000003</v>
      </c>
      <c r="L59" s="94"/>
      <c r="M59" s="95">
        <f t="shared" si="12"/>
        <v>0</v>
      </c>
      <c r="O59" s="121"/>
    </row>
    <row r="60" spans="2:15" s="103" customFormat="1" ht="21.75" customHeight="1" x14ac:dyDescent="0.25">
      <c r="B60" s="232" t="s">
        <v>138</v>
      </c>
      <c r="C60" s="191"/>
      <c r="D60" s="233"/>
      <c r="E60" s="233"/>
      <c r="F60" s="233"/>
      <c r="G60" s="233"/>
      <c r="H60" s="233"/>
      <c r="I60" s="233"/>
      <c r="J60" s="233"/>
      <c r="K60" s="233"/>
      <c r="L60" s="233"/>
      <c r="M60" s="234"/>
    </row>
    <row r="61" spans="2:15" s="103" customFormat="1" ht="36.75" customHeight="1" x14ac:dyDescent="0.25">
      <c r="B61" s="106">
        <f>B59+1</f>
        <v>49</v>
      </c>
      <c r="C61" s="104"/>
      <c r="D61" s="109" t="s">
        <v>139</v>
      </c>
      <c r="E61" s="143">
        <v>120</v>
      </c>
      <c r="F61" s="222">
        <v>2.5</v>
      </c>
      <c r="G61" s="153">
        <v>2900</v>
      </c>
      <c r="H61" s="133">
        <v>1889</v>
      </c>
      <c r="I61" s="130">
        <f t="shared" ref="I61" si="24">H61*0.9</f>
        <v>1700.1000000000001</v>
      </c>
      <c r="J61" s="130">
        <f t="shared" ref="J61" si="25">H61*0.85</f>
        <v>1605.6499999999999</v>
      </c>
      <c r="K61" s="187">
        <f t="shared" ref="K61" si="26">H61*0.8</f>
        <v>1511.2</v>
      </c>
      <c r="L61" s="107"/>
      <c r="M61" s="108">
        <f>H61*L61</f>
        <v>0</v>
      </c>
      <c r="O61" s="121"/>
    </row>
    <row r="62" spans="2:15" s="103" customFormat="1" ht="36.75" customHeight="1" x14ac:dyDescent="0.25">
      <c r="B62" s="106">
        <f t="shared" ref="B62:B69" si="27">B61+1</f>
        <v>50</v>
      </c>
      <c r="C62" s="104"/>
      <c r="D62" s="109" t="s">
        <v>139</v>
      </c>
      <c r="E62" s="177"/>
      <c r="F62" s="223"/>
      <c r="G62" s="179"/>
      <c r="H62" s="134"/>
      <c r="I62" s="131"/>
      <c r="J62" s="131"/>
      <c r="K62" s="188"/>
      <c r="L62" s="107"/>
      <c r="M62" s="108">
        <f>L62*H61</f>
        <v>0</v>
      </c>
      <c r="N62" s="118"/>
      <c r="O62" s="121"/>
    </row>
    <row r="63" spans="2:15" s="103" customFormat="1" ht="36.75" customHeight="1" x14ac:dyDescent="0.25">
      <c r="B63" s="106">
        <f t="shared" si="27"/>
        <v>51</v>
      </c>
      <c r="C63" s="104"/>
      <c r="D63" s="109" t="s">
        <v>139</v>
      </c>
      <c r="E63" s="144"/>
      <c r="F63" s="224"/>
      <c r="G63" s="154"/>
      <c r="H63" s="135"/>
      <c r="I63" s="132"/>
      <c r="J63" s="132"/>
      <c r="K63" s="189"/>
      <c r="L63" s="107"/>
      <c r="M63" s="108">
        <f>L63*H61</f>
        <v>0</v>
      </c>
      <c r="O63" s="121"/>
    </row>
    <row r="64" spans="2:15" s="103" customFormat="1" ht="36.75" customHeight="1" x14ac:dyDescent="0.25">
      <c r="B64" s="106">
        <f t="shared" si="27"/>
        <v>52</v>
      </c>
      <c r="C64" s="104"/>
      <c r="D64" s="109" t="s">
        <v>139</v>
      </c>
      <c r="E64" s="143">
        <v>160</v>
      </c>
      <c r="F64" s="222">
        <v>3.7</v>
      </c>
      <c r="G64" s="153">
        <v>3900</v>
      </c>
      <c r="H64" s="235">
        <v>2556</v>
      </c>
      <c r="I64" s="130">
        <f t="shared" ref="I64" si="28">H64*0.9</f>
        <v>2300.4</v>
      </c>
      <c r="J64" s="130">
        <f t="shared" ref="J64" si="29">H64*0.85</f>
        <v>2172.6</v>
      </c>
      <c r="K64" s="187">
        <f t="shared" ref="K64" si="30">H64*0.8</f>
        <v>2044.8000000000002</v>
      </c>
      <c r="L64" s="107"/>
      <c r="M64" s="108">
        <f>H64*L64</f>
        <v>0</v>
      </c>
      <c r="O64" s="121"/>
    </row>
    <row r="65" spans="2:15" s="103" customFormat="1" ht="36.75" customHeight="1" x14ac:dyDescent="0.25">
      <c r="B65" s="106">
        <f t="shared" si="27"/>
        <v>53</v>
      </c>
      <c r="C65" s="104"/>
      <c r="D65" s="109" t="s">
        <v>139</v>
      </c>
      <c r="E65" s="177"/>
      <c r="F65" s="223"/>
      <c r="G65" s="179"/>
      <c r="H65" s="235"/>
      <c r="I65" s="131"/>
      <c r="J65" s="131"/>
      <c r="K65" s="188"/>
      <c r="L65" s="107"/>
      <c r="M65" s="108">
        <f>L65*H64</f>
        <v>0</v>
      </c>
      <c r="N65" s="118"/>
      <c r="O65" s="121"/>
    </row>
    <row r="66" spans="2:15" s="103" customFormat="1" ht="36.75" customHeight="1" x14ac:dyDescent="0.25">
      <c r="B66" s="106">
        <f t="shared" si="27"/>
        <v>54</v>
      </c>
      <c r="C66" s="104"/>
      <c r="D66" s="109" t="s">
        <v>139</v>
      </c>
      <c r="E66" s="144"/>
      <c r="F66" s="224"/>
      <c r="G66" s="154"/>
      <c r="H66" s="235"/>
      <c r="I66" s="132"/>
      <c r="J66" s="132"/>
      <c r="K66" s="189"/>
      <c r="L66" s="107"/>
      <c r="M66" s="108">
        <f>L66*H64</f>
        <v>0</v>
      </c>
      <c r="O66" s="121"/>
    </row>
    <row r="67" spans="2:15" s="103" customFormat="1" ht="36.75" customHeight="1" x14ac:dyDescent="0.25">
      <c r="B67" s="106">
        <f t="shared" si="27"/>
        <v>55</v>
      </c>
      <c r="C67" s="104"/>
      <c r="D67" s="109" t="s">
        <v>139</v>
      </c>
      <c r="E67" s="143">
        <v>200</v>
      </c>
      <c r="F67" s="222">
        <v>7.6</v>
      </c>
      <c r="G67" s="153">
        <v>5400</v>
      </c>
      <c r="H67" s="235">
        <v>3556</v>
      </c>
      <c r="I67" s="130">
        <f t="shared" ref="I67" si="31">H67*0.9</f>
        <v>3200.4</v>
      </c>
      <c r="J67" s="130">
        <f t="shared" ref="J67" si="32">H67*0.85</f>
        <v>3022.6</v>
      </c>
      <c r="K67" s="187">
        <f t="shared" ref="K67" si="33">H67*0.8</f>
        <v>2844.8</v>
      </c>
      <c r="L67" s="107"/>
      <c r="M67" s="108">
        <f>H67*L67</f>
        <v>0</v>
      </c>
      <c r="O67" s="121"/>
    </row>
    <row r="68" spans="2:15" s="103" customFormat="1" ht="36.75" customHeight="1" x14ac:dyDescent="0.25">
      <c r="B68" s="106">
        <f t="shared" si="27"/>
        <v>56</v>
      </c>
      <c r="C68" s="104"/>
      <c r="D68" s="109" t="s">
        <v>139</v>
      </c>
      <c r="E68" s="177"/>
      <c r="F68" s="223"/>
      <c r="G68" s="179"/>
      <c r="H68" s="235"/>
      <c r="I68" s="131"/>
      <c r="J68" s="131"/>
      <c r="K68" s="188"/>
      <c r="L68" s="107"/>
      <c r="M68" s="108">
        <f>L68*H67</f>
        <v>0</v>
      </c>
      <c r="N68" s="118"/>
    </row>
    <row r="69" spans="2:15" s="103" customFormat="1" ht="36.75" customHeight="1" x14ac:dyDescent="0.25">
      <c r="B69" s="106">
        <f t="shared" si="27"/>
        <v>57</v>
      </c>
      <c r="C69" s="104"/>
      <c r="D69" s="109" t="s">
        <v>139</v>
      </c>
      <c r="E69" s="144"/>
      <c r="F69" s="224"/>
      <c r="G69" s="154"/>
      <c r="H69" s="235"/>
      <c r="I69" s="132"/>
      <c r="J69" s="132"/>
      <c r="K69" s="189"/>
      <c r="L69" s="107"/>
      <c r="M69" s="108">
        <f>L69*H67</f>
        <v>0</v>
      </c>
    </row>
    <row r="70" spans="2:15" ht="21.75" customHeight="1" x14ac:dyDescent="0.25">
      <c r="B70" s="193" t="s">
        <v>60</v>
      </c>
      <c r="C70" s="194"/>
      <c r="D70" s="195"/>
      <c r="E70" s="195"/>
      <c r="F70" s="195"/>
      <c r="G70" s="195"/>
      <c r="H70" s="195"/>
      <c r="I70" s="195"/>
      <c r="J70" s="195"/>
      <c r="K70" s="195"/>
      <c r="L70" s="195"/>
      <c r="M70" s="196"/>
    </row>
    <row r="71" spans="2:15" ht="36.75" customHeight="1" x14ac:dyDescent="0.25">
      <c r="B71" s="12">
        <f>B59+1</f>
        <v>49</v>
      </c>
      <c r="C71" s="104"/>
      <c r="D71" s="15" t="s">
        <v>61</v>
      </c>
      <c r="E71" s="57">
        <v>75</v>
      </c>
      <c r="F71" s="93">
        <v>1.7</v>
      </c>
      <c r="G71" s="85">
        <v>2200</v>
      </c>
      <c r="H71" s="86">
        <v>1221</v>
      </c>
      <c r="I71" s="43">
        <f t="shared" si="19"/>
        <v>1098.9000000000001</v>
      </c>
      <c r="J71" s="43">
        <f t="shared" si="20"/>
        <v>1037.8499999999999</v>
      </c>
      <c r="K71" s="44">
        <f t="shared" si="21"/>
        <v>976.80000000000007</v>
      </c>
      <c r="L71" s="13"/>
      <c r="M71" s="95">
        <f t="shared" si="12"/>
        <v>0</v>
      </c>
      <c r="O71" s="121"/>
    </row>
    <row r="72" spans="2:15" ht="36.75" customHeight="1" x14ac:dyDescent="0.25">
      <c r="B72" s="12">
        <f t="shared" ref="B72:B79" si="34">B71+1</f>
        <v>50</v>
      </c>
      <c r="C72" s="7"/>
      <c r="D72" s="15" t="s">
        <v>62</v>
      </c>
      <c r="E72" s="184">
        <v>70</v>
      </c>
      <c r="F72" s="185">
        <v>1.2</v>
      </c>
      <c r="G72" s="186">
        <v>1900</v>
      </c>
      <c r="H72" s="133">
        <v>1059</v>
      </c>
      <c r="I72" s="130">
        <f t="shared" si="19"/>
        <v>953.1</v>
      </c>
      <c r="J72" s="130">
        <f t="shared" si="20"/>
        <v>900.15</v>
      </c>
      <c r="K72" s="127">
        <f t="shared" si="21"/>
        <v>847.2</v>
      </c>
      <c r="L72" s="13"/>
      <c r="M72" s="95">
        <f t="shared" si="12"/>
        <v>0</v>
      </c>
      <c r="O72" s="121"/>
    </row>
    <row r="73" spans="2:15" ht="36.75" customHeight="1" x14ac:dyDescent="0.25">
      <c r="B73" s="12">
        <f t="shared" si="34"/>
        <v>51</v>
      </c>
      <c r="C73" s="7"/>
      <c r="D73" s="15" t="s">
        <v>63</v>
      </c>
      <c r="E73" s="184"/>
      <c r="F73" s="185"/>
      <c r="G73" s="186"/>
      <c r="H73" s="134"/>
      <c r="I73" s="131"/>
      <c r="J73" s="131"/>
      <c r="K73" s="128"/>
      <c r="L73" s="13"/>
      <c r="M73" s="95">
        <f>H72*L73</f>
        <v>0</v>
      </c>
      <c r="O73" s="121"/>
    </row>
    <row r="74" spans="2:15" ht="36.75" customHeight="1" x14ac:dyDescent="0.25">
      <c r="B74" s="12">
        <f t="shared" si="34"/>
        <v>52</v>
      </c>
      <c r="C74" s="7"/>
      <c r="D74" s="15" t="s">
        <v>64</v>
      </c>
      <c r="E74" s="184"/>
      <c r="F74" s="185"/>
      <c r="G74" s="186"/>
      <c r="H74" s="134"/>
      <c r="I74" s="131"/>
      <c r="J74" s="131"/>
      <c r="K74" s="128"/>
      <c r="L74" s="13"/>
      <c r="M74" s="95">
        <f>H72*L74</f>
        <v>0</v>
      </c>
      <c r="O74" s="121"/>
    </row>
    <row r="75" spans="2:15" ht="36.75" customHeight="1" x14ac:dyDescent="0.25">
      <c r="B75" s="12">
        <f t="shared" si="34"/>
        <v>53</v>
      </c>
      <c r="C75" s="7"/>
      <c r="D75" s="25" t="s">
        <v>65</v>
      </c>
      <c r="E75" s="143"/>
      <c r="F75" s="145"/>
      <c r="G75" s="153"/>
      <c r="H75" s="135"/>
      <c r="I75" s="132"/>
      <c r="J75" s="132"/>
      <c r="K75" s="129"/>
      <c r="L75" s="94"/>
      <c r="M75" s="95">
        <f>H72*L75</f>
        <v>0</v>
      </c>
      <c r="O75" s="121"/>
    </row>
    <row r="76" spans="2:15" ht="36.75" customHeight="1" x14ac:dyDescent="0.25">
      <c r="B76" s="12">
        <f t="shared" si="34"/>
        <v>54</v>
      </c>
      <c r="C76" s="7"/>
      <c r="D76" s="15" t="s">
        <v>66</v>
      </c>
      <c r="E76" s="57">
        <v>70</v>
      </c>
      <c r="F76" s="93">
        <v>1.2</v>
      </c>
      <c r="G76" s="85">
        <v>1800</v>
      </c>
      <c r="H76" s="86">
        <v>977</v>
      </c>
      <c r="I76" s="43">
        <f t="shared" si="19"/>
        <v>879.30000000000007</v>
      </c>
      <c r="J76" s="43">
        <f t="shared" si="20"/>
        <v>830.44999999999993</v>
      </c>
      <c r="K76" s="44">
        <f t="shared" si="21"/>
        <v>781.6</v>
      </c>
      <c r="L76" s="13"/>
      <c r="M76" s="95">
        <f t="shared" si="12"/>
        <v>0</v>
      </c>
      <c r="O76" s="121"/>
    </row>
    <row r="77" spans="2:15" ht="36.75" customHeight="1" x14ac:dyDescent="0.25">
      <c r="B77" s="106">
        <f t="shared" si="34"/>
        <v>55</v>
      </c>
      <c r="C77" s="104"/>
      <c r="D77" s="109" t="s">
        <v>67</v>
      </c>
      <c r="E77" s="143">
        <v>50</v>
      </c>
      <c r="F77" s="145">
        <v>0.7</v>
      </c>
      <c r="G77" s="153">
        <v>1500</v>
      </c>
      <c r="H77" s="133">
        <v>733</v>
      </c>
      <c r="I77" s="130">
        <f t="shared" si="19"/>
        <v>659.7</v>
      </c>
      <c r="J77" s="130">
        <f t="shared" si="20"/>
        <v>623.04999999999995</v>
      </c>
      <c r="K77" s="127">
        <f t="shared" si="21"/>
        <v>586.4</v>
      </c>
      <c r="L77" s="107"/>
      <c r="M77" s="117">
        <f t="shared" si="12"/>
        <v>0</v>
      </c>
      <c r="O77" s="121"/>
    </row>
    <row r="78" spans="2:15" ht="36.75" customHeight="1" x14ac:dyDescent="0.25">
      <c r="B78" s="106">
        <f t="shared" si="34"/>
        <v>56</v>
      </c>
      <c r="C78" s="104"/>
      <c r="D78" s="109" t="s">
        <v>68</v>
      </c>
      <c r="E78" s="177"/>
      <c r="F78" s="178"/>
      <c r="G78" s="179"/>
      <c r="H78" s="134"/>
      <c r="I78" s="131"/>
      <c r="J78" s="131"/>
      <c r="K78" s="128"/>
      <c r="L78" s="107"/>
      <c r="M78" s="117">
        <f>H77*L78</f>
        <v>0</v>
      </c>
      <c r="O78" s="121"/>
    </row>
    <row r="79" spans="2:15" ht="36.75" customHeight="1" thickBot="1" x14ac:dyDescent="0.3">
      <c r="B79" s="16">
        <f t="shared" si="34"/>
        <v>57</v>
      </c>
      <c r="C79" s="17"/>
      <c r="D79" s="18" t="s">
        <v>69</v>
      </c>
      <c r="E79" s="155"/>
      <c r="F79" s="156"/>
      <c r="G79" s="157"/>
      <c r="H79" s="159"/>
      <c r="I79" s="158"/>
      <c r="J79" s="158"/>
      <c r="K79" s="183"/>
      <c r="L79" s="92"/>
      <c r="M79" s="19">
        <f>H77*L79</f>
        <v>0</v>
      </c>
      <c r="O79" s="121"/>
    </row>
    <row r="80" spans="2:15" ht="21.75" customHeight="1" x14ac:dyDescent="0.25">
      <c r="B80" s="160" t="s">
        <v>72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2"/>
    </row>
    <row r="81" spans="2:15" ht="36.75" customHeight="1" x14ac:dyDescent="0.25">
      <c r="B81" s="12">
        <f>B79+1</f>
        <v>58</v>
      </c>
      <c r="C81" s="7"/>
      <c r="D81" s="15" t="s">
        <v>73</v>
      </c>
      <c r="E81" s="57">
        <v>120</v>
      </c>
      <c r="F81" s="84">
        <v>3.6</v>
      </c>
      <c r="G81" s="85">
        <v>3900</v>
      </c>
      <c r="H81" s="86">
        <v>2378</v>
      </c>
      <c r="I81" s="43">
        <f>H81*0.9</f>
        <v>2140.2000000000003</v>
      </c>
      <c r="J81" s="43">
        <f>H81*0.85</f>
        <v>2021.3</v>
      </c>
      <c r="K81" s="44">
        <f>H81*0.8</f>
        <v>1902.4</v>
      </c>
      <c r="L81" s="13"/>
      <c r="M81" s="14">
        <f>H81*L81</f>
        <v>0</v>
      </c>
      <c r="O81" s="121"/>
    </row>
    <row r="82" spans="2:15" ht="36.75" customHeight="1" x14ac:dyDescent="0.25">
      <c r="B82" s="12">
        <f t="shared" ref="B82:B84" si="35">B81+1</f>
        <v>59</v>
      </c>
      <c r="C82" s="7"/>
      <c r="D82" s="15" t="s">
        <v>74</v>
      </c>
      <c r="E82" s="57">
        <v>80</v>
      </c>
      <c r="F82" s="93">
        <v>2.7</v>
      </c>
      <c r="G82" s="85">
        <v>2700</v>
      </c>
      <c r="H82" s="70">
        <v>1547</v>
      </c>
      <c r="I82" s="43">
        <f>H82*0.9</f>
        <v>1392.3</v>
      </c>
      <c r="J82" s="43">
        <f>H82*0.85</f>
        <v>1314.95</v>
      </c>
      <c r="K82" s="44">
        <f>H82*0.8</f>
        <v>1237.6000000000001</v>
      </c>
      <c r="L82" s="13"/>
      <c r="M82" s="14">
        <f>H82*L82</f>
        <v>0</v>
      </c>
      <c r="O82" s="121"/>
    </row>
    <row r="83" spans="2:15" ht="36.75" customHeight="1" x14ac:dyDescent="0.25">
      <c r="B83" s="12">
        <f t="shared" si="35"/>
        <v>60</v>
      </c>
      <c r="C83" s="7"/>
      <c r="D83" s="15" t="s">
        <v>75</v>
      </c>
      <c r="E83" s="57">
        <v>70</v>
      </c>
      <c r="F83" s="84">
        <v>1.2</v>
      </c>
      <c r="G83" s="85">
        <v>1700</v>
      </c>
      <c r="H83" s="86">
        <v>1100</v>
      </c>
      <c r="I83" s="43">
        <f>H83*0.9</f>
        <v>990</v>
      </c>
      <c r="J83" s="43">
        <f>H83*0.85</f>
        <v>935</v>
      </c>
      <c r="K83" s="44">
        <f>H83*0.8</f>
        <v>880</v>
      </c>
      <c r="L83" s="13"/>
      <c r="M83" s="14">
        <f>H83*L83</f>
        <v>0</v>
      </c>
      <c r="O83" s="121"/>
    </row>
    <row r="84" spans="2:15" ht="36.75" customHeight="1" x14ac:dyDescent="0.25">
      <c r="B84" s="22">
        <f t="shared" si="35"/>
        <v>61</v>
      </c>
      <c r="C84" s="104"/>
      <c r="D84" s="81" t="s">
        <v>76</v>
      </c>
      <c r="E84" s="115">
        <v>110</v>
      </c>
      <c r="F84" s="119">
        <v>2.7</v>
      </c>
      <c r="G84" s="113">
        <v>3100</v>
      </c>
      <c r="H84" s="83">
        <v>1962</v>
      </c>
      <c r="I84" s="114">
        <f>H84*0.9</f>
        <v>1765.8</v>
      </c>
      <c r="J84" s="114">
        <f>H84*0.85</f>
        <v>1667.7</v>
      </c>
      <c r="K84" s="82">
        <f>H84*0.8</f>
        <v>1569.6000000000001</v>
      </c>
      <c r="L84" s="116"/>
      <c r="M84" s="117">
        <f>H84*L84</f>
        <v>0</v>
      </c>
      <c r="O84" s="121"/>
    </row>
    <row r="85" spans="2:15" ht="21.75" customHeight="1" x14ac:dyDescent="0.25">
      <c r="B85" s="216" t="s">
        <v>140</v>
      </c>
      <c r="C85" s="194"/>
      <c r="D85" s="217"/>
      <c r="E85" s="217"/>
      <c r="F85" s="217"/>
      <c r="G85" s="217"/>
      <c r="H85" s="217"/>
      <c r="I85" s="217"/>
      <c r="J85" s="217"/>
      <c r="K85" s="217"/>
      <c r="L85" s="217"/>
      <c r="M85" s="218"/>
    </row>
    <row r="86" spans="2:15" s="103" customFormat="1" ht="36.75" customHeight="1" x14ac:dyDescent="0.25">
      <c r="B86" s="106">
        <f>B84+1</f>
        <v>62</v>
      </c>
      <c r="C86" s="104"/>
      <c r="D86" s="109" t="s">
        <v>144</v>
      </c>
      <c r="E86" s="184">
        <v>35</v>
      </c>
      <c r="F86" s="185">
        <v>0.3</v>
      </c>
      <c r="G86" s="186"/>
      <c r="H86" s="133">
        <v>570</v>
      </c>
      <c r="I86" s="130">
        <f t="shared" ref="I86" si="36">H86*0.9</f>
        <v>513</v>
      </c>
      <c r="J86" s="130">
        <f t="shared" ref="J86" si="37">H86*0.85</f>
        <v>484.5</v>
      </c>
      <c r="K86" s="127">
        <f t="shared" ref="K86" si="38">H86*0.8</f>
        <v>456</v>
      </c>
      <c r="L86" s="107"/>
      <c r="M86" s="117">
        <f t="shared" ref="M86" si="39">H86*L86</f>
        <v>0</v>
      </c>
      <c r="O86" s="121"/>
    </row>
    <row r="87" spans="2:15" s="103" customFormat="1" ht="36.75" customHeight="1" x14ac:dyDescent="0.25">
      <c r="B87" s="106">
        <f t="shared" ref="B87:B92" si="40">B86+1</f>
        <v>63</v>
      </c>
      <c r="C87" s="104"/>
      <c r="D87" s="109" t="s">
        <v>145</v>
      </c>
      <c r="E87" s="184"/>
      <c r="F87" s="185"/>
      <c r="G87" s="186"/>
      <c r="H87" s="134"/>
      <c r="I87" s="131"/>
      <c r="J87" s="131"/>
      <c r="K87" s="128"/>
      <c r="L87" s="107"/>
      <c r="M87" s="117">
        <f>H86*L87</f>
        <v>0</v>
      </c>
      <c r="O87" s="121"/>
    </row>
    <row r="88" spans="2:15" s="103" customFormat="1" ht="36.75" customHeight="1" x14ac:dyDescent="0.25">
      <c r="B88" s="106">
        <f t="shared" si="40"/>
        <v>64</v>
      </c>
      <c r="C88" s="104"/>
      <c r="D88" s="109" t="s">
        <v>146</v>
      </c>
      <c r="E88" s="184"/>
      <c r="F88" s="185"/>
      <c r="G88" s="186"/>
      <c r="H88" s="134"/>
      <c r="I88" s="131"/>
      <c r="J88" s="131"/>
      <c r="K88" s="128"/>
      <c r="L88" s="107"/>
      <c r="M88" s="117">
        <f>H86*L88</f>
        <v>0</v>
      </c>
      <c r="O88" s="121"/>
    </row>
    <row r="89" spans="2:15" s="103" customFormat="1" ht="36.75" customHeight="1" x14ac:dyDescent="0.25">
      <c r="B89" s="106">
        <f t="shared" si="40"/>
        <v>65</v>
      </c>
      <c r="C89" s="104"/>
      <c r="D89" s="125" t="s">
        <v>147</v>
      </c>
      <c r="E89" s="143"/>
      <c r="F89" s="145"/>
      <c r="G89" s="153"/>
      <c r="H89" s="135"/>
      <c r="I89" s="132"/>
      <c r="J89" s="132"/>
      <c r="K89" s="129"/>
      <c r="L89" s="116"/>
      <c r="M89" s="117">
        <f>H86*L89</f>
        <v>0</v>
      </c>
      <c r="O89" s="121"/>
    </row>
    <row r="90" spans="2:15" ht="36.75" customHeight="1" x14ac:dyDescent="0.25">
      <c r="B90" s="106">
        <f t="shared" si="40"/>
        <v>66</v>
      </c>
      <c r="C90" s="7"/>
      <c r="D90" s="109" t="s">
        <v>70</v>
      </c>
      <c r="E90" s="110">
        <v>35</v>
      </c>
      <c r="F90" s="112">
        <v>0.3</v>
      </c>
      <c r="G90" s="111"/>
      <c r="H90" s="102">
        <v>570</v>
      </c>
      <c r="I90" s="105">
        <f t="shared" si="19"/>
        <v>513</v>
      </c>
      <c r="J90" s="105">
        <f t="shared" si="20"/>
        <v>484.5</v>
      </c>
      <c r="K90" s="44">
        <f t="shared" si="21"/>
        <v>456</v>
      </c>
      <c r="L90" s="13"/>
      <c r="M90" s="95">
        <f t="shared" si="12"/>
        <v>0</v>
      </c>
    </row>
    <row r="91" spans="2:15" ht="36.75" customHeight="1" x14ac:dyDescent="0.25">
      <c r="B91" s="106">
        <f t="shared" si="40"/>
        <v>67</v>
      </c>
      <c r="C91" s="7"/>
      <c r="D91" s="79" t="s">
        <v>11</v>
      </c>
      <c r="E91" s="110">
        <v>45</v>
      </c>
      <c r="F91" s="112">
        <v>0.4</v>
      </c>
      <c r="G91" s="111"/>
      <c r="H91" s="102">
        <v>717</v>
      </c>
      <c r="I91" s="105">
        <f t="shared" ref="I91" si="41">H91*0.9</f>
        <v>645.30000000000007</v>
      </c>
      <c r="J91" s="105">
        <f t="shared" ref="J91" si="42">H91*0.85</f>
        <v>609.44999999999993</v>
      </c>
      <c r="K91" s="41">
        <f t="shared" ref="K91" si="43">H91*0.8</f>
        <v>573.6</v>
      </c>
      <c r="L91" s="13"/>
      <c r="M91" s="14">
        <f t="shared" ref="M91" si="44">H91*L91</f>
        <v>0</v>
      </c>
    </row>
    <row r="92" spans="2:15" ht="36.75" customHeight="1" x14ac:dyDescent="0.25">
      <c r="B92" s="106">
        <f t="shared" si="40"/>
        <v>68</v>
      </c>
      <c r="C92" s="7"/>
      <c r="D92" s="54" t="s">
        <v>71</v>
      </c>
      <c r="E92" s="61">
        <v>40</v>
      </c>
      <c r="F92" s="75">
        <v>0.3</v>
      </c>
      <c r="G92" s="63"/>
      <c r="H92" s="73">
        <v>431</v>
      </c>
      <c r="I92" s="67">
        <f t="shared" si="19"/>
        <v>387.90000000000003</v>
      </c>
      <c r="J92" s="67">
        <f t="shared" si="20"/>
        <v>366.34999999999997</v>
      </c>
      <c r="K92" s="65">
        <f t="shared" si="21"/>
        <v>344.8</v>
      </c>
      <c r="L92" s="94"/>
      <c r="M92" s="95">
        <f t="shared" si="12"/>
        <v>0</v>
      </c>
    </row>
    <row r="93" spans="2:15" ht="21.75" customHeight="1" x14ac:dyDescent="0.25">
      <c r="B93" s="148" t="s">
        <v>148</v>
      </c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50"/>
    </row>
    <row r="94" spans="2:15" ht="36.75" customHeight="1" x14ac:dyDescent="0.25">
      <c r="B94" s="12">
        <f>B92+1</f>
        <v>69</v>
      </c>
      <c r="C94" s="7">
        <v>1</v>
      </c>
      <c r="D94" s="15" t="s">
        <v>77</v>
      </c>
      <c r="E94" s="57">
        <v>120</v>
      </c>
      <c r="F94" s="93">
        <v>5.3</v>
      </c>
      <c r="G94" s="96">
        <v>4200</v>
      </c>
      <c r="H94" s="86">
        <v>2603</v>
      </c>
      <c r="I94" s="43">
        <f t="shared" si="19"/>
        <v>2342.7000000000003</v>
      </c>
      <c r="J94" s="43">
        <f t="shared" si="20"/>
        <v>2212.5499999999997</v>
      </c>
      <c r="K94" s="44">
        <f t="shared" si="21"/>
        <v>2082.4</v>
      </c>
      <c r="L94" s="13"/>
      <c r="M94" s="14">
        <f t="shared" si="12"/>
        <v>0</v>
      </c>
      <c r="O94" s="121"/>
    </row>
    <row r="95" spans="2:15" ht="36.75" customHeight="1" x14ac:dyDescent="0.25">
      <c r="B95" s="12">
        <f t="shared" ref="B95:B101" si="45">B94+1</f>
        <v>70</v>
      </c>
      <c r="C95" s="7">
        <v>1</v>
      </c>
      <c r="D95" s="15" t="s">
        <v>78</v>
      </c>
      <c r="E95" s="57">
        <v>90</v>
      </c>
      <c r="F95" s="93">
        <v>2.4</v>
      </c>
      <c r="G95" s="85">
        <v>2800</v>
      </c>
      <c r="H95" s="86">
        <v>1590</v>
      </c>
      <c r="I95" s="43">
        <f t="shared" si="19"/>
        <v>1431</v>
      </c>
      <c r="J95" s="43">
        <f t="shared" si="20"/>
        <v>1351.5</v>
      </c>
      <c r="K95" s="44">
        <f t="shared" si="21"/>
        <v>1272</v>
      </c>
      <c r="L95" s="13"/>
      <c r="M95" s="14">
        <f t="shared" si="12"/>
        <v>0</v>
      </c>
      <c r="O95" s="121"/>
    </row>
    <row r="96" spans="2:15" ht="36.75" customHeight="1" x14ac:dyDescent="0.25">
      <c r="B96" s="12">
        <f t="shared" si="45"/>
        <v>71</v>
      </c>
      <c r="C96" s="7">
        <v>1</v>
      </c>
      <c r="D96" s="15" t="s">
        <v>79</v>
      </c>
      <c r="E96" s="62">
        <v>70</v>
      </c>
      <c r="F96" s="77">
        <v>1.7</v>
      </c>
      <c r="G96" s="64">
        <v>2300</v>
      </c>
      <c r="H96" s="86">
        <v>1522</v>
      </c>
      <c r="I96" s="68">
        <f t="shared" si="19"/>
        <v>1369.8</v>
      </c>
      <c r="J96" s="68">
        <f t="shared" si="20"/>
        <v>1293.7</v>
      </c>
      <c r="K96" s="66">
        <f t="shared" si="21"/>
        <v>1217.6000000000001</v>
      </c>
      <c r="L96" s="13"/>
      <c r="M96" s="14">
        <f t="shared" si="12"/>
        <v>0</v>
      </c>
      <c r="O96" s="121"/>
    </row>
    <row r="97" spans="2:15" ht="36.75" customHeight="1" x14ac:dyDescent="0.25">
      <c r="B97" s="12">
        <f t="shared" si="45"/>
        <v>72</v>
      </c>
      <c r="C97" s="7">
        <v>1</v>
      </c>
      <c r="D97" s="15" t="s">
        <v>80</v>
      </c>
      <c r="E97" s="57">
        <v>70</v>
      </c>
      <c r="F97" s="93">
        <v>1.4</v>
      </c>
      <c r="G97" s="85">
        <v>2100</v>
      </c>
      <c r="H97" s="86">
        <v>1349</v>
      </c>
      <c r="I97" s="43">
        <f t="shared" si="19"/>
        <v>1214.1000000000001</v>
      </c>
      <c r="J97" s="43">
        <f t="shared" si="20"/>
        <v>1146.6499999999999</v>
      </c>
      <c r="K97" s="44">
        <f t="shared" si="21"/>
        <v>1079.2</v>
      </c>
      <c r="L97" s="13"/>
      <c r="M97" s="14">
        <f t="shared" si="12"/>
        <v>0</v>
      </c>
      <c r="O97" s="121"/>
    </row>
    <row r="98" spans="2:15" ht="36.75" customHeight="1" x14ac:dyDescent="0.25">
      <c r="B98" s="12">
        <f t="shared" si="45"/>
        <v>73</v>
      </c>
      <c r="C98" s="7">
        <v>1</v>
      </c>
      <c r="D98" s="151" t="s">
        <v>81</v>
      </c>
      <c r="E98" s="143">
        <v>90</v>
      </c>
      <c r="F98" s="145">
        <v>1.3</v>
      </c>
      <c r="G98" s="153">
        <v>2100</v>
      </c>
      <c r="H98" s="133">
        <v>1302</v>
      </c>
      <c r="I98" s="130">
        <f t="shared" si="19"/>
        <v>1171.8</v>
      </c>
      <c r="J98" s="130">
        <f t="shared" si="20"/>
        <v>1106.7</v>
      </c>
      <c r="K98" s="127">
        <f t="shared" si="21"/>
        <v>1041.6000000000001</v>
      </c>
      <c r="L98" s="13"/>
      <c r="M98" s="14">
        <f t="shared" si="12"/>
        <v>0</v>
      </c>
      <c r="O98" s="121"/>
    </row>
    <row r="99" spans="2:15" ht="36.75" customHeight="1" x14ac:dyDescent="0.25">
      <c r="B99" s="12">
        <f t="shared" si="45"/>
        <v>74</v>
      </c>
      <c r="C99" s="7">
        <v>1</v>
      </c>
      <c r="D99" s="152"/>
      <c r="E99" s="144"/>
      <c r="F99" s="146"/>
      <c r="G99" s="154"/>
      <c r="H99" s="135"/>
      <c r="I99" s="132"/>
      <c r="J99" s="132"/>
      <c r="K99" s="129"/>
      <c r="L99" s="13"/>
      <c r="M99" s="14">
        <f>H98*L99</f>
        <v>0</v>
      </c>
      <c r="O99" s="121"/>
    </row>
    <row r="100" spans="2:15" ht="36.75" customHeight="1" x14ac:dyDescent="0.25">
      <c r="B100" s="12">
        <f t="shared" si="45"/>
        <v>75</v>
      </c>
      <c r="C100" s="7">
        <v>1</v>
      </c>
      <c r="D100" s="151" t="s">
        <v>82</v>
      </c>
      <c r="E100" s="143">
        <v>55</v>
      </c>
      <c r="F100" s="145">
        <v>0.5</v>
      </c>
      <c r="G100" s="153">
        <v>1300</v>
      </c>
      <c r="H100" s="133">
        <v>686</v>
      </c>
      <c r="I100" s="130">
        <f t="shared" si="19"/>
        <v>617.4</v>
      </c>
      <c r="J100" s="130">
        <f t="shared" si="20"/>
        <v>583.1</v>
      </c>
      <c r="K100" s="127">
        <f t="shared" si="21"/>
        <v>548.80000000000007</v>
      </c>
      <c r="L100" s="13"/>
      <c r="M100" s="14">
        <f t="shared" si="12"/>
        <v>0</v>
      </c>
      <c r="O100" s="121"/>
    </row>
    <row r="101" spans="2:15" ht="36.75" customHeight="1" x14ac:dyDescent="0.25">
      <c r="B101" s="12">
        <f t="shared" si="45"/>
        <v>76</v>
      </c>
      <c r="C101" s="7">
        <v>1</v>
      </c>
      <c r="D101" s="152"/>
      <c r="E101" s="144"/>
      <c r="F101" s="146"/>
      <c r="G101" s="154"/>
      <c r="H101" s="135"/>
      <c r="I101" s="132"/>
      <c r="J101" s="132"/>
      <c r="K101" s="129"/>
      <c r="L101" s="13"/>
      <c r="M101" s="14">
        <f>H100*L101</f>
        <v>0</v>
      </c>
      <c r="O101" s="121"/>
    </row>
    <row r="102" spans="2:15" ht="21.75" customHeight="1" x14ac:dyDescent="0.25">
      <c r="B102" s="148" t="s">
        <v>83</v>
      </c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50"/>
    </row>
    <row r="103" spans="2:15" ht="36.75" customHeight="1" x14ac:dyDescent="0.25">
      <c r="B103" s="12">
        <f>B99+1</f>
        <v>75</v>
      </c>
      <c r="C103" s="7">
        <v>1</v>
      </c>
      <c r="D103" s="15" t="s">
        <v>84</v>
      </c>
      <c r="E103" s="143">
        <v>90</v>
      </c>
      <c r="F103" s="145">
        <v>1.7</v>
      </c>
      <c r="G103" s="153">
        <v>2300</v>
      </c>
      <c r="H103" s="133">
        <v>1302</v>
      </c>
      <c r="I103" s="130">
        <f t="shared" si="19"/>
        <v>1171.8</v>
      </c>
      <c r="J103" s="130">
        <f t="shared" si="20"/>
        <v>1106.7</v>
      </c>
      <c r="K103" s="127">
        <f t="shared" si="21"/>
        <v>1041.6000000000001</v>
      </c>
      <c r="L103" s="13"/>
      <c r="M103" s="14">
        <f t="shared" si="12"/>
        <v>0</v>
      </c>
      <c r="O103" s="121"/>
    </row>
    <row r="104" spans="2:15" ht="36.75" customHeight="1" x14ac:dyDescent="0.25">
      <c r="B104" s="12">
        <f t="shared" ref="B104:B105" si="46">B103+1</f>
        <v>76</v>
      </c>
      <c r="C104" s="7">
        <v>1</v>
      </c>
      <c r="D104" s="15" t="s">
        <v>85</v>
      </c>
      <c r="E104" s="144"/>
      <c r="F104" s="146"/>
      <c r="G104" s="154"/>
      <c r="H104" s="135"/>
      <c r="I104" s="132"/>
      <c r="J104" s="132"/>
      <c r="K104" s="129"/>
      <c r="L104" s="13"/>
      <c r="M104" s="14">
        <f>H103*L104</f>
        <v>0</v>
      </c>
      <c r="O104" s="121"/>
    </row>
    <row r="105" spans="2:15" ht="36.75" customHeight="1" x14ac:dyDescent="0.25">
      <c r="B105" s="12">
        <f t="shared" si="46"/>
        <v>77</v>
      </c>
      <c r="C105" s="7">
        <v>1</v>
      </c>
      <c r="D105" s="15" t="s">
        <v>86</v>
      </c>
      <c r="E105" s="143">
        <v>50</v>
      </c>
      <c r="F105" s="145">
        <v>0.5</v>
      </c>
      <c r="G105" s="153">
        <v>1300</v>
      </c>
      <c r="H105" s="133">
        <v>733</v>
      </c>
      <c r="I105" s="130">
        <f t="shared" si="19"/>
        <v>659.7</v>
      </c>
      <c r="J105" s="130">
        <f t="shared" si="20"/>
        <v>623.04999999999995</v>
      </c>
      <c r="K105" s="127">
        <f t="shared" si="21"/>
        <v>586.4</v>
      </c>
      <c r="L105" s="13"/>
      <c r="M105" s="14">
        <f t="shared" si="12"/>
        <v>0</v>
      </c>
      <c r="O105" s="121"/>
    </row>
    <row r="106" spans="2:15" ht="36.75" customHeight="1" thickBot="1" x14ac:dyDescent="0.3">
      <c r="B106" s="16">
        <f>B105+1</f>
        <v>78</v>
      </c>
      <c r="C106" s="17">
        <v>1</v>
      </c>
      <c r="D106" s="18" t="s">
        <v>87</v>
      </c>
      <c r="E106" s="155"/>
      <c r="F106" s="156"/>
      <c r="G106" s="157"/>
      <c r="H106" s="159"/>
      <c r="I106" s="158"/>
      <c r="J106" s="158"/>
      <c r="K106" s="183"/>
      <c r="L106" s="92"/>
      <c r="M106" s="19">
        <f>H105*L106</f>
        <v>0</v>
      </c>
    </row>
    <row r="107" spans="2:15" ht="21.75" customHeight="1" x14ac:dyDescent="0.25">
      <c r="B107" s="160" t="s">
        <v>88</v>
      </c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2"/>
      <c r="O107" s="121"/>
    </row>
    <row r="108" spans="2:15" ht="36.75" customHeight="1" x14ac:dyDescent="0.25">
      <c r="B108" s="12">
        <f>B106+1</f>
        <v>79</v>
      </c>
      <c r="C108" s="26">
        <v>1</v>
      </c>
      <c r="D108" s="15" t="s">
        <v>89</v>
      </c>
      <c r="E108" s="57">
        <v>90</v>
      </c>
      <c r="F108" s="84">
        <v>2.6</v>
      </c>
      <c r="G108" s="85">
        <v>2900</v>
      </c>
      <c r="H108" s="86">
        <v>1767</v>
      </c>
      <c r="I108" s="43">
        <f t="shared" si="19"/>
        <v>1590.3</v>
      </c>
      <c r="J108" s="43">
        <f t="shared" si="20"/>
        <v>1501.95</v>
      </c>
      <c r="K108" s="44">
        <f t="shared" si="21"/>
        <v>1413.6000000000001</v>
      </c>
      <c r="L108" s="13"/>
      <c r="M108" s="14">
        <f>H108*L108</f>
        <v>0</v>
      </c>
      <c r="O108" s="121"/>
    </row>
    <row r="109" spans="2:15" ht="36.75" customHeight="1" x14ac:dyDescent="0.25">
      <c r="B109" s="12">
        <f t="shared" ref="B109:B114" si="47">B108+1</f>
        <v>80</v>
      </c>
      <c r="C109" s="26">
        <v>1</v>
      </c>
      <c r="D109" s="15" t="s">
        <v>90</v>
      </c>
      <c r="E109" s="57">
        <v>80</v>
      </c>
      <c r="F109" s="84">
        <v>2.5</v>
      </c>
      <c r="G109" s="85">
        <v>2500</v>
      </c>
      <c r="H109" s="86">
        <v>1547</v>
      </c>
      <c r="I109" s="43">
        <f t="shared" si="19"/>
        <v>1392.3</v>
      </c>
      <c r="J109" s="43">
        <f t="shared" si="20"/>
        <v>1314.95</v>
      </c>
      <c r="K109" s="44">
        <f t="shared" si="21"/>
        <v>1237.6000000000001</v>
      </c>
      <c r="L109" s="13"/>
      <c r="M109" s="14">
        <f t="shared" ref="M109:M155" si="48">H109*L109</f>
        <v>0</v>
      </c>
      <c r="O109" s="121"/>
    </row>
    <row r="110" spans="2:15" ht="36.75" customHeight="1" x14ac:dyDescent="0.25">
      <c r="B110" s="12">
        <f t="shared" si="47"/>
        <v>81</v>
      </c>
      <c r="C110" s="7">
        <v>1</v>
      </c>
      <c r="D110" s="15" t="s">
        <v>91</v>
      </c>
      <c r="E110" s="62">
        <v>100</v>
      </c>
      <c r="F110" s="77">
        <v>3</v>
      </c>
      <c r="G110" s="64">
        <v>3400</v>
      </c>
      <c r="H110" s="70">
        <v>2114</v>
      </c>
      <c r="I110" s="68">
        <f t="shared" si="19"/>
        <v>1902.6000000000001</v>
      </c>
      <c r="J110" s="43">
        <f t="shared" si="20"/>
        <v>1796.8999999999999</v>
      </c>
      <c r="K110" s="44">
        <f t="shared" si="21"/>
        <v>1691.2</v>
      </c>
      <c r="L110" s="13"/>
      <c r="M110" s="14">
        <f t="shared" si="48"/>
        <v>0</v>
      </c>
      <c r="O110" s="121"/>
    </row>
    <row r="111" spans="2:15" ht="36.75" customHeight="1" x14ac:dyDescent="0.25">
      <c r="B111" s="12">
        <f t="shared" si="47"/>
        <v>82</v>
      </c>
      <c r="C111" s="7">
        <v>1</v>
      </c>
      <c r="D111" s="15" t="s">
        <v>92</v>
      </c>
      <c r="E111" s="62">
        <v>75</v>
      </c>
      <c r="F111" s="77">
        <v>1.3</v>
      </c>
      <c r="G111" s="64">
        <v>2200</v>
      </c>
      <c r="H111" s="70">
        <v>1333</v>
      </c>
      <c r="I111" s="68">
        <f t="shared" si="19"/>
        <v>1199.7</v>
      </c>
      <c r="J111" s="68">
        <f t="shared" si="20"/>
        <v>1133.05</v>
      </c>
      <c r="K111" s="66">
        <f t="shared" si="21"/>
        <v>1066.4000000000001</v>
      </c>
      <c r="L111" s="13"/>
      <c r="M111" s="14">
        <f t="shared" si="48"/>
        <v>0</v>
      </c>
      <c r="O111" s="121"/>
    </row>
    <row r="112" spans="2:15" ht="36.75" customHeight="1" x14ac:dyDescent="0.25">
      <c r="B112" s="12">
        <f t="shared" si="47"/>
        <v>83</v>
      </c>
      <c r="C112" s="7">
        <v>1</v>
      </c>
      <c r="D112" s="15" t="s">
        <v>93</v>
      </c>
      <c r="E112" s="57">
        <v>90</v>
      </c>
      <c r="F112" s="93">
        <v>3.3</v>
      </c>
      <c r="G112" s="85">
        <v>3200</v>
      </c>
      <c r="H112" s="86">
        <v>1952</v>
      </c>
      <c r="I112" s="43">
        <f t="shared" si="19"/>
        <v>1756.8</v>
      </c>
      <c r="J112" s="43">
        <f t="shared" si="20"/>
        <v>1659.2</v>
      </c>
      <c r="K112" s="44">
        <f t="shared" si="21"/>
        <v>1561.6000000000001</v>
      </c>
      <c r="L112" s="13"/>
      <c r="M112" s="14">
        <f t="shared" si="48"/>
        <v>0</v>
      </c>
      <c r="O112" s="121"/>
    </row>
    <row r="113" spans="2:15" ht="36.75" customHeight="1" x14ac:dyDescent="0.25">
      <c r="B113" s="12">
        <f t="shared" si="47"/>
        <v>84</v>
      </c>
      <c r="C113" s="7">
        <v>1</v>
      </c>
      <c r="D113" s="15" t="s">
        <v>94</v>
      </c>
      <c r="E113" s="57" t="s">
        <v>95</v>
      </c>
      <c r="F113" s="93">
        <v>2.8</v>
      </c>
      <c r="G113" s="85">
        <v>3200</v>
      </c>
      <c r="H113" s="86">
        <v>1952</v>
      </c>
      <c r="I113" s="43">
        <f t="shared" si="19"/>
        <v>1756.8</v>
      </c>
      <c r="J113" s="43">
        <f t="shared" si="20"/>
        <v>1659.2</v>
      </c>
      <c r="K113" s="44">
        <f t="shared" si="21"/>
        <v>1561.6000000000001</v>
      </c>
      <c r="L113" s="13"/>
      <c r="M113" s="14">
        <f t="shared" si="48"/>
        <v>0</v>
      </c>
      <c r="O113" s="121"/>
    </row>
    <row r="114" spans="2:15" ht="36.75" customHeight="1" x14ac:dyDescent="0.25">
      <c r="B114" s="12">
        <f t="shared" si="47"/>
        <v>85</v>
      </c>
      <c r="C114" s="7">
        <v>1</v>
      </c>
      <c r="D114" s="15" t="s">
        <v>96</v>
      </c>
      <c r="E114" s="57" t="s">
        <v>95</v>
      </c>
      <c r="F114" s="93">
        <v>2.7</v>
      </c>
      <c r="G114" s="85">
        <v>3300</v>
      </c>
      <c r="H114" s="86">
        <v>2057</v>
      </c>
      <c r="I114" s="43">
        <f t="shared" si="19"/>
        <v>1851.3</v>
      </c>
      <c r="J114" s="43">
        <f t="shared" si="20"/>
        <v>1748.45</v>
      </c>
      <c r="K114" s="44">
        <f t="shared" si="21"/>
        <v>1645.6000000000001</v>
      </c>
      <c r="L114" s="13"/>
      <c r="M114" s="14">
        <f t="shared" si="48"/>
        <v>0</v>
      </c>
      <c r="O114" s="121"/>
    </row>
    <row r="115" spans="2:15" ht="36.75" customHeight="1" x14ac:dyDescent="0.25">
      <c r="B115" s="12">
        <f t="shared" ref="B115:B118" si="49">B110+1</f>
        <v>82</v>
      </c>
      <c r="C115" s="7">
        <v>1</v>
      </c>
      <c r="D115" s="15" t="s">
        <v>97</v>
      </c>
      <c r="E115" s="62">
        <v>150</v>
      </c>
      <c r="F115" s="77">
        <v>3</v>
      </c>
      <c r="G115" s="64">
        <v>3200</v>
      </c>
      <c r="H115" s="70">
        <v>1956</v>
      </c>
      <c r="I115" s="68">
        <f t="shared" si="19"/>
        <v>1760.4</v>
      </c>
      <c r="J115" s="68">
        <f t="shared" si="20"/>
        <v>1662.6</v>
      </c>
      <c r="K115" s="66">
        <f t="shared" si="21"/>
        <v>1564.8000000000002</v>
      </c>
      <c r="L115" s="13"/>
      <c r="M115" s="14">
        <f t="shared" si="48"/>
        <v>0</v>
      </c>
      <c r="O115" s="121"/>
    </row>
    <row r="116" spans="2:15" ht="36.75" customHeight="1" x14ac:dyDescent="0.25">
      <c r="B116" s="12">
        <f t="shared" si="49"/>
        <v>83</v>
      </c>
      <c r="C116" s="7">
        <v>1</v>
      </c>
      <c r="D116" s="15" t="s">
        <v>98</v>
      </c>
      <c r="E116" s="62">
        <v>65</v>
      </c>
      <c r="F116" s="77">
        <v>0.5</v>
      </c>
      <c r="G116" s="64">
        <v>1400</v>
      </c>
      <c r="H116" s="70">
        <v>733</v>
      </c>
      <c r="I116" s="68">
        <f t="shared" si="19"/>
        <v>659.7</v>
      </c>
      <c r="J116" s="68">
        <f t="shared" si="20"/>
        <v>623.04999999999995</v>
      </c>
      <c r="K116" s="66">
        <f t="shared" si="21"/>
        <v>586.4</v>
      </c>
      <c r="L116" s="13"/>
      <c r="M116" s="14">
        <f t="shared" si="48"/>
        <v>0</v>
      </c>
      <c r="O116" s="121"/>
    </row>
    <row r="117" spans="2:15" ht="36.75" customHeight="1" x14ac:dyDescent="0.25">
      <c r="B117" s="12">
        <f t="shared" si="49"/>
        <v>84</v>
      </c>
      <c r="C117" s="7"/>
      <c r="D117" s="80" t="s">
        <v>137</v>
      </c>
      <c r="E117" s="8">
        <v>90</v>
      </c>
      <c r="F117" s="9">
        <v>1.3</v>
      </c>
      <c r="G117" s="10">
        <v>2400</v>
      </c>
      <c r="H117" s="46">
        <v>1376</v>
      </c>
      <c r="I117" s="11">
        <f>H117*0.9</f>
        <v>1238.4000000000001</v>
      </c>
      <c r="J117" s="40">
        <f>H117*0.85</f>
        <v>1169.5999999999999</v>
      </c>
      <c r="K117" s="41">
        <f>H117*0.8</f>
        <v>1100.8</v>
      </c>
      <c r="L117" s="13"/>
      <c r="M117" s="14">
        <f>H117*L117</f>
        <v>0</v>
      </c>
      <c r="O117" s="121"/>
    </row>
    <row r="118" spans="2:15" ht="36.75" customHeight="1" x14ac:dyDescent="0.25">
      <c r="B118" s="12">
        <f t="shared" si="49"/>
        <v>85</v>
      </c>
      <c r="C118" s="104">
        <v>1</v>
      </c>
      <c r="D118" s="54" t="s">
        <v>99</v>
      </c>
      <c r="E118" s="74">
        <v>50</v>
      </c>
      <c r="F118" s="76">
        <v>0.5</v>
      </c>
      <c r="G118" s="78">
        <v>1500</v>
      </c>
      <c r="H118" s="73">
        <v>847</v>
      </c>
      <c r="I118" s="72">
        <f t="shared" si="19"/>
        <v>762.30000000000007</v>
      </c>
      <c r="J118" s="72">
        <f t="shared" si="20"/>
        <v>719.94999999999993</v>
      </c>
      <c r="K118" s="71">
        <f t="shared" si="21"/>
        <v>677.6</v>
      </c>
      <c r="L118" s="94"/>
      <c r="M118" s="95">
        <f t="shared" si="48"/>
        <v>0</v>
      </c>
      <c r="O118" s="121"/>
    </row>
    <row r="119" spans="2:15" ht="21.75" customHeight="1" x14ac:dyDescent="0.25">
      <c r="B119" s="228" t="s">
        <v>100</v>
      </c>
      <c r="C119" s="229"/>
      <c r="D119" s="230"/>
      <c r="E119" s="230"/>
      <c r="F119" s="230"/>
      <c r="G119" s="230"/>
      <c r="H119" s="230"/>
      <c r="I119" s="230"/>
      <c r="J119" s="230"/>
      <c r="K119" s="230"/>
      <c r="L119" s="230"/>
      <c r="M119" s="231"/>
    </row>
    <row r="120" spans="2:15" ht="36.75" customHeight="1" x14ac:dyDescent="0.25">
      <c r="B120" s="12">
        <f>B118+1</f>
        <v>86</v>
      </c>
      <c r="C120" s="7"/>
      <c r="D120" s="15" t="s">
        <v>101</v>
      </c>
      <c r="E120" s="143">
        <v>90</v>
      </c>
      <c r="F120" s="145">
        <v>2.4</v>
      </c>
      <c r="G120" s="153">
        <v>3200</v>
      </c>
      <c r="H120" s="133">
        <v>1922</v>
      </c>
      <c r="I120" s="130">
        <f t="shared" ref="I120:I155" si="50">H120*0.9</f>
        <v>1729.8</v>
      </c>
      <c r="J120" s="130">
        <f t="shared" ref="J120:J155" si="51">H120*0.85</f>
        <v>1633.7</v>
      </c>
      <c r="K120" s="127">
        <f t="shared" ref="K120:K155" si="52">H120*0.8</f>
        <v>1537.6000000000001</v>
      </c>
      <c r="L120" s="13"/>
      <c r="M120" s="14">
        <f t="shared" si="48"/>
        <v>0</v>
      </c>
      <c r="O120" s="121"/>
    </row>
    <row r="121" spans="2:15" ht="36.75" customHeight="1" x14ac:dyDescent="0.25">
      <c r="B121" s="12">
        <f>B120+1</f>
        <v>87</v>
      </c>
      <c r="C121" s="7">
        <v>1</v>
      </c>
      <c r="D121" s="15" t="s">
        <v>102</v>
      </c>
      <c r="E121" s="177"/>
      <c r="F121" s="178"/>
      <c r="G121" s="179"/>
      <c r="H121" s="134"/>
      <c r="I121" s="131"/>
      <c r="J121" s="131"/>
      <c r="K121" s="128"/>
      <c r="L121" s="13"/>
      <c r="M121" s="14">
        <f>H120*L121</f>
        <v>0</v>
      </c>
    </row>
    <row r="122" spans="2:15" ht="36.75" customHeight="1" x14ac:dyDescent="0.25">
      <c r="B122" s="12">
        <f>B121+1</f>
        <v>88</v>
      </c>
      <c r="C122" s="7">
        <v>1</v>
      </c>
      <c r="D122" s="15" t="s">
        <v>103</v>
      </c>
      <c r="E122" s="177"/>
      <c r="F122" s="178"/>
      <c r="G122" s="179"/>
      <c r="H122" s="134"/>
      <c r="I122" s="131"/>
      <c r="J122" s="131"/>
      <c r="K122" s="128"/>
      <c r="L122" s="13"/>
      <c r="M122" s="14">
        <f>H120*L122</f>
        <v>0</v>
      </c>
    </row>
    <row r="123" spans="2:15" ht="36.75" customHeight="1" x14ac:dyDescent="0.25">
      <c r="B123" s="12">
        <f>B122+1</f>
        <v>89</v>
      </c>
      <c r="C123" s="7">
        <v>1</v>
      </c>
      <c r="D123" s="15" t="s">
        <v>104</v>
      </c>
      <c r="E123" s="144"/>
      <c r="F123" s="146"/>
      <c r="G123" s="154"/>
      <c r="H123" s="135"/>
      <c r="I123" s="132"/>
      <c r="J123" s="132"/>
      <c r="K123" s="129"/>
      <c r="L123" s="13"/>
      <c r="M123" s="14">
        <f>H120*L123</f>
        <v>0</v>
      </c>
    </row>
    <row r="124" spans="2:15" ht="21.75" customHeight="1" x14ac:dyDescent="0.25">
      <c r="B124" s="148" t="s">
        <v>105</v>
      </c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50"/>
    </row>
    <row r="125" spans="2:15" ht="36.75" customHeight="1" x14ac:dyDescent="0.25">
      <c r="B125" s="12">
        <f>B123+1</f>
        <v>90</v>
      </c>
      <c r="C125" s="7">
        <v>1</v>
      </c>
      <c r="D125" s="15" t="s">
        <v>106</v>
      </c>
      <c r="E125" s="57">
        <v>32</v>
      </c>
      <c r="F125" s="27">
        <v>0.1</v>
      </c>
      <c r="G125" s="32"/>
      <c r="H125" s="47">
        <v>344</v>
      </c>
      <c r="I125" s="28">
        <f t="shared" si="50"/>
        <v>309.60000000000002</v>
      </c>
      <c r="J125" s="43">
        <f t="shared" si="51"/>
        <v>292.39999999999998</v>
      </c>
      <c r="K125" s="44">
        <f t="shared" si="52"/>
        <v>275.2</v>
      </c>
      <c r="L125" s="29"/>
      <c r="M125" s="14">
        <f t="shared" si="48"/>
        <v>0</v>
      </c>
      <c r="N125" s="39"/>
    </row>
    <row r="126" spans="2:15" ht="36.75" customHeight="1" x14ac:dyDescent="0.25">
      <c r="B126" s="12">
        <f t="shared" ref="B126:B142" si="53">B125+1</f>
        <v>91</v>
      </c>
      <c r="C126" s="7">
        <v>1</v>
      </c>
      <c r="D126" s="15" t="s">
        <v>106</v>
      </c>
      <c r="E126" s="55">
        <v>45</v>
      </c>
      <c r="F126" s="30">
        <v>0.3</v>
      </c>
      <c r="G126" s="32"/>
      <c r="H126" s="48">
        <v>578</v>
      </c>
      <c r="I126" s="31">
        <f t="shared" si="50"/>
        <v>520.20000000000005</v>
      </c>
      <c r="J126" s="58">
        <f t="shared" si="51"/>
        <v>491.3</v>
      </c>
      <c r="K126" s="59">
        <f t="shared" si="52"/>
        <v>462.40000000000003</v>
      </c>
      <c r="L126" s="29"/>
      <c r="M126" s="14">
        <f t="shared" si="48"/>
        <v>0</v>
      </c>
      <c r="N126" s="39"/>
    </row>
    <row r="127" spans="2:15" ht="36.75" customHeight="1" x14ac:dyDescent="0.25">
      <c r="B127" s="12">
        <f t="shared" si="53"/>
        <v>92</v>
      </c>
      <c r="C127" s="7">
        <v>1</v>
      </c>
      <c r="D127" s="15" t="s">
        <v>106</v>
      </c>
      <c r="E127" s="55">
        <v>70</v>
      </c>
      <c r="F127" s="30">
        <v>0.8</v>
      </c>
      <c r="G127" s="32"/>
      <c r="H127" s="48">
        <v>1200</v>
      </c>
      <c r="I127" s="31">
        <f t="shared" si="50"/>
        <v>1080</v>
      </c>
      <c r="J127" s="58">
        <f t="shared" si="51"/>
        <v>1020</v>
      </c>
      <c r="K127" s="59">
        <f t="shared" si="52"/>
        <v>960</v>
      </c>
      <c r="L127" s="29"/>
      <c r="M127" s="14">
        <f t="shared" si="48"/>
        <v>0</v>
      </c>
      <c r="N127" s="39"/>
    </row>
    <row r="128" spans="2:15" ht="36.75" customHeight="1" x14ac:dyDescent="0.25">
      <c r="B128" s="12">
        <f t="shared" si="53"/>
        <v>93</v>
      </c>
      <c r="C128" s="7">
        <v>1</v>
      </c>
      <c r="D128" s="15" t="s">
        <v>106</v>
      </c>
      <c r="E128" s="55">
        <v>90</v>
      </c>
      <c r="F128" s="30">
        <v>1.4</v>
      </c>
      <c r="G128" s="32"/>
      <c r="H128" s="48">
        <v>1744</v>
      </c>
      <c r="I128" s="31">
        <f t="shared" si="50"/>
        <v>1569.6000000000001</v>
      </c>
      <c r="J128" s="58">
        <f t="shared" si="51"/>
        <v>1482.3999999999999</v>
      </c>
      <c r="K128" s="59">
        <f t="shared" si="52"/>
        <v>1395.2</v>
      </c>
      <c r="L128" s="29"/>
      <c r="M128" s="14">
        <f t="shared" si="48"/>
        <v>0</v>
      </c>
      <c r="N128" s="39"/>
    </row>
    <row r="129" spans="2:14" ht="36.75" customHeight="1" x14ac:dyDescent="0.25">
      <c r="B129" s="12">
        <f t="shared" si="53"/>
        <v>94</v>
      </c>
      <c r="C129" s="7">
        <v>1</v>
      </c>
      <c r="D129" s="15" t="s">
        <v>106</v>
      </c>
      <c r="E129" s="55">
        <v>105</v>
      </c>
      <c r="F129" s="30">
        <v>2</v>
      </c>
      <c r="G129" s="32"/>
      <c r="H129" s="48">
        <v>2533</v>
      </c>
      <c r="I129" s="31">
        <f t="shared" si="50"/>
        <v>2279.7000000000003</v>
      </c>
      <c r="J129" s="58">
        <f t="shared" si="51"/>
        <v>2153.0499999999997</v>
      </c>
      <c r="K129" s="59">
        <f t="shared" si="52"/>
        <v>2026.4</v>
      </c>
      <c r="L129" s="29"/>
      <c r="M129" s="14">
        <f t="shared" si="48"/>
        <v>0</v>
      </c>
      <c r="N129" s="39"/>
    </row>
    <row r="130" spans="2:14" ht="36.75" customHeight="1" x14ac:dyDescent="0.25">
      <c r="B130" s="12">
        <f t="shared" si="53"/>
        <v>95</v>
      </c>
      <c r="C130" s="7">
        <v>1</v>
      </c>
      <c r="D130" s="15" t="s">
        <v>107</v>
      </c>
      <c r="E130" s="55">
        <v>32</v>
      </c>
      <c r="F130" s="30">
        <v>0.1</v>
      </c>
      <c r="G130" s="32"/>
      <c r="H130" s="47">
        <v>344</v>
      </c>
      <c r="I130" s="31">
        <f t="shared" si="50"/>
        <v>309.60000000000002</v>
      </c>
      <c r="J130" s="58">
        <f t="shared" si="51"/>
        <v>292.39999999999998</v>
      </c>
      <c r="K130" s="59">
        <f t="shared" si="52"/>
        <v>275.2</v>
      </c>
      <c r="L130" s="29"/>
      <c r="M130" s="14">
        <f t="shared" si="48"/>
        <v>0</v>
      </c>
      <c r="N130" s="39"/>
    </row>
    <row r="131" spans="2:14" ht="36.75" customHeight="1" x14ac:dyDescent="0.25">
      <c r="B131" s="12">
        <f t="shared" si="53"/>
        <v>96</v>
      </c>
      <c r="C131" s="7">
        <v>1</v>
      </c>
      <c r="D131" s="15" t="s">
        <v>107</v>
      </c>
      <c r="E131" s="55">
        <v>45</v>
      </c>
      <c r="F131" s="30">
        <v>0.3</v>
      </c>
      <c r="G131" s="32"/>
      <c r="H131" s="48">
        <v>578</v>
      </c>
      <c r="I131" s="31">
        <f t="shared" si="50"/>
        <v>520.20000000000005</v>
      </c>
      <c r="J131" s="58">
        <f t="shared" si="51"/>
        <v>491.3</v>
      </c>
      <c r="K131" s="59">
        <f t="shared" si="52"/>
        <v>462.40000000000003</v>
      </c>
      <c r="L131" s="29"/>
      <c r="M131" s="14">
        <f t="shared" si="48"/>
        <v>0</v>
      </c>
      <c r="N131" s="39"/>
    </row>
    <row r="132" spans="2:14" ht="36.75" customHeight="1" x14ac:dyDescent="0.25">
      <c r="B132" s="12">
        <f t="shared" si="53"/>
        <v>97</v>
      </c>
      <c r="C132" s="7">
        <v>1</v>
      </c>
      <c r="D132" s="15" t="s">
        <v>107</v>
      </c>
      <c r="E132" s="55">
        <v>70</v>
      </c>
      <c r="F132" s="30">
        <v>0.8</v>
      </c>
      <c r="G132" s="32"/>
      <c r="H132" s="48">
        <v>1200</v>
      </c>
      <c r="I132" s="31">
        <f t="shared" si="50"/>
        <v>1080</v>
      </c>
      <c r="J132" s="58">
        <f t="shared" si="51"/>
        <v>1020</v>
      </c>
      <c r="K132" s="59">
        <f t="shared" si="52"/>
        <v>960</v>
      </c>
      <c r="L132" s="29"/>
      <c r="M132" s="14">
        <f t="shared" si="48"/>
        <v>0</v>
      </c>
      <c r="N132" s="39"/>
    </row>
    <row r="133" spans="2:14" ht="36.75" customHeight="1" x14ac:dyDescent="0.25">
      <c r="B133" s="12">
        <f t="shared" si="53"/>
        <v>98</v>
      </c>
      <c r="C133" s="7">
        <v>1</v>
      </c>
      <c r="D133" s="15" t="s">
        <v>107</v>
      </c>
      <c r="E133" s="55">
        <v>90</v>
      </c>
      <c r="F133" s="30">
        <v>1.4</v>
      </c>
      <c r="G133" s="32"/>
      <c r="H133" s="48">
        <v>1744</v>
      </c>
      <c r="I133" s="31">
        <f t="shared" si="50"/>
        <v>1569.6000000000001</v>
      </c>
      <c r="J133" s="58">
        <f t="shared" si="51"/>
        <v>1482.3999999999999</v>
      </c>
      <c r="K133" s="59">
        <f t="shared" si="52"/>
        <v>1395.2</v>
      </c>
      <c r="L133" s="29"/>
      <c r="M133" s="14">
        <f t="shared" si="48"/>
        <v>0</v>
      </c>
      <c r="N133" s="39"/>
    </row>
    <row r="134" spans="2:14" ht="36.75" customHeight="1" x14ac:dyDescent="0.25">
      <c r="B134" s="12">
        <f t="shared" si="53"/>
        <v>99</v>
      </c>
      <c r="C134" s="7">
        <v>1</v>
      </c>
      <c r="D134" s="15" t="s">
        <v>107</v>
      </c>
      <c r="E134" s="55">
        <v>105</v>
      </c>
      <c r="F134" s="30">
        <v>2</v>
      </c>
      <c r="G134" s="32"/>
      <c r="H134" s="48">
        <v>2533</v>
      </c>
      <c r="I134" s="31">
        <f t="shared" si="50"/>
        <v>2279.7000000000003</v>
      </c>
      <c r="J134" s="58">
        <f t="shared" si="51"/>
        <v>2153.0499999999997</v>
      </c>
      <c r="K134" s="59">
        <f t="shared" si="52"/>
        <v>2026.4</v>
      </c>
      <c r="L134" s="29"/>
      <c r="M134" s="14">
        <f t="shared" si="48"/>
        <v>0</v>
      </c>
      <c r="N134" s="39"/>
    </row>
    <row r="135" spans="2:14" ht="36.75" customHeight="1" x14ac:dyDescent="0.25">
      <c r="B135" s="12">
        <f t="shared" si="53"/>
        <v>100</v>
      </c>
      <c r="C135" s="7">
        <v>1</v>
      </c>
      <c r="D135" s="15" t="s">
        <v>108</v>
      </c>
      <c r="E135" s="55">
        <v>32</v>
      </c>
      <c r="F135" s="30">
        <v>0.1</v>
      </c>
      <c r="G135" s="32"/>
      <c r="H135" s="47">
        <v>344</v>
      </c>
      <c r="I135" s="31">
        <f t="shared" si="50"/>
        <v>309.60000000000002</v>
      </c>
      <c r="J135" s="58">
        <f t="shared" si="51"/>
        <v>292.39999999999998</v>
      </c>
      <c r="K135" s="59">
        <f t="shared" si="52"/>
        <v>275.2</v>
      </c>
      <c r="L135" s="29"/>
      <c r="M135" s="14">
        <f t="shared" si="48"/>
        <v>0</v>
      </c>
      <c r="N135" s="39"/>
    </row>
    <row r="136" spans="2:14" ht="36.75" customHeight="1" x14ac:dyDescent="0.25">
      <c r="B136" s="12">
        <f t="shared" si="53"/>
        <v>101</v>
      </c>
      <c r="C136" s="7">
        <v>1</v>
      </c>
      <c r="D136" s="15" t="s">
        <v>108</v>
      </c>
      <c r="E136" s="55">
        <v>45</v>
      </c>
      <c r="F136" s="30">
        <v>0.3</v>
      </c>
      <c r="G136" s="32"/>
      <c r="H136" s="48">
        <v>578</v>
      </c>
      <c r="I136" s="31">
        <f t="shared" si="50"/>
        <v>520.20000000000005</v>
      </c>
      <c r="J136" s="58">
        <f t="shared" si="51"/>
        <v>491.3</v>
      </c>
      <c r="K136" s="59">
        <f t="shared" si="52"/>
        <v>462.40000000000003</v>
      </c>
      <c r="L136" s="29"/>
      <c r="M136" s="14">
        <f t="shared" si="48"/>
        <v>0</v>
      </c>
      <c r="N136" s="39"/>
    </row>
    <row r="137" spans="2:14" ht="36.75" customHeight="1" x14ac:dyDescent="0.25">
      <c r="B137" s="12">
        <f t="shared" si="53"/>
        <v>102</v>
      </c>
      <c r="C137" s="7">
        <v>1</v>
      </c>
      <c r="D137" s="15" t="s">
        <v>108</v>
      </c>
      <c r="E137" s="55">
        <v>70</v>
      </c>
      <c r="F137" s="30">
        <v>0.8</v>
      </c>
      <c r="G137" s="32"/>
      <c r="H137" s="48">
        <v>1200</v>
      </c>
      <c r="I137" s="31">
        <f t="shared" si="50"/>
        <v>1080</v>
      </c>
      <c r="J137" s="58">
        <f t="shared" si="51"/>
        <v>1020</v>
      </c>
      <c r="K137" s="59">
        <f t="shared" si="52"/>
        <v>960</v>
      </c>
      <c r="L137" s="29"/>
      <c r="M137" s="14">
        <f t="shared" si="48"/>
        <v>0</v>
      </c>
      <c r="N137" s="39"/>
    </row>
    <row r="138" spans="2:14" ht="36.75" customHeight="1" x14ac:dyDescent="0.25">
      <c r="B138" s="12">
        <f t="shared" si="53"/>
        <v>103</v>
      </c>
      <c r="C138" s="7">
        <v>1</v>
      </c>
      <c r="D138" s="15" t="s">
        <v>108</v>
      </c>
      <c r="E138" s="55">
        <v>90</v>
      </c>
      <c r="F138" s="30">
        <v>1.4</v>
      </c>
      <c r="G138" s="32"/>
      <c r="H138" s="48">
        <v>1744</v>
      </c>
      <c r="I138" s="31">
        <f t="shared" si="50"/>
        <v>1569.6000000000001</v>
      </c>
      <c r="J138" s="58">
        <f t="shared" si="51"/>
        <v>1482.3999999999999</v>
      </c>
      <c r="K138" s="59">
        <f t="shared" si="52"/>
        <v>1395.2</v>
      </c>
      <c r="L138" s="29"/>
      <c r="M138" s="14">
        <f t="shared" si="48"/>
        <v>0</v>
      </c>
      <c r="N138" s="39"/>
    </row>
    <row r="139" spans="2:14" ht="36.75" customHeight="1" x14ac:dyDescent="0.25">
      <c r="B139" s="12">
        <f t="shared" si="53"/>
        <v>104</v>
      </c>
      <c r="C139" s="7">
        <v>1</v>
      </c>
      <c r="D139" s="15" t="s">
        <v>108</v>
      </c>
      <c r="E139" s="55">
        <v>105</v>
      </c>
      <c r="F139" s="30">
        <v>2</v>
      </c>
      <c r="G139" s="32"/>
      <c r="H139" s="48">
        <v>2756</v>
      </c>
      <c r="I139" s="31">
        <f t="shared" si="50"/>
        <v>2480.4</v>
      </c>
      <c r="J139" s="58">
        <f t="shared" si="51"/>
        <v>2342.6</v>
      </c>
      <c r="K139" s="59">
        <f t="shared" si="52"/>
        <v>2204.8000000000002</v>
      </c>
      <c r="L139" s="29"/>
      <c r="M139" s="14">
        <f t="shared" si="48"/>
        <v>0</v>
      </c>
      <c r="N139" s="39"/>
    </row>
    <row r="140" spans="2:14" ht="36.75" customHeight="1" x14ac:dyDescent="0.25">
      <c r="B140" s="12">
        <f t="shared" si="53"/>
        <v>105</v>
      </c>
      <c r="C140" s="7">
        <v>1</v>
      </c>
      <c r="D140" s="15" t="s">
        <v>109</v>
      </c>
      <c r="E140" s="55">
        <v>95</v>
      </c>
      <c r="F140" s="56">
        <v>1</v>
      </c>
      <c r="G140" s="32"/>
      <c r="H140" s="48">
        <v>1756</v>
      </c>
      <c r="I140" s="31">
        <f t="shared" si="50"/>
        <v>1580.4</v>
      </c>
      <c r="J140" s="58">
        <f t="shared" si="51"/>
        <v>1492.6</v>
      </c>
      <c r="K140" s="59">
        <f t="shared" si="52"/>
        <v>1404.8000000000002</v>
      </c>
      <c r="L140" s="13"/>
      <c r="M140" s="14">
        <f t="shared" si="48"/>
        <v>0</v>
      </c>
      <c r="N140" s="39"/>
    </row>
    <row r="141" spans="2:14" ht="36.75" customHeight="1" x14ac:dyDescent="0.25">
      <c r="B141" s="12">
        <f t="shared" si="53"/>
        <v>106</v>
      </c>
      <c r="C141" s="7">
        <v>1</v>
      </c>
      <c r="D141" s="15" t="s">
        <v>110</v>
      </c>
      <c r="E141" s="55">
        <v>80</v>
      </c>
      <c r="F141" s="56">
        <v>1.2</v>
      </c>
      <c r="G141" s="32"/>
      <c r="H141" s="48">
        <v>1244</v>
      </c>
      <c r="I141" s="31">
        <f t="shared" si="50"/>
        <v>1119.6000000000001</v>
      </c>
      <c r="J141" s="58">
        <f t="shared" si="51"/>
        <v>1057.3999999999999</v>
      </c>
      <c r="K141" s="59">
        <f t="shared" si="52"/>
        <v>995.2</v>
      </c>
      <c r="L141" s="13"/>
      <c r="M141" s="14">
        <f t="shared" si="48"/>
        <v>0</v>
      </c>
      <c r="N141" s="39"/>
    </row>
    <row r="142" spans="2:14" ht="36.75" customHeight="1" thickBot="1" x14ac:dyDescent="0.3">
      <c r="B142" s="16">
        <f t="shared" si="53"/>
        <v>107</v>
      </c>
      <c r="C142" s="17">
        <v>1</v>
      </c>
      <c r="D142" s="18" t="s">
        <v>111</v>
      </c>
      <c r="E142" s="60">
        <v>70</v>
      </c>
      <c r="F142" s="50">
        <v>0.8</v>
      </c>
      <c r="G142" s="51"/>
      <c r="H142" s="49">
        <v>1089</v>
      </c>
      <c r="I142" s="33">
        <f t="shared" si="50"/>
        <v>980.1</v>
      </c>
      <c r="J142" s="52">
        <f t="shared" si="51"/>
        <v>925.65</v>
      </c>
      <c r="K142" s="42">
        <f t="shared" si="52"/>
        <v>871.2</v>
      </c>
      <c r="L142" s="53"/>
      <c r="M142" s="19">
        <f>H142*L142</f>
        <v>0</v>
      </c>
      <c r="N142" s="39"/>
    </row>
    <row r="143" spans="2:14" ht="21.75" customHeight="1" x14ac:dyDescent="0.25">
      <c r="B143" s="219" t="s">
        <v>112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1"/>
    </row>
    <row r="144" spans="2:14" ht="36.75" customHeight="1" x14ac:dyDescent="0.25">
      <c r="B144" s="12">
        <f>B142+1</f>
        <v>108</v>
      </c>
      <c r="C144" s="26">
        <v>1</v>
      </c>
      <c r="D144" s="15" t="s">
        <v>113</v>
      </c>
      <c r="E144" s="143">
        <v>65</v>
      </c>
      <c r="F144" s="222">
        <v>3.4</v>
      </c>
      <c r="G144" s="153"/>
      <c r="H144" s="133">
        <v>1212</v>
      </c>
      <c r="I144" s="130">
        <f t="shared" si="50"/>
        <v>1090.8</v>
      </c>
      <c r="J144" s="130">
        <f t="shared" si="51"/>
        <v>1030.2</v>
      </c>
      <c r="K144" s="127">
        <f t="shared" si="52"/>
        <v>969.6</v>
      </c>
      <c r="L144" s="13"/>
      <c r="M144" s="14">
        <f t="shared" si="48"/>
        <v>0</v>
      </c>
    </row>
    <row r="145" spans="2:13" ht="36.75" customHeight="1" x14ac:dyDescent="0.25">
      <c r="B145" s="12">
        <f t="shared" ref="B145:B155" si="54">B144+1</f>
        <v>109</v>
      </c>
      <c r="C145" s="26">
        <v>1</v>
      </c>
      <c r="D145" s="15" t="s">
        <v>114</v>
      </c>
      <c r="E145" s="144"/>
      <c r="F145" s="224"/>
      <c r="G145" s="154"/>
      <c r="H145" s="135"/>
      <c r="I145" s="132"/>
      <c r="J145" s="132"/>
      <c r="K145" s="129"/>
      <c r="L145" s="13"/>
      <c r="M145" s="14">
        <f>H144*L145</f>
        <v>0</v>
      </c>
    </row>
    <row r="146" spans="2:13" ht="36.75" customHeight="1" x14ac:dyDescent="0.25">
      <c r="B146" s="12">
        <f t="shared" si="54"/>
        <v>110</v>
      </c>
      <c r="C146" s="7">
        <v>1</v>
      </c>
      <c r="D146" s="15" t="s">
        <v>115</v>
      </c>
      <c r="E146" s="143">
        <v>77</v>
      </c>
      <c r="F146" s="145">
        <v>4</v>
      </c>
      <c r="G146" s="153"/>
      <c r="H146" s="133">
        <v>1331</v>
      </c>
      <c r="I146" s="130">
        <f t="shared" si="50"/>
        <v>1197.9000000000001</v>
      </c>
      <c r="J146" s="130">
        <f t="shared" si="51"/>
        <v>1131.3499999999999</v>
      </c>
      <c r="K146" s="127">
        <f t="shared" si="52"/>
        <v>1064.8</v>
      </c>
      <c r="L146" s="13"/>
      <c r="M146" s="14">
        <f t="shared" si="48"/>
        <v>0</v>
      </c>
    </row>
    <row r="147" spans="2:13" ht="36.75" customHeight="1" x14ac:dyDescent="0.25">
      <c r="B147" s="12">
        <f t="shared" si="54"/>
        <v>111</v>
      </c>
      <c r="C147" s="7">
        <v>1</v>
      </c>
      <c r="D147" s="15" t="s">
        <v>116</v>
      </c>
      <c r="E147" s="177"/>
      <c r="F147" s="178"/>
      <c r="G147" s="179"/>
      <c r="H147" s="134"/>
      <c r="I147" s="131"/>
      <c r="J147" s="131"/>
      <c r="K147" s="128"/>
      <c r="L147" s="13"/>
      <c r="M147" s="14">
        <f>H146*L147</f>
        <v>0</v>
      </c>
    </row>
    <row r="148" spans="2:13" ht="36.75" customHeight="1" x14ac:dyDescent="0.25">
      <c r="B148" s="12">
        <f t="shared" si="54"/>
        <v>112</v>
      </c>
      <c r="C148" s="7">
        <v>1</v>
      </c>
      <c r="D148" s="15" t="s">
        <v>117</v>
      </c>
      <c r="E148" s="144"/>
      <c r="F148" s="146"/>
      <c r="G148" s="179"/>
      <c r="H148" s="135"/>
      <c r="I148" s="132"/>
      <c r="J148" s="132"/>
      <c r="K148" s="129"/>
      <c r="L148" s="13"/>
      <c r="M148" s="14">
        <f>H146*L148</f>
        <v>0</v>
      </c>
    </row>
    <row r="149" spans="2:13" ht="36.75" customHeight="1" x14ac:dyDescent="0.25">
      <c r="B149" s="12">
        <f t="shared" si="54"/>
        <v>113</v>
      </c>
      <c r="C149" s="7">
        <v>1</v>
      </c>
      <c r="D149" s="15" t="s">
        <v>118</v>
      </c>
      <c r="E149" s="143">
        <v>63</v>
      </c>
      <c r="F149" s="145">
        <v>4.2</v>
      </c>
      <c r="G149" s="179"/>
      <c r="H149" s="133">
        <v>1613</v>
      </c>
      <c r="I149" s="130">
        <f t="shared" ref="I149" si="55">H149*0.9</f>
        <v>1451.7</v>
      </c>
      <c r="J149" s="130">
        <f t="shared" ref="J149" si="56">H149*0.85</f>
        <v>1371.05</v>
      </c>
      <c r="K149" s="127">
        <f t="shared" ref="K149" si="57">H149*0.8</f>
        <v>1290.4000000000001</v>
      </c>
      <c r="L149" s="13"/>
      <c r="M149" s="14">
        <f>H146*L149</f>
        <v>0</v>
      </c>
    </row>
    <row r="150" spans="2:13" ht="36.75" customHeight="1" x14ac:dyDescent="0.25">
      <c r="B150" s="12">
        <f t="shared" si="54"/>
        <v>114</v>
      </c>
      <c r="C150" s="7">
        <v>1</v>
      </c>
      <c r="D150" s="15" t="s">
        <v>119</v>
      </c>
      <c r="E150" s="144"/>
      <c r="F150" s="146"/>
      <c r="G150" s="179"/>
      <c r="H150" s="134"/>
      <c r="I150" s="131"/>
      <c r="J150" s="131"/>
      <c r="K150" s="128"/>
      <c r="L150" s="13"/>
      <c r="M150" s="14">
        <f>H146*L150</f>
        <v>0</v>
      </c>
    </row>
    <row r="151" spans="2:13" ht="36.75" customHeight="1" x14ac:dyDescent="0.25">
      <c r="B151" s="12">
        <f t="shared" si="54"/>
        <v>115</v>
      </c>
      <c r="C151" s="7">
        <v>1</v>
      </c>
      <c r="D151" s="15" t="s">
        <v>120</v>
      </c>
      <c r="E151" s="57">
        <v>72</v>
      </c>
      <c r="F151" s="93">
        <v>3.8</v>
      </c>
      <c r="G151" s="179"/>
      <c r="H151" s="135"/>
      <c r="I151" s="132"/>
      <c r="J151" s="132"/>
      <c r="K151" s="129"/>
      <c r="L151" s="13"/>
      <c r="M151" s="14">
        <f>H146*L151</f>
        <v>0</v>
      </c>
    </row>
    <row r="152" spans="2:13" ht="36.75" customHeight="1" x14ac:dyDescent="0.25">
      <c r="B152" s="12">
        <f t="shared" si="54"/>
        <v>116</v>
      </c>
      <c r="C152" s="7">
        <v>1</v>
      </c>
      <c r="D152" s="15" t="s">
        <v>121</v>
      </c>
      <c r="E152" s="57">
        <v>65</v>
      </c>
      <c r="F152" s="93">
        <v>3.7</v>
      </c>
      <c r="G152" s="179"/>
      <c r="H152" s="69">
        <v>1331</v>
      </c>
      <c r="I152" s="67">
        <f t="shared" ref="I152:I153" si="58">H152*0.9</f>
        <v>1197.9000000000001</v>
      </c>
      <c r="J152" s="67">
        <f t="shared" ref="J152:J153" si="59">H152*0.85</f>
        <v>1131.3499999999999</v>
      </c>
      <c r="K152" s="65">
        <f t="shared" ref="K152:K153" si="60">H152*0.8</f>
        <v>1064.8</v>
      </c>
      <c r="L152" s="94"/>
      <c r="M152" s="95">
        <f>H146*L152</f>
        <v>0</v>
      </c>
    </row>
    <row r="153" spans="2:13" ht="36.75" customHeight="1" x14ac:dyDescent="0.25">
      <c r="B153" s="12">
        <f t="shared" si="54"/>
        <v>117</v>
      </c>
      <c r="C153" s="7">
        <v>1</v>
      </c>
      <c r="D153" s="15" t="s">
        <v>122</v>
      </c>
      <c r="E153" s="143">
        <v>70</v>
      </c>
      <c r="F153" s="145">
        <v>3.8</v>
      </c>
      <c r="G153" s="179"/>
      <c r="H153" s="133">
        <v>1613</v>
      </c>
      <c r="I153" s="130">
        <f t="shared" si="58"/>
        <v>1451.7</v>
      </c>
      <c r="J153" s="130">
        <f t="shared" si="59"/>
        <v>1371.05</v>
      </c>
      <c r="K153" s="127">
        <f t="shared" si="60"/>
        <v>1290.4000000000001</v>
      </c>
      <c r="L153" s="13"/>
      <c r="M153" s="14">
        <f>H146*L153</f>
        <v>0</v>
      </c>
    </row>
    <row r="154" spans="2:13" ht="36.75" customHeight="1" x14ac:dyDescent="0.25">
      <c r="B154" s="12">
        <f t="shared" si="54"/>
        <v>118</v>
      </c>
      <c r="C154" s="7">
        <v>1</v>
      </c>
      <c r="D154" s="15" t="s">
        <v>123</v>
      </c>
      <c r="E154" s="144"/>
      <c r="F154" s="146"/>
      <c r="G154" s="179"/>
      <c r="H154" s="182"/>
      <c r="I154" s="181"/>
      <c r="J154" s="181"/>
      <c r="K154" s="180"/>
      <c r="L154" s="13"/>
      <c r="M154" s="14">
        <f>H146*L154</f>
        <v>0</v>
      </c>
    </row>
    <row r="155" spans="2:13" ht="36.75" customHeight="1" thickBot="1" x14ac:dyDescent="0.3">
      <c r="B155" s="16">
        <f t="shared" si="54"/>
        <v>119</v>
      </c>
      <c r="C155" s="17">
        <v>1</v>
      </c>
      <c r="D155" s="18" t="s">
        <v>124</v>
      </c>
      <c r="E155" s="87">
        <v>78</v>
      </c>
      <c r="F155" s="98">
        <v>3.6</v>
      </c>
      <c r="G155" s="99"/>
      <c r="H155" s="49">
        <v>1479</v>
      </c>
      <c r="I155" s="33">
        <f t="shared" si="50"/>
        <v>1331.1000000000001</v>
      </c>
      <c r="J155" s="100">
        <f t="shared" si="51"/>
        <v>1257.1499999999999</v>
      </c>
      <c r="K155" s="101">
        <f t="shared" si="52"/>
        <v>1183.2</v>
      </c>
      <c r="L155" s="92"/>
      <c r="M155" s="19">
        <f t="shared" si="48"/>
        <v>0</v>
      </c>
    </row>
    <row r="156" spans="2:13" ht="21.75" customHeight="1" x14ac:dyDescent="0.25">
      <c r="B156" s="164" t="s">
        <v>125</v>
      </c>
      <c r="C156" s="165"/>
      <c r="D156" s="165"/>
      <c r="E156" s="165"/>
      <c r="F156" s="165"/>
      <c r="G156" s="165"/>
      <c r="H156" s="165"/>
      <c r="I156" s="166"/>
      <c r="J156" s="167" t="s">
        <v>126</v>
      </c>
      <c r="K156" s="168"/>
      <c r="L156" s="169"/>
      <c r="M156" s="34">
        <f>SUM(M108:M118,M7:M20,M22:M38,M40:M42,M44:M49,M51:M54,M56:M59,M71:M79,M86:M92,M81:M84,M94:M101,M120:M123,M125:M142,M144:M155,M103:M106,M61:M69)</f>
        <v>0</v>
      </c>
    </row>
    <row r="157" spans="2:13" ht="21.75" customHeight="1" x14ac:dyDescent="0.25">
      <c r="B157" s="147" t="s">
        <v>128</v>
      </c>
      <c r="C157" s="147"/>
      <c r="D157" s="147"/>
      <c r="E157" s="147"/>
      <c r="F157" s="147"/>
      <c r="G157" s="147"/>
      <c r="H157" s="147"/>
      <c r="I157" s="173"/>
      <c r="J157" s="170" t="s">
        <v>127</v>
      </c>
      <c r="K157" s="171"/>
      <c r="L157" s="172"/>
      <c r="M157" s="35">
        <f>IF(M156&gt;176470,20%,IF(M156&gt;55555,15%,IF(M156&gt;0,10%,0)))</f>
        <v>0</v>
      </c>
    </row>
    <row r="158" spans="2:13" ht="21.75" customHeight="1" thickBot="1" x14ac:dyDescent="0.3">
      <c r="B158" s="147" t="s">
        <v>132</v>
      </c>
      <c r="C158" s="147"/>
      <c r="D158" s="147"/>
      <c r="E158" s="147"/>
      <c r="F158" s="147"/>
      <c r="G158" s="147"/>
      <c r="H158" s="147"/>
      <c r="I158" s="147"/>
      <c r="J158" s="174" t="s">
        <v>129</v>
      </c>
      <c r="K158" s="175"/>
      <c r="L158" s="176"/>
      <c r="M158" s="36">
        <f>M156*(1-M157)</f>
        <v>0</v>
      </c>
    </row>
    <row r="159" spans="2:13" ht="21.75" customHeight="1" x14ac:dyDescent="0.25">
      <c r="B159" s="37" t="s">
        <v>130</v>
      </c>
      <c r="C159" s="37"/>
      <c r="E159" s="38"/>
      <c r="F159" s="38"/>
      <c r="J159" s="163" t="s">
        <v>149</v>
      </c>
      <c r="K159" s="163"/>
      <c r="L159" s="163"/>
      <c r="M159" s="163"/>
    </row>
    <row r="160" spans="2:13" ht="21.75" customHeight="1" x14ac:dyDescent="0.25"/>
    <row r="184" spans="4:15" x14ac:dyDescent="0.25">
      <c r="N184" s="4"/>
    </row>
    <row r="186" spans="4:15" s="4" customFormat="1" x14ac:dyDescent="0.25">
      <c r="D186" s="3"/>
      <c r="N186" s="3"/>
      <c r="O186" s="3"/>
    </row>
    <row r="187" spans="4:15" x14ac:dyDescent="0.25">
      <c r="O187" s="4"/>
    </row>
  </sheetData>
  <dataConsolidate/>
  <mergeCells count="182">
    <mergeCell ref="F144:F145"/>
    <mergeCell ref="G144:G145"/>
    <mergeCell ref="B119:M119"/>
    <mergeCell ref="E120:E123"/>
    <mergeCell ref="H146:H148"/>
    <mergeCell ref="I144:I145"/>
    <mergeCell ref="H144:H145"/>
    <mergeCell ref="B60:M60"/>
    <mergeCell ref="E64:E66"/>
    <mergeCell ref="F64:F66"/>
    <mergeCell ref="G64:G66"/>
    <mergeCell ref="I64:I66"/>
    <mergeCell ref="J64:J66"/>
    <mergeCell ref="K64:K66"/>
    <mergeCell ref="E67:E69"/>
    <mergeCell ref="F67:F69"/>
    <mergeCell ref="G67:G69"/>
    <mergeCell ref="I67:I69"/>
    <mergeCell ref="J67:J69"/>
    <mergeCell ref="K67:K69"/>
    <mergeCell ref="H67:H69"/>
    <mergeCell ref="H64:H66"/>
    <mergeCell ref="H98:H99"/>
    <mergeCell ref="B124:M124"/>
    <mergeCell ref="B143:M143"/>
    <mergeCell ref="E144:E145"/>
    <mergeCell ref="J13:J18"/>
    <mergeCell ref="K13:K18"/>
    <mergeCell ref="E77:E79"/>
    <mergeCell ref="F77:F79"/>
    <mergeCell ref="K77:K79"/>
    <mergeCell ref="E61:E63"/>
    <mergeCell ref="F61:F63"/>
    <mergeCell ref="G61:G63"/>
    <mergeCell ref="K103:K104"/>
    <mergeCell ref="J103:J104"/>
    <mergeCell ref="I103:I104"/>
    <mergeCell ref="H103:H104"/>
    <mergeCell ref="G48:G49"/>
    <mergeCell ref="B21:M21"/>
    <mergeCell ref="E22:E24"/>
    <mergeCell ref="F22:F24"/>
    <mergeCell ref="G22:G24"/>
    <mergeCell ref="I22:I24"/>
    <mergeCell ref="J45:J46"/>
    <mergeCell ref="K45:K46"/>
    <mergeCell ref="I61:I63"/>
    <mergeCell ref="J61:J63"/>
    <mergeCell ref="B6:M6"/>
    <mergeCell ref="E19:E20"/>
    <mergeCell ref="F19:F20"/>
    <mergeCell ref="G19:G20"/>
    <mergeCell ref="I19:I20"/>
    <mergeCell ref="H7:H12"/>
    <mergeCell ref="H22:H24"/>
    <mergeCell ref="B50:M50"/>
    <mergeCell ref="K144:K145"/>
    <mergeCell ref="J144:J145"/>
    <mergeCell ref="F120:F123"/>
    <mergeCell ref="G120:G123"/>
    <mergeCell ref="B85:M85"/>
    <mergeCell ref="J22:J24"/>
    <mergeCell ref="K22:K24"/>
    <mergeCell ref="E7:E12"/>
    <mergeCell ref="F7:F12"/>
    <mergeCell ref="G7:G12"/>
    <mergeCell ref="I7:I12"/>
    <mergeCell ref="J7:J12"/>
    <mergeCell ref="K7:K12"/>
    <mergeCell ref="F13:F18"/>
    <mergeCell ref="G13:G18"/>
    <mergeCell ref="I13:I18"/>
    <mergeCell ref="B2:G2"/>
    <mergeCell ref="J2:M3"/>
    <mergeCell ref="B3:G3"/>
    <mergeCell ref="B4:B5"/>
    <mergeCell ref="C4:C5"/>
    <mergeCell ref="D4:D5"/>
    <mergeCell ref="E4:E5"/>
    <mergeCell ref="F4:F5"/>
    <mergeCell ref="G4:G5"/>
    <mergeCell ref="L4:L5"/>
    <mergeCell ref="M4:M5"/>
    <mergeCell ref="H4:K4"/>
    <mergeCell ref="J19:J20"/>
    <mergeCell ref="K19:K20"/>
    <mergeCell ref="B80:M80"/>
    <mergeCell ref="B55:M55"/>
    <mergeCell ref="B70:M70"/>
    <mergeCell ref="E72:E75"/>
    <mergeCell ref="F72:F75"/>
    <mergeCell ref="G72:G75"/>
    <mergeCell ref="G77:G79"/>
    <mergeCell ref="H48:H49"/>
    <mergeCell ref="J77:J79"/>
    <mergeCell ref="I77:I79"/>
    <mergeCell ref="H77:H79"/>
    <mergeCell ref="E13:E18"/>
    <mergeCell ref="E45:E46"/>
    <mergeCell ref="F45:F46"/>
    <mergeCell ref="G45:G46"/>
    <mergeCell ref="H45:H46"/>
    <mergeCell ref="I45:I46"/>
    <mergeCell ref="G100:G101"/>
    <mergeCell ref="H19:H20"/>
    <mergeCell ref="H13:H18"/>
    <mergeCell ref="K105:K106"/>
    <mergeCell ref="H100:H101"/>
    <mergeCell ref="I100:I101"/>
    <mergeCell ref="J100:J101"/>
    <mergeCell ref="K100:K101"/>
    <mergeCell ref="K98:K99"/>
    <mergeCell ref="J98:J99"/>
    <mergeCell ref="I98:I99"/>
    <mergeCell ref="E86:E89"/>
    <mergeCell ref="F86:F89"/>
    <mergeCell ref="G86:G89"/>
    <mergeCell ref="H86:H89"/>
    <mergeCell ref="I86:I89"/>
    <mergeCell ref="J86:J89"/>
    <mergeCell ref="K86:K89"/>
    <mergeCell ref="J159:M159"/>
    <mergeCell ref="B156:I156"/>
    <mergeCell ref="J156:L156"/>
    <mergeCell ref="J157:L157"/>
    <mergeCell ref="B157:I157"/>
    <mergeCell ref="J158:L158"/>
    <mergeCell ref="E146:E148"/>
    <mergeCell ref="F146:F148"/>
    <mergeCell ref="E149:E150"/>
    <mergeCell ref="F149:F150"/>
    <mergeCell ref="E153:E154"/>
    <mergeCell ref="F153:F154"/>
    <mergeCell ref="G146:G154"/>
    <mergeCell ref="K153:K154"/>
    <mergeCell ref="J153:J154"/>
    <mergeCell ref="I153:I154"/>
    <mergeCell ref="H153:H154"/>
    <mergeCell ref="H149:H151"/>
    <mergeCell ref="I149:I151"/>
    <mergeCell ref="J149:J151"/>
    <mergeCell ref="K149:K151"/>
    <mergeCell ref="K146:K148"/>
    <mergeCell ref="J146:J148"/>
    <mergeCell ref="I146:I148"/>
    <mergeCell ref="B158:I158"/>
    <mergeCell ref="B93:M93"/>
    <mergeCell ref="D98:D99"/>
    <mergeCell ref="E98:E99"/>
    <mergeCell ref="F98:F99"/>
    <mergeCell ref="G98:G99"/>
    <mergeCell ref="E105:E106"/>
    <mergeCell ref="F105:F106"/>
    <mergeCell ref="G105:G106"/>
    <mergeCell ref="B102:M102"/>
    <mergeCell ref="E103:E104"/>
    <mergeCell ref="F103:F104"/>
    <mergeCell ref="G103:G104"/>
    <mergeCell ref="D100:D101"/>
    <mergeCell ref="E100:E101"/>
    <mergeCell ref="F100:F101"/>
    <mergeCell ref="J105:J106"/>
    <mergeCell ref="I105:I106"/>
    <mergeCell ref="H105:H106"/>
    <mergeCell ref="K120:K123"/>
    <mergeCell ref="J120:J123"/>
    <mergeCell ref="I120:I123"/>
    <mergeCell ref="H120:H123"/>
    <mergeCell ref="B107:M107"/>
    <mergeCell ref="K72:K75"/>
    <mergeCell ref="J72:J75"/>
    <mergeCell ref="I72:I75"/>
    <mergeCell ref="H72:H75"/>
    <mergeCell ref="K48:K49"/>
    <mergeCell ref="J48:J49"/>
    <mergeCell ref="I48:I49"/>
    <mergeCell ref="B39:M39"/>
    <mergeCell ref="B43:M43"/>
    <mergeCell ref="E48:E49"/>
    <mergeCell ref="F48:F49"/>
    <mergeCell ref="K61:K63"/>
    <mergeCell ref="H61:H63"/>
  </mergeCells>
  <printOptions horizontalCentered="1"/>
  <pageMargins left="0.39370078740157483" right="0.39370078740157483" top="0.39370078740157483" bottom="0.39370078740157483" header="0" footer="0"/>
  <pageSetup paperSize="9" scale="57" fitToHeight="0" orientation="portrait" r:id="rId1"/>
  <rowBreaks count="4" manualBreakCount="4">
    <brk id="38" min="1" max="11" man="1"/>
    <brk id="79" min="1" max="12" man="1"/>
    <brk id="106" min="1" max="12" man="1"/>
    <brk id="142" min="1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Олег</dc:creator>
  <cp:lastModifiedBy>Yarik</cp:lastModifiedBy>
  <cp:lastPrinted>2015-02-05T07:26:00Z</cp:lastPrinted>
  <dcterms:created xsi:type="dcterms:W3CDTF">2014-10-02T16:14:30Z</dcterms:created>
  <dcterms:modified xsi:type="dcterms:W3CDTF">2015-02-06T07:27:11Z</dcterms:modified>
</cp:coreProperties>
</file>