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36" i="1" l="1"/>
  <c r="F236" i="1"/>
  <c r="E236" i="1"/>
  <c r="H225" i="1"/>
  <c r="F225" i="1"/>
  <c r="E225" i="1"/>
  <c r="E198" i="1"/>
  <c r="F198" i="1" s="1"/>
  <c r="H198" i="1" s="1"/>
  <c r="E186" i="1"/>
  <c r="F186" i="1" s="1"/>
  <c r="H186" i="1" s="1"/>
  <c r="E181" i="1"/>
  <c r="F181" i="1" s="1"/>
  <c r="H181" i="1" s="1"/>
  <c r="E171" i="1"/>
  <c r="F171" i="1" s="1"/>
  <c r="H171" i="1" s="1"/>
  <c r="E92" i="1"/>
  <c r="F92" i="1" s="1"/>
  <c r="H92" i="1" s="1"/>
  <c r="E80" i="1"/>
  <c r="F80" i="1" s="1"/>
  <c r="H80" i="1" s="1"/>
  <c r="G70" i="1"/>
  <c r="E70" i="1"/>
  <c r="F70" i="1" s="1"/>
  <c r="E47" i="1"/>
  <c r="F47" i="1" s="1"/>
  <c r="H47" i="1" s="1"/>
  <c r="E40" i="1"/>
  <c r="F40" i="1" s="1"/>
  <c r="H40" i="1" s="1"/>
  <c r="E22" i="1"/>
  <c r="F22" i="1" s="1"/>
  <c r="H22" i="1" s="1"/>
  <c r="E8" i="1"/>
  <c r="F8" i="1" s="1"/>
  <c r="H8" i="1" s="1"/>
  <c r="E235" i="1"/>
  <c r="E12" i="1"/>
  <c r="E14" i="1" s="1"/>
  <c r="F14" i="1" s="1"/>
  <c r="H14" i="1" s="1"/>
  <c r="E23" i="1"/>
  <c r="E229" i="1"/>
  <c r="F229" i="1" s="1"/>
  <c r="H229" i="1" s="1"/>
  <c r="E207" i="1"/>
  <c r="E204" i="1"/>
  <c r="F204" i="1" s="1"/>
  <c r="H204" i="1" s="1"/>
  <c r="E200" i="1"/>
  <c r="F200" i="1" s="1"/>
  <c r="H200" i="1" s="1"/>
  <c r="E164" i="1"/>
  <c r="F164" i="1" s="1"/>
  <c r="H164" i="1" s="1"/>
  <c r="E147" i="1"/>
  <c r="F147" i="1" s="1"/>
  <c r="H147" i="1" s="1"/>
  <c r="E145" i="1"/>
  <c r="F145" i="1" s="1"/>
  <c r="H145" i="1" s="1"/>
  <c r="E116" i="1"/>
  <c r="F116" i="1" s="1"/>
  <c r="H116" i="1" s="1"/>
  <c r="E105" i="1"/>
  <c r="E98" i="1"/>
  <c r="F98" i="1" s="1"/>
  <c r="H98" i="1" s="1"/>
  <c r="E59" i="1"/>
  <c r="F59" i="1" s="1"/>
  <c r="H59" i="1" s="1"/>
  <c r="E57" i="1"/>
  <c r="F57" i="1" s="1"/>
  <c r="H57" i="1" s="1"/>
  <c r="E29" i="1"/>
  <c r="F29" i="1" s="1"/>
  <c r="H29" i="1" s="1"/>
  <c r="E4" i="1"/>
  <c r="E108" i="1"/>
  <c r="E114" i="1" s="1"/>
  <c r="F114" i="1" s="1"/>
  <c r="H114" i="1" s="1"/>
  <c r="E149" i="1"/>
  <c r="E157" i="1" s="1"/>
  <c r="F157" i="1" s="1"/>
  <c r="H157" i="1" s="1"/>
  <c r="E24" i="1"/>
  <c r="H70" i="1" l="1"/>
  <c r="E26" i="1"/>
  <c r="F26" i="1" s="1"/>
  <c r="H26" i="1" s="1"/>
</calcChain>
</file>

<file path=xl/sharedStrings.xml><?xml version="1.0" encoding="utf-8"?>
<sst xmlns="http://schemas.openxmlformats.org/spreadsheetml/2006/main" count="451" uniqueCount="251">
  <si>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</si>
  <si>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</si>
  <si>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</si>
  <si>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</si>
  <si>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</si>
  <si>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</si>
  <si>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</si>
  <si>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</si>
  <si>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К3815к72 цвет графит размер 104</t>
  </si>
  <si>
    <t>Августовская</t>
  </si>
  <si>
    <t>Артикул:CSN7201 Брюки ясельные Черубино 68,0 размер 62/40 - 2 шт (цвет голубой и розовый) дев.</t>
  </si>
  <si>
    <t>Распашонка (Фанни Зебра) Ф4.8.2 размер 56/36 цена 51 руб. - 1 шт. на девочку</t>
  </si>
  <si>
    <t>ellf</t>
  </si>
  <si>
    <t>CSN 7202 Брюки ясельные голубой(полоска) (062)-40 у - 2 шт</t>
  </si>
  <si>
    <t>Лёлик85</t>
  </si>
  <si>
    <t>1) Комплект для мальчика (футболка, шорты) (Черубино) в Барнауле, Артикул: CSK9463, 104/56, оранж/серый, 410 руб. - 1шт. </t>
  </si>
  <si>
    <t>2) Комплект для мальчика (футболка,шорты)(Черубино) в Барнауле, Артикул: CSK9390, 104/56, красный/синий, 331 руб - 1 шт. </t>
  </si>
  <si>
    <t>3) Комплект для мальчика (футболка,шорты)( Черубино) в Барнауле, Артикул: CSK9389, размер 110/60, бирюзовый/синий, 292 руб - 1 шт. </t>
  </si>
  <si>
    <t>Lesola</t>
  </si>
  <si>
    <t>1.Джемпер для мальчиков (Пеликан) в Барнауле Артикул: BJRP441-1 р.11 317 на замену Артикул: BJRP441-2 </t>
  </si>
  <si>
    <t>2.Топ для девочки (Черубино) в Барнауле Артикул: CSB6816 р.80/52 139 руб. зеленый или персиковый</t>
  </si>
  <si>
    <t>Мышкенция</t>
  </si>
  <si>
    <t>Панама детская (Кроха) Артикул: СТ-57 р-р 54 179р 1шт </t>
  </si>
  <si>
    <t>Панама детская (Кроха) Артикул: СТ-330 р-р 50 132р 1шт </t>
  </si>
  <si>
    <t>Шапка детская (Арктик) Артикул: ТР-75 р-р 52-54 175р 1шт </t>
  </si>
  <si>
    <t>Шапка детская (Арктик) Артикул: ТВ-7 р-р 50 188р 1шт</t>
  </si>
  <si>
    <t>pyuli</t>
  </si>
  <si>
    <t>Комплект для девочки (Платье типа ""туника"", )Артикул: CSK9483, размер 110 малиновый </t>
  </si>
  <si>
    <t>Пижама для девочки (Черубино) Артикул: CAK5169 размер 110/60 св.розовый</t>
  </si>
  <si>
    <t>Solovei</t>
  </si>
  <si>
    <t>горная лаванда</t>
  </si>
  <si>
    <t xml:space="preserve">Туфли малодетские (Топ-Топ) 32222ИК р-р 24, цена 464 р на замену Туфли малодетские (Топ-Топ) 32661ИК  479 р. ,р-р 24 </t>
  </si>
  <si>
    <t>на узкую ножку.</t>
  </si>
  <si>
    <t>2.Ползунки кор.дет. "Карамель" (Юник) в Барнауле Артикул: U629-24 р.80/52 113 руб.-1шт </t>
  </si>
  <si>
    <t>3.Пинетки (Топ-Топ) в Барнауле Артикул: 00207 р.11,5 229 руб. (Наташа, посмотри, пожалуйста, если они мало мерят, то тогда не надо. Нам сейчас 6 мес.)</t>
  </si>
  <si>
    <t xml:space="preserve">CSJ 6178 Футболка для мальчиков желтый+синий (134)-68 1 шт. </t>
  </si>
  <si>
    <t>CSJ 7095 Шорты для мальчика чёрный(жёлтый) (134)-68 у 2 шт.</t>
  </si>
  <si>
    <t>Actra</t>
  </si>
  <si>
    <t>трусы женские классика(Визави) арт VDS13-07 размер Xs цвет yellow ; </t>
  </si>
  <si>
    <t>трусы женские классика (визави )артVDS-001-1 размер X s цвет cream rose; </t>
  </si>
  <si>
    <t>Трусы женские классика (визави) арт VDS13-02 размер X s цвет naturel/chocolate</t>
  </si>
  <si>
    <t>Пани КатЭ</t>
  </si>
  <si>
    <t xml:space="preserve">Комбинезон ясельный (Консалт) в Барнауле-Артикул: ФЛ60000-1рр, р.52/80, 445 руб на мальчика на замену Комбинезон с капюшоном (Ёмаё) в Барнауле-Артикул: 22-21ёмаё, р. 52/80-86, синий-экрю, 475 руб на мальчика </t>
  </si>
  <si>
    <t xml:space="preserve">Комбинезон (велюр) (Мелонс) в Барнауле, Артикул: 201408комбинезон, р. 52/80, 311 руб на мальчика </t>
  </si>
  <si>
    <t>Комплект ясельный (кофточка с капюшоном, брюки) (Ч в Барнауле-Артикул: CWN9420, р. 52/80, цвет экрю-голубой, 477 руб на мальчика</t>
  </si>
  <si>
    <t>колбасный торт</t>
  </si>
  <si>
    <t>1.Кофточка ясельная (Бель Бимбо) в Барнауле Артикул: 136066 р.80/52 70 руб. -1 шт дев. </t>
  </si>
  <si>
    <t>Бриджи для девочки (Черубино) 156р Артикул: CSJ7091 146р-</t>
  </si>
  <si>
    <t>tatianna78</t>
  </si>
  <si>
    <t>1)Жакет для девочки Pelican Артикул: GKJX4073 р.9 Blue 563 р. </t>
  </si>
  <si>
    <t>2) Пижама Евразия Артикул: М319 р.9-10/140 белый+бирюза 253 р. </t>
  </si>
  <si>
    <t>NastyaMak</t>
  </si>
  <si>
    <t>Millena</t>
  </si>
  <si>
    <t xml:space="preserve">1. Колготки дет. (Конте)Артикул: 7С-44СП р.14 цена 131.45 </t>
  </si>
  <si>
    <t xml:space="preserve">2.Колготки дет. (Конте)Артикул: 7С-80СП р.14 цена 137.94 </t>
  </si>
  <si>
    <t>3. Колготки дет. махр(Алсу) Артикул: пфС70 р. 14-15 120р.</t>
  </si>
  <si>
    <t>1) Майка для мальчика (Консалт) в Барнауле, Артикул: К1087, размер 52/98-104, 78 руб - 2 шт. </t>
  </si>
  <si>
    <t>2) Футболка для мальчика (Черубино) в Барнауле, артикул: CSK61086, размер 104/56 изумрудный, 183 руб - 1 шт. </t>
  </si>
  <si>
    <t>3) Футболка для мальчика (Черубино) в Барнауле, артикул: CSK61126, 104/56 серый меланж, 178 руб - 1шт. </t>
  </si>
  <si>
    <t>4) Футболка для мальчика (Черубино) в Барнауле, артикул: CSK61127, 104/56 желтый, 183 руб - 1шт. </t>
  </si>
  <si>
    <t>5) Фуфайка для мал. (Консалт) в Барнауле, артикул: К3880к86, 56/104 голубой, 245 руб - 1 шт. </t>
  </si>
  <si>
    <t>6) Фуфайка для мальчика (Консалт) в Барнауле, артикул: К3978к86, 56/104 белый, 265 руб - 1 шт.</t>
  </si>
  <si>
    <t>1) Трусы для старших мальчиков (Якс) в Барнауле </t>
  </si>
  <si>
    <t>Артикул: YBB3324-001 Производитель: Якс (YAX) цена 60руб. </t>
  </si>
  <si>
    <t>размер 10/11 bkack 1шт, </t>
  </si>
  <si>
    <t>размер 10/11 light grey mélange 1шт, </t>
  </si>
  <si>
    <t>размер 12/13 bkack 1шт, </t>
  </si>
  <si>
    <t>размер 12/13 light grey mélange 1шт </t>
  </si>
  <si>
    <t>2.Шапочка (Лаки Чайлд)  14-9 р.45 белый 60 руб. на замену Артикул: 7-9 на девочку</t>
  </si>
  <si>
    <t>1.Шапка детская (Арктик) ТВ-11 р.44 белый 198 руб. на замену Артикул: ТВ-9 на девочку</t>
  </si>
  <si>
    <t>galyus@</t>
  </si>
  <si>
    <t>4.12.4б Ползунки короткие с ластов. (Фанни Зебра) в Барнауле р.68/44 на девочку - 6шт</t>
  </si>
  <si>
    <t>meri257</t>
  </si>
  <si>
    <t>АрсиБусинка</t>
  </si>
  <si>
    <t>CSK 61088 Майка для мальчика белый (110)-60 УЗ, (Черубино) - 1шт </t>
  </si>
  <si>
    <t>Колготки детские (Консалт), Артикул: К9020-3АО, р.104-110/56/14 - 1 шт </t>
  </si>
  <si>
    <t>Колготки детские (Консалт), Артикул: К9026-1АО, р.104-110/56/14 - 1 шт </t>
  </si>
  <si>
    <t>Колготки детские (Консалт), Артикул: К9027-1АО, р.116-122/60/16 - 1 шт </t>
  </si>
  <si>
    <t>Носки детские (ЛЧПФ), Артикул: С855-1л, р.16, белый+голубой - 5 шт </t>
  </si>
  <si>
    <t>Носки детские (ЛЧПФ), Артикул: С868л, р.18, белый - 5 шт </t>
  </si>
  <si>
    <t>Колготки дет. махр(Алсу), Артикул: пфс78, (на мальчика 104-110) - 1шт </t>
  </si>
  <si>
    <t>Джемпер (Евразия) арт. Н134 р.80 т. синий+св.сер 185,00</t>
  </si>
  <si>
    <t>Светланка81</t>
  </si>
  <si>
    <t>Носки дет.(Алсу) НД16 цена 30 руб. размер 18-20 2 шт на девочку (желательно одни белые, а вторые любые) </t>
  </si>
  <si>
    <t>12.Получулки детские (ЛЧПФ) С701л цена 25,3 р 18-20. 1 шт (если будут бирюзовые, если нет то - розовые или белые)</t>
  </si>
  <si>
    <t xml:space="preserve">1) Шапочка (Лаки Чайлд) в Барнауле размер 47, цвет белый Артикул: 14-9 Производитель: Лаки-Чайлд (Lucky child) 60руб. </t>
  </si>
  <si>
    <t>2) Артикул:20-9 Шапочка Лаки Чайлд размер 47, цена 60руб. цвет для мальчика с белым отворотом</t>
  </si>
  <si>
    <t>Vikkii</t>
  </si>
  <si>
    <t xml:space="preserve">Брюки для мал. (Черубино) CAK7222 р. 110 - 149,50 р </t>
  </si>
  <si>
    <t>Пижама для мальчика (Черубино) CAK5231 р.110 (серый) - 375 р</t>
  </si>
  <si>
    <t>Ползунки (Фанни Зебра) Артикул: 4.14.2 р.80/52 мальчиковой расцветки </t>
  </si>
  <si>
    <t>Бандана (Евразия) Артикул: 07-250-009 размер 50 на мальчика</t>
  </si>
  <si>
    <t>Кливия</t>
  </si>
  <si>
    <t>Платье для девочки (Черубино) Артикул: CK6T033, размер 110/60, цвет малиновый, 1 шт </t>
  </si>
  <si>
    <t>Платье детское (Лунева) Артикул: 900-11, размер 116 </t>
  </si>
  <si>
    <t>Колготки дет. (Алсу) Артикул: КДД13 р 14/15 91р 1шт светлые </t>
  </si>
  <si>
    <t>Колготки дет. х/б+эл.(Алсу) Артикул: 2фс73 р.20 122р 1шт светлые </t>
  </si>
  <si>
    <t>Брюки для девочки (Черубино) Артикул: CWK7393 р 122/64 223р 1шт т.синий (замена серый) </t>
  </si>
  <si>
    <t>Брюки для девочки (Орби) Артикул: 30431 р. 122, 128/64/57 314р 1шт брусничный</t>
  </si>
  <si>
    <t>Трусы-боксеры для мальчика (Черубино) арт.CAJ1304 р.140/72 серый 71,00 </t>
  </si>
  <si>
    <t>Трусы-боксеры для мальчика (Черубино)арт. CAJ1334 р.140/72 голубой 103,00 </t>
  </si>
  <si>
    <t>Трусы для мальчика (Консалт) арт. К1912 р.134-140 синий или серый 86,00 </t>
  </si>
  <si>
    <t>Шапка детская (Арктик) арт.ТР-36 р.54-56 серый или синий 188,00</t>
  </si>
  <si>
    <t>Трусы женские коррекция (Визави) Артикул: VDU13-03 размер XXXXL цвет Nature 125 </t>
  </si>
  <si>
    <t>Трусы женские коррекция (Визави) Артикул: VDU13-19 размер XXXXL цвет Бежевый 125 </t>
  </si>
  <si>
    <t>Трусы женские коррекция (Визави) Артикул: VDU13-19 размер XXXXL цвет Черный 125 </t>
  </si>
  <si>
    <t>Трусы женские коррекция (Визави) Артикул: VDU-003-1 размер XXXXL цвет Белый 115</t>
  </si>
  <si>
    <t>goagsi</t>
  </si>
  <si>
    <t>Комплект для мальчика (Исток)Арт. м414-14 Размер - 98 Цена - 213,75</t>
  </si>
  <si>
    <t>Бэнтли</t>
  </si>
  <si>
    <t>FS 6040 Блуза женская желтый (170)-96-104 ВЕ 119р 1шт </t>
  </si>
  <si>
    <t>FL 6039 Блуза женская бирюзовые цветы на экрю (170)-104-112 ВЕ 125р 1шт</t>
  </si>
  <si>
    <t>Мирка</t>
  </si>
  <si>
    <t>FL 6039 Блуза женская р.170/92/100 бирюзово-синие цветы цвет можно поменять </t>
  </si>
  <si>
    <t xml:space="preserve">Артикул:ТК16002-2н Купальник для девочки Консалт 280,0 р116-122/60 розовый </t>
  </si>
  <si>
    <t xml:space="preserve">Артикул:241-018 Футболка мужская Евразия 183,0 р96/182-188 </t>
  </si>
  <si>
    <t>Артикул:JBM2333-001 Футболка мужская Джаст 235,0 р48</t>
  </si>
  <si>
    <t>CAB 61052 Футболка (фуфайка) ясельная бирюзовый (086)-52 УЗ - 159р </t>
  </si>
  <si>
    <t>CAB9445 Комплект ясельный размер 86 оранж-меланж 360р</t>
  </si>
  <si>
    <t>Медовая</t>
  </si>
  <si>
    <t>CSK 9483 Комплект для девочки (Платье типа "туника", бриджи) т.персиковый (122)-64 УЗ - 370р </t>
  </si>
  <si>
    <t>FL 6039 Блуза женская бирюзовые цветы на экрю (170)-104-112 ВЕ 125 руб 1 шт </t>
  </si>
  <si>
    <t>FL 6042 Блуза женская крупные цветы на белом (170)-108-116 ВЕ 125 руб 1 шт </t>
  </si>
  <si>
    <t>CSJ 7095 Шорты для мальчика чёрный(жёлтый) (128)-64 у 100 руб 1 шт </t>
  </si>
  <si>
    <t>CSJ 6180 Футболка для мальчика бирюзовый (128)-64 у 169 руб 1 шт </t>
  </si>
  <si>
    <t>CSJ 6065 Футболка для мальчика синий-серый (128)-64 у 150 руб 1 шт </t>
  </si>
  <si>
    <t>FL 6134 Халат женский черный (170)-104-112 ВЕ 250 руб 1 шт</t>
  </si>
  <si>
    <t>seamni--</t>
  </si>
  <si>
    <t>майка для мал (черубино)CSB6558 р.80 - 90 р </t>
  </si>
  <si>
    <t>майка для мал (черубино) CSB6557 р.80 - 93 р </t>
  </si>
  <si>
    <t>куртка дет (консалт) К3403 р.84 - 280 р </t>
  </si>
  <si>
    <t>рубашка поло для мал (консалт) К3710к86 рю86 - 345 р </t>
  </si>
  <si>
    <t>комплект (евразия)Н220 р. 80 - 248 р </t>
  </si>
  <si>
    <t>куртка дет (консалт) ФЛТ34018-2 р.86 - 245 р </t>
  </si>
  <si>
    <t>1.Кофточка (Лаки Чайлд) в Барнауле Артикул: 14-8 р.28 (86-92) 269 руб. -1шт </t>
  </si>
  <si>
    <t>2.Ползунки низкие (Лаки Чайлд) в Барнауле Артикул: 14-4 р.26(80-86) 169 руб. -1шт </t>
  </si>
  <si>
    <t>3.Футболка (Лаки Чайлд) в Барнауле Артикул: 18-26 р.26(80-86) 209 руб.-1шт </t>
  </si>
  <si>
    <t>4.Трусы детские (Лаки Чайлд) в Барнауле Артикул: 18-24 р.24(74-80) 199 руб. -1шт </t>
  </si>
  <si>
    <t>5.Футболка (Лаки Чайлд) в Барнауле Артикул: 18-36 р.24(74-80) 199 руб.-1шт </t>
  </si>
  <si>
    <t>6.Шапочка детская (бандана) (Лаки Чайлд) в Барнауле Артикул: 18-93 р.42 99 руб.- 1шт</t>
  </si>
  <si>
    <t>Куртка для мальчика (Консалт) Артикул: К3969к76 цвет глуб.синий1, р52/92 цена 345</t>
  </si>
  <si>
    <t>Sandira</t>
  </si>
  <si>
    <t>Ползунки ясельные (Бель Бимбо) тоненькие на 74 мальчик - 2 шт </t>
  </si>
  <si>
    <t>Брюки для мальчика (Консалт) Артикул: К4390к82 р 52/92 345 руб - 1 шт </t>
  </si>
  <si>
    <t>Брюки для мальчика (Черубино) Артикул: CB7T017 р 86/52 бежевый 473 руб - 1 шт </t>
  </si>
  <si>
    <t>Костюм детский (Лунева) Артикул: 01-04 р 98 цвет: для мальчика, 276 руб - 1 шт </t>
  </si>
  <si>
    <t>Брюки для мальчика (Консалт) Артикул: СК4262к66 цвет какао, р52/86 175 руб - 1 шт</t>
  </si>
  <si>
    <t>Брюки женские (Черубино) Артикул: FS7030 р.170/104/48 чёрный </t>
  </si>
  <si>
    <t>Кофточка с воротником короткий рукав Артикул: 4.7.4б р.80/52 мальчиковой окраски </t>
  </si>
  <si>
    <t>Боди-водолазка (рибана с лайкрой) Артикул: 109Боди-водолазка р.52/80 тоже на мальчика</t>
  </si>
  <si>
    <t>шарф детский S-FIX-2 195 р </t>
  </si>
  <si>
    <t>шапка детская C-DT-10 р.52-54 310 р </t>
  </si>
  <si>
    <t>шарф детский Sc-MH-1 284 р </t>
  </si>
  <si>
    <t>футболка детская 002-TS р.7 51 р </t>
  </si>
  <si>
    <t>футболка детская 002-TS р.8 51 р </t>
  </si>
  <si>
    <t>джемпер для мальчика 5868 р.104/28 99 р </t>
  </si>
  <si>
    <t>шорты для мал (черубино) CSK7220 р.104/56 70 р </t>
  </si>
  <si>
    <t>FS6179 - джемпер женский (Черубино), р. 170/84/42, св. серый, 192 руб. </t>
  </si>
  <si>
    <t>FS5038 -комплект женский (Черубино), бирюзовый (звездочки), р.170/84/92, 188 руб</t>
  </si>
  <si>
    <t>А345, майка жен., черн., р.М, 179 руб </t>
  </si>
  <si>
    <t>джемпер для мальчика 3831 р. 146 - 183 р </t>
  </si>
  <si>
    <t>бриджи для девочки (консалт)К4025Сн (бордовые или темно-синий) р.122 - 165 р </t>
  </si>
  <si>
    <t>блузка Л171 (евразия) р.7 - 167 р </t>
  </si>
  <si>
    <t>купальник (консалт) ТК17003-2 р.122 - 310 р </t>
  </si>
  <si>
    <t>COTTON LEGGINGS250 7С-39С-леггинсы жен., р.3, 241,31 ру</t>
  </si>
  <si>
    <t>рукавицы дет (кроха) LM-DT-11 р.4/6 - 343 р</t>
  </si>
  <si>
    <t>GalaK</t>
  </si>
  <si>
    <t xml:space="preserve">Куртка детская (Консалт) Артикул: ФЛ34011н5РР р.68/134 на замену Артикул: ФЛ34011н4РР </t>
  </si>
  <si>
    <t>FM 6094 Сарафан женский цветы на голубом (170)-104-112 ВЕ</t>
  </si>
  <si>
    <t>фуфайка для мал (консалт) р. 146 - 185 р</t>
  </si>
  <si>
    <t>angeldemon</t>
  </si>
  <si>
    <t>Ползунки длинные с ластовицей (Фанни Зебра) Артикул: 4.14.4б р-р 68 2шт.мальчик 89р. </t>
  </si>
  <si>
    <t>Кофточка с длин. рукав (Фанни Зебра) Артикул: 4.6.2а р-р 68 2шт мальчик 79р.</t>
  </si>
  <si>
    <t>1) Ползунки Артикул: 1-4Мф р. 20(62-68) ц.129 </t>
  </si>
  <si>
    <t>2) Распашонка"Я люблю папу" Лаки Чайлд Артикул: 1-7Пф р. 20(62-68) ц. 119</t>
  </si>
  <si>
    <t>Артикул:ML1646-01Ангелика Комбинезон женский Меладо 620,0 размер 96/158-164 терракот</t>
  </si>
  <si>
    <t>Волейболистка</t>
  </si>
  <si>
    <t>Распашонка с боков.застеж. (Фанни Зебра) Артикул: И4.2.2 размер 62/40 цена 54 руб. - 3 шт. (цвет поярче, для девочки) </t>
  </si>
  <si>
    <t>Артикул: 445-018В Фуфайка детская baby (Евразия) 1шт р.9/74 169 </t>
  </si>
  <si>
    <t>Артикул: CAB61081 Футболка (фуфайка) ясельная (Черубино) 1шт р.74/48 183 </t>
  </si>
  <si>
    <t>Артикул: U212-7 Футболка дет. "Карамель" (Юник) 1шт р.74 158 </t>
  </si>
  <si>
    <t>Артикул: П328 Трусы (Евразия) (голубые, сирень) по 4шт р.9/74 65 </t>
  </si>
  <si>
    <t>Артикул: CAB3308 Комплект ясельный (майка, трусы) (Черубино) (розовый или желтый)1шт. р.74/48 149</t>
  </si>
  <si>
    <t>barolga13</t>
  </si>
  <si>
    <t xml:space="preserve">Трусы для девочки (Консалт) Артикул: К1909н или арт К1931ал р.98-104 5 шт </t>
  </si>
  <si>
    <t xml:space="preserve">Джемпер для дев. (Консалт) Артикул: К3534к81 98 р. 285 р. </t>
  </si>
  <si>
    <t>Панама детская (Кроха)  CT-SM-01-1 с Крошем  56 р. 150р.</t>
  </si>
  <si>
    <t>БАЛАНЮЧКА</t>
  </si>
  <si>
    <t>Трусы-боксеры для мальчика (Черубино), Артикул: CAK1310, р.110/116/60 голубой - 2 шт , т.оливковый - 1 шт, серый - 1 шт </t>
  </si>
  <si>
    <t>не тот арт в счете</t>
  </si>
  <si>
    <t>какой цвет нужен? Синего как на фото нет.</t>
  </si>
  <si>
    <t>не указан арт</t>
  </si>
  <si>
    <t>в счете в голубом цвете</t>
  </si>
  <si>
    <t>только упаковкой по 3 шт.</t>
  </si>
  <si>
    <t>комментарии</t>
  </si>
  <si>
    <t xml:space="preserve">Бейсболка детская (Кроха) Артикул: BC-BR-01 54 р. цвет любой На замену Бейсболка детская (Кроха) Артикул: BC-FIX-2 </t>
  </si>
  <si>
    <t xml:space="preserve">Колготки детские (Конте) Артикул: 7С-80СП Р.14. 3шт разных цветов(светлые,  но не белые) </t>
  </si>
  <si>
    <t xml:space="preserve">Артикул:К1040-3 Трусы детские Консалт 61,0 р-р 80 белые или розовые упаковку из 3-х штук </t>
  </si>
  <si>
    <t xml:space="preserve">Артикул:CAK1337 Трусы для девочек Черубино 51,0 р-р 98-104 белые </t>
  </si>
  <si>
    <t xml:space="preserve">Артикул:136063 Ползунки ясельные Бель Бимбо 73,0 р р-р 74 розовые или бирюзовые </t>
  </si>
  <si>
    <t>Артикул:136066 Кофточка ясельная Бель Бимбо 70,0 р-р 80 розовую или бирюзовую.</t>
  </si>
  <si>
    <t xml:space="preserve">1.Бейсболка детская (Кроха) Артикул: BC-DP-10 Размер: 54 Цвет: розовый на замену: Бейсболка детская (Кроха) Артикул: ВС-ММ-03 Размер: 54 Цвет: ярко-розовый; Бейсболка детская (Кроха)Артикул: BC-BR-01 Размер: 52 Цвет: розовый </t>
  </si>
  <si>
    <t>3.Брюки для девочек (Пеликан) Артикул: GL468-1 Размер: 7 Цвет: Jeans</t>
  </si>
  <si>
    <t>Ламинария</t>
  </si>
  <si>
    <t>Елена Люфт</t>
  </si>
  <si>
    <t xml:space="preserve">Трусы для мальчика  CAJ1315 размер 140 любой цвет 2 шт. замена  К1912 упаковку 3 шт. </t>
  </si>
  <si>
    <t>Комплект ясельный (рубашечка, длинные ползунки) Артикул: CAB9444 бирюзовый р-р 68</t>
  </si>
  <si>
    <t>1. Панама детская (Кроха) Артикул: СТ-311 р.50 голубой на замену Панама детская (Кроха) Артикул: СТ-253-1 р.48 бежевый </t>
  </si>
  <si>
    <t>2. Бейсболка детская (Кроха) Артикул: ВС-417 р.48-50 серый на замену Бейсболка детская (Кроха) Артикул: BC-PL-2 р.48 белый</t>
  </si>
  <si>
    <t>Комплект для девочки (Черубино) размер 110/60, цвет персиковый/бежевый CSK9260</t>
  </si>
  <si>
    <t>Панама детская (Кроха) Артикул: СТ-330 Р. 48 Розовый цвет На замену любая панама не белая на девочку 48р. примерно в той же цене</t>
  </si>
  <si>
    <t>шапку на мальчика р-р 54-56 ближе к 56 любую по наличию,ТР-38 ТР-36 чтобы хорошо тянулась, а то башковитый цвет синий, серый или голубой </t>
  </si>
  <si>
    <t>Колготки ажурные (Консалт) Артикул: К9007-4 р.122-128/64/17 140руб 1шт (бледные) на замену любые из этой серии, только не яркие - в школу - и не белые :-) </t>
  </si>
  <si>
    <t>Бейсболка детская (Кроха) Артикул: ВС-246 р-р 55 220руб 1шт цвет любой (на замену р-р 54) </t>
  </si>
  <si>
    <t>Шапка детская (Арктик) Артикул: ТР-39 р-р 52-54 188руб 1шт</t>
  </si>
  <si>
    <t>Повязка детская (Арктик) в Барнауле Артикул: П-4 размер 52-54</t>
  </si>
  <si>
    <t>1.Панама детская (Кроха) в Барнауле Артикул: Те-3 р.44 белый 146 руб. </t>
  </si>
  <si>
    <t>2.Панама детская (Кроха) в Барнауле Артикул: СТ-36-1 р.46 розовый 160 руб. на замену Артикул: СТ-206 </t>
  </si>
  <si>
    <t>3.Повязка детская (Арктик) в Барнауле Артикул: П-5 р.48-50 95 руб </t>
  </si>
  <si>
    <t>4.Повязка детская (Арктик) в Барнауле Артикул: П-1 р.44-46 110 руб.</t>
  </si>
  <si>
    <t xml:space="preserve">Трусы мужские (Пеликан) Артикул: ML444 Размер: XXL Цвет: Lime/grey </t>
  </si>
  <si>
    <t xml:space="preserve">Трусы мужские (Пеликан) Артикул: MLS485 Размер: XXL Цвет: Grey/ blue </t>
  </si>
  <si>
    <t xml:space="preserve">Трусы женские (Пеликан) Артикул: LSM325 Размер: M Цвет: Menthol </t>
  </si>
  <si>
    <t xml:space="preserve">Носки муж. х/б+па (Орел) Артикул: с253ор Размер: 25 Цвет: серый, бежевый - 5 пар </t>
  </si>
  <si>
    <t xml:space="preserve">Трусы мужские (Черубино) Артикул: MC1044 Размер: 3ХL Цвет: "Кеды"набивка </t>
  </si>
  <si>
    <t xml:space="preserve">Бюстгальтер (Визави) Артикул: BF0274P Размер: 75В Цвет: Malachite </t>
  </si>
  <si>
    <t xml:space="preserve">Бюстгальтер (Визави) Артикул: BF0330-P Размер: 70B Цвет: White </t>
  </si>
  <si>
    <t>Трусы женские классика (Визави) Артикул: VDS13-07 Размер: M Цвет: Yellow</t>
  </si>
  <si>
    <t>Артикул:BC-DT-15, Бейсболка детская Кроха, р.54, цвет голубой</t>
  </si>
  <si>
    <t>1) Брюки ясельные 62/40 Артикул: CSN7202 голубой (полоска) 75р </t>
  </si>
  <si>
    <t>2) Кофточка дет "Tedi" (Юник) Артикул: U986-23 молочный р.68 142 руб </t>
  </si>
  <si>
    <t>3) Полукомбинезон дет. "Happy " (Юник)Артикул: U974-23 р.68 молочный 190руб </t>
  </si>
  <si>
    <t>4) Ползунки удл. (Консалт) Артикул: К4344 р.44/68 голубая полоска 135 руб </t>
  </si>
  <si>
    <t>5) Ползунки (Фанни Зебра) Артикул: И4.18.2 р.62/40 63руб </t>
  </si>
  <si>
    <t>) Брюки для мальчика (Орби) в Барнауле Артикул: 1521 Производитель: Бум (Boom by Orby) размер 152 бежевый вар.2 314р. </t>
  </si>
  <si>
    <t>2) Брюки для мальчика (Орби) в Барнауле Артикул: 1521 Производитель: Бум (Boom by Orby) размер 152 синий вар.1 314р.</t>
  </si>
  <si>
    <t>Бейсболка детская (Кроха) в Барнауле, Артикул: BC-PL-2, р. 50, 291 руб</t>
  </si>
  <si>
    <t xml:space="preserve">BC-BR-02 р.54 синий 202 руб., </t>
  </si>
  <si>
    <t xml:space="preserve">BC-PL-5 р.52 бирюза 282 руб., </t>
  </si>
  <si>
    <t xml:space="preserve">CT-DT-13 р. 50 голубая 160 руб., </t>
  </si>
  <si>
    <t xml:space="preserve">BC-SM-154 р.50 202 руб., </t>
  </si>
  <si>
    <t>B-425 р.54-56 белый 321 руб.,</t>
  </si>
  <si>
    <t xml:space="preserve">BC-FIX-2 голубая р. 48 261 руб. </t>
  </si>
  <si>
    <t>джемпер BJN327 р.1 paprika 228 руб</t>
  </si>
  <si>
    <t>Eilinykh</t>
  </si>
  <si>
    <t>Майка мужская (Евразия) Артикул: В313 размер XXXL/182-188 122 руб </t>
  </si>
  <si>
    <t>Майка мужская (Евразия) Артикул: 222-008 размер XXXL/182-188 122 руб </t>
  </si>
  <si>
    <t xml:space="preserve">Бриджи для девочки (Консалт) Артикул: К4034к81 98р. Серый меланж </t>
  </si>
  <si>
    <t>в счете 1шт, доберу сама на складе</t>
  </si>
  <si>
    <t xml:space="preserve">2.Бейсболка детская (Кроха) Артикул: BC-SM-154 Размер: 50 Цвет: синий на замену: Бейсболка детская (Кроха) Артикул: BC-PL-3 Размер: 50 Цвет: серый или Бейсболка детская (Кроха) Артикул: ВС-239 Размер: 50 Цвет: синий </t>
  </si>
  <si>
    <t>126+1900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</si>
</sst>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workbookViewId="0">
      <selection activeCell="A2" sqref="A2"/>
    </sheetView>
  </sheetViews>
  <sheetFormatPr defaultRowHeight="15" x14ac:dyDescent="0.25"/>
  <cols>
    <col min="1" max="1" width="26" customWidth="1"/>
    <col min="2" max="2" width="57" customWidth="1"/>
    <col min="8" max="8" width="9.140625" style="7"/>
    <col min="9" max="9" width="35.2851562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194</v>
      </c>
    </row>
    <row r="2" spans="1:9" x14ac:dyDescent="0.25">
      <c r="A2" t="s">
        <v>37</v>
      </c>
      <c r="B2" t="s">
        <v>35</v>
      </c>
      <c r="C2">
        <v>0</v>
      </c>
      <c r="E2">
        <v>0</v>
      </c>
    </row>
    <row r="3" spans="1:9" x14ac:dyDescent="0.25">
      <c r="A3" t="s">
        <v>37</v>
      </c>
      <c r="B3" t="s">
        <v>36</v>
      </c>
      <c r="C3">
        <v>0</v>
      </c>
      <c r="E3">
        <v>0</v>
      </c>
    </row>
    <row r="4" spans="1:9" s="5" customFormat="1" x14ac:dyDescent="0.25">
      <c r="A4" s="5" t="s">
        <v>37</v>
      </c>
      <c r="E4" s="5">
        <f>SUM(E2:E3)</f>
        <v>0</v>
      </c>
      <c r="F4" s="5">
        <v>0</v>
      </c>
      <c r="G4" s="5">
        <v>0</v>
      </c>
      <c r="H4" s="8">
        <v>0</v>
      </c>
    </row>
    <row r="5" spans="1:9" x14ac:dyDescent="0.25">
      <c r="A5" t="s">
        <v>170</v>
      </c>
      <c r="B5" t="s">
        <v>171</v>
      </c>
      <c r="D5">
        <v>2</v>
      </c>
      <c r="E5">
        <v>172.66</v>
      </c>
    </row>
    <row r="6" spans="1:9" x14ac:dyDescent="0.25">
      <c r="A6" t="s">
        <v>170</v>
      </c>
      <c r="B6" s="4" t="s">
        <v>172</v>
      </c>
      <c r="D6">
        <v>2</v>
      </c>
      <c r="E6" s="4">
        <v>176.54</v>
      </c>
      <c r="I6" s="2" t="s">
        <v>189</v>
      </c>
    </row>
    <row r="7" spans="1:9" s="5" customFormat="1" x14ac:dyDescent="0.25">
      <c r="A7" s="11" t="s">
        <v>170</v>
      </c>
      <c r="B7" s="4" t="s">
        <v>206</v>
      </c>
      <c r="C7" s="4">
        <v>315.25</v>
      </c>
      <c r="E7" s="4">
        <v>315.25</v>
      </c>
      <c r="H7" s="8"/>
    </row>
    <row r="8" spans="1:9" s="5" customFormat="1" x14ac:dyDescent="0.25">
      <c r="A8" s="5" t="s">
        <v>170</v>
      </c>
      <c r="E8" s="5">
        <f>SUM(E5:E7)</f>
        <v>664.45</v>
      </c>
      <c r="F8" s="5">
        <f>E8*1.08</f>
        <v>717.60600000000011</v>
      </c>
      <c r="G8" s="5">
        <v>0</v>
      </c>
      <c r="H8" s="8">
        <f>F8-G8</f>
        <v>717.60600000000011</v>
      </c>
    </row>
    <row r="9" spans="1:9" x14ac:dyDescent="0.25">
      <c r="A9" t="s">
        <v>183</v>
      </c>
      <c r="B9" s="4" t="s">
        <v>178</v>
      </c>
      <c r="C9">
        <v>163.93</v>
      </c>
      <c r="E9">
        <v>163.93</v>
      </c>
    </row>
    <row r="10" spans="1:9" s="5" customFormat="1" x14ac:dyDescent="0.25">
      <c r="A10" t="s">
        <v>183</v>
      </c>
      <c r="B10" s="4" t="s">
        <v>179</v>
      </c>
      <c r="C10">
        <v>177.51</v>
      </c>
      <c r="D10"/>
      <c r="E10">
        <v>177.51</v>
      </c>
      <c r="F10"/>
      <c r="G10"/>
      <c r="H10" s="7"/>
      <c r="I10"/>
    </row>
    <row r="11" spans="1:9" x14ac:dyDescent="0.25">
      <c r="A11" t="s">
        <v>183</v>
      </c>
      <c r="B11" s="4" t="s">
        <v>180</v>
      </c>
      <c r="C11">
        <v>153.26</v>
      </c>
      <c r="E11">
        <v>153.26</v>
      </c>
    </row>
    <row r="12" spans="1:9" x14ac:dyDescent="0.25">
      <c r="A12" t="s">
        <v>183</v>
      </c>
      <c r="B12" s="4" t="s">
        <v>181</v>
      </c>
      <c r="C12">
        <v>63.05</v>
      </c>
      <c r="D12">
        <v>8</v>
      </c>
      <c r="E12">
        <f>C12*D12</f>
        <v>504.4</v>
      </c>
    </row>
    <row r="13" spans="1:9" s="5" customFormat="1" x14ac:dyDescent="0.25">
      <c r="A13" t="s">
        <v>183</v>
      </c>
      <c r="B13" s="4" t="s">
        <v>182</v>
      </c>
      <c r="C13">
        <v>144.53</v>
      </c>
      <c r="D13"/>
      <c r="E13">
        <v>144.53</v>
      </c>
      <c r="F13"/>
      <c r="G13"/>
      <c r="H13" s="7"/>
      <c r="I13"/>
    </row>
    <row r="14" spans="1:9" x14ac:dyDescent="0.25">
      <c r="A14" s="5" t="s">
        <v>183</v>
      </c>
      <c r="B14" s="5"/>
      <c r="C14" s="5"/>
      <c r="D14" s="5"/>
      <c r="E14" s="5">
        <f>SUM(E9:E13)</f>
        <v>1143.6299999999999</v>
      </c>
      <c r="F14" s="5">
        <f>E14*1.08</f>
        <v>1235.1204</v>
      </c>
      <c r="G14" s="5">
        <v>0</v>
      </c>
      <c r="H14" s="8">
        <f>F14-G14</f>
        <v>1235.1204</v>
      </c>
      <c r="I14" s="5"/>
    </row>
    <row r="15" spans="1:9" x14ac:dyDescent="0.25">
      <c r="A15" t="s">
        <v>244</v>
      </c>
      <c r="B15" s="4" t="s">
        <v>237</v>
      </c>
      <c r="C15">
        <v>195.94</v>
      </c>
      <c r="E15">
        <v>195.94</v>
      </c>
    </row>
    <row r="16" spans="1:9" x14ac:dyDescent="0.25">
      <c r="A16" t="s">
        <v>244</v>
      </c>
      <c r="B16" s="4" t="s">
        <v>238</v>
      </c>
      <c r="C16">
        <v>272.57</v>
      </c>
      <c r="E16">
        <v>272.57</v>
      </c>
    </row>
    <row r="17" spans="1:9" x14ac:dyDescent="0.25">
      <c r="A17" t="s">
        <v>244</v>
      </c>
      <c r="B17" s="4" t="s">
        <v>239</v>
      </c>
      <c r="C17">
        <v>155.19999999999999</v>
      </c>
      <c r="E17">
        <v>155.19999999999999</v>
      </c>
    </row>
    <row r="18" spans="1:9" x14ac:dyDescent="0.25">
      <c r="A18" t="s">
        <v>244</v>
      </c>
      <c r="B18" s="10" t="s">
        <v>240</v>
      </c>
    </row>
    <row r="19" spans="1:9" x14ac:dyDescent="0.25">
      <c r="A19" t="s">
        <v>244</v>
      </c>
      <c r="B19" s="10" t="s">
        <v>241</v>
      </c>
    </row>
    <row r="20" spans="1:9" x14ac:dyDescent="0.25">
      <c r="A20" t="s">
        <v>244</v>
      </c>
      <c r="B20" s="4" t="s">
        <v>242</v>
      </c>
      <c r="C20">
        <v>253.17</v>
      </c>
      <c r="E20">
        <v>253.17</v>
      </c>
    </row>
    <row r="21" spans="1:9" x14ac:dyDescent="0.25">
      <c r="A21" t="s">
        <v>244</v>
      </c>
      <c r="B21" t="s">
        <v>243</v>
      </c>
      <c r="C21">
        <v>0</v>
      </c>
      <c r="E21">
        <v>0</v>
      </c>
    </row>
    <row r="22" spans="1:9" s="5" customFormat="1" x14ac:dyDescent="0.25">
      <c r="A22" s="5" t="s">
        <v>244</v>
      </c>
      <c r="E22" s="5">
        <f>SUM(E15:E21)</f>
        <v>876.88</v>
      </c>
      <c r="F22" s="5">
        <f>E22*1.08</f>
        <v>947.0304000000001</v>
      </c>
      <c r="G22" s="5">
        <v>1000</v>
      </c>
      <c r="H22" s="8">
        <f>F22-G22</f>
        <v>-52.9695999999999</v>
      </c>
    </row>
    <row r="23" spans="1:9" x14ac:dyDescent="0.25">
      <c r="A23" t="s">
        <v>12</v>
      </c>
      <c r="B23" s="10" t="s">
        <v>177</v>
      </c>
      <c r="C23" s="11">
        <v>52.38</v>
      </c>
      <c r="D23" s="11">
        <v>3</v>
      </c>
      <c r="E23" s="11">
        <f>C23*D23</f>
        <v>157.14000000000001</v>
      </c>
      <c r="F23" s="5"/>
      <c r="G23" s="5"/>
      <c r="H23" s="8"/>
      <c r="I23" s="5"/>
    </row>
    <row r="24" spans="1:9" x14ac:dyDescent="0.25">
      <c r="A24" t="s">
        <v>12</v>
      </c>
      <c r="B24" s="4" t="s">
        <v>10</v>
      </c>
      <c r="C24">
        <v>65.959999999999994</v>
      </c>
      <c r="D24">
        <v>2</v>
      </c>
      <c r="E24">
        <f>C24*D24</f>
        <v>131.91999999999999</v>
      </c>
    </row>
    <row r="25" spans="1:9" x14ac:dyDescent="0.25">
      <c r="A25" t="s">
        <v>12</v>
      </c>
      <c r="B25" t="s">
        <v>11</v>
      </c>
      <c r="C25">
        <v>49.47</v>
      </c>
      <c r="E25">
        <v>49.47</v>
      </c>
    </row>
    <row r="26" spans="1:9" x14ac:dyDescent="0.25">
      <c r="A26" s="5" t="s">
        <v>12</v>
      </c>
      <c r="B26" s="5"/>
      <c r="C26" s="5"/>
      <c r="D26" s="5"/>
      <c r="E26" s="5">
        <f>SUM(E23:E25)</f>
        <v>338.53</v>
      </c>
      <c r="F26" s="5">
        <f>E26*1.08</f>
        <v>365.61239999999998</v>
      </c>
      <c r="G26" s="5">
        <v>196</v>
      </c>
      <c r="H26" s="8">
        <f>F26-G26</f>
        <v>169.61239999999998</v>
      </c>
      <c r="I26" s="5"/>
    </row>
    <row r="27" spans="1:9" s="5" customFormat="1" x14ac:dyDescent="0.25">
      <c r="A27" t="s">
        <v>166</v>
      </c>
      <c r="B27" s="4" t="s">
        <v>167</v>
      </c>
      <c r="C27">
        <v>470.45</v>
      </c>
      <c r="D27"/>
      <c r="E27">
        <v>470.45</v>
      </c>
      <c r="F27"/>
      <c r="G27"/>
      <c r="H27" s="7"/>
      <c r="I27"/>
    </row>
    <row r="28" spans="1:9" x14ac:dyDescent="0.25">
      <c r="A28" t="s">
        <v>166</v>
      </c>
      <c r="B28" s="4" t="s">
        <v>168</v>
      </c>
      <c r="C28">
        <v>151.32</v>
      </c>
      <c r="E28">
        <v>151.32</v>
      </c>
    </row>
    <row r="29" spans="1:9" x14ac:dyDescent="0.25">
      <c r="A29" s="5" t="s">
        <v>166</v>
      </c>
      <c r="B29" s="5"/>
      <c r="C29" s="5"/>
      <c r="D29" s="5"/>
      <c r="E29" s="5">
        <f>SUM(E27:E28)</f>
        <v>621.77</v>
      </c>
      <c r="F29" s="5">
        <f>E29*1.08</f>
        <v>671.51160000000004</v>
      </c>
      <c r="G29" s="5">
        <v>672</v>
      </c>
      <c r="H29" s="8">
        <f>F29-G29</f>
        <v>-0.48839999999995598</v>
      </c>
      <c r="I29" s="5"/>
    </row>
    <row r="30" spans="1:9" x14ac:dyDescent="0.25">
      <c r="A30" t="s">
        <v>70</v>
      </c>
      <c r="B30" s="4" t="s">
        <v>62</v>
      </c>
    </row>
    <row r="31" spans="1:9" x14ac:dyDescent="0.25">
      <c r="A31" t="s">
        <v>70</v>
      </c>
      <c r="B31" s="4" t="s">
        <v>63</v>
      </c>
    </row>
    <row r="32" spans="1:9" x14ac:dyDescent="0.25">
      <c r="A32" t="s">
        <v>70</v>
      </c>
      <c r="B32" s="4" t="s">
        <v>64</v>
      </c>
      <c r="C32">
        <v>58.2</v>
      </c>
      <c r="E32">
        <v>58.2</v>
      </c>
    </row>
    <row r="33" spans="1:9" x14ac:dyDescent="0.25">
      <c r="A33" t="s">
        <v>70</v>
      </c>
      <c r="B33" s="4" t="s">
        <v>65</v>
      </c>
      <c r="C33">
        <v>58.2</v>
      </c>
      <c r="E33">
        <v>58.2</v>
      </c>
    </row>
    <row r="34" spans="1:9" x14ac:dyDescent="0.25">
      <c r="A34" t="s">
        <v>70</v>
      </c>
      <c r="B34" s="4" t="s">
        <v>66</v>
      </c>
      <c r="C34">
        <v>58.2</v>
      </c>
      <c r="E34">
        <v>58.2</v>
      </c>
    </row>
    <row r="35" spans="1:9" x14ac:dyDescent="0.25">
      <c r="A35" t="s">
        <v>70</v>
      </c>
      <c r="B35" s="4" t="s">
        <v>67</v>
      </c>
      <c r="C35">
        <v>58.2</v>
      </c>
      <c r="E35">
        <v>58.2</v>
      </c>
    </row>
    <row r="36" spans="1:9" x14ac:dyDescent="0.25">
      <c r="A36" t="s">
        <v>70</v>
      </c>
      <c r="B36" t="s">
        <v>85</v>
      </c>
      <c r="C36">
        <v>0</v>
      </c>
      <c r="E36">
        <v>0</v>
      </c>
    </row>
    <row r="37" spans="1:9" s="5" customFormat="1" x14ac:dyDescent="0.25">
      <c r="A37" t="s">
        <v>70</v>
      </c>
      <c r="B37" t="s">
        <v>86</v>
      </c>
      <c r="C37">
        <v>0</v>
      </c>
      <c r="D37"/>
      <c r="E37">
        <v>0</v>
      </c>
      <c r="F37"/>
      <c r="G37"/>
      <c r="H37" s="7"/>
      <c r="I37"/>
    </row>
    <row r="38" spans="1:9" x14ac:dyDescent="0.25">
      <c r="A38" s="11" t="s">
        <v>70</v>
      </c>
      <c r="B38" t="s">
        <v>234</v>
      </c>
      <c r="C38">
        <v>304.58</v>
      </c>
      <c r="D38" s="5"/>
      <c r="E38">
        <v>304.58</v>
      </c>
      <c r="F38" s="5"/>
      <c r="G38" s="5"/>
      <c r="H38" s="8"/>
      <c r="I38" s="5"/>
    </row>
    <row r="39" spans="1:9" s="5" customFormat="1" x14ac:dyDescent="0.25">
      <c r="A39" t="s">
        <v>70</v>
      </c>
      <c r="B39" t="s">
        <v>235</v>
      </c>
      <c r="C39">
        <v>304.58</v>
      </c>
      <c r="D39"/>
      <c r="E39">
        <v>304.58</v>
      </c>
      <c r="F39"/>
      <c r="G39"/>
      <c r="H39" s="7"/>
      <c r="I39"/>
    </row>
    <row r="40" spans="1:9" s="5" customFormat="1" x14ac:dyDescent="0.25">
      <c r="A40" s="5" t="s">
        <v>70</v>
      </c>
      <c r="E40" s="5">
        <f>SUM(E32:E39)</f>
        <v>841.96</v>
      </c>
      <c r="F40" s="5">
        <f>E40*1.08</f>
        <v>909.31680000000006</v>
      </c>
      <c r="G40" s="5">
        <v>930</v>
      </c>
      <c r="H40" s="8">
        <f>F40-G40</f>
        <v>-20.683199999999943</v>
      </c>
    </row>
    <row r="41" spans="1:9" x14ac:dyDescent="0.25">
      <c r="A41" t="s">
        <v>107</v>
      </c>
      <c r="B41" s="4" t="s">
        <v>103</v>
      </c>
      <c r="C41">
        <v>121.25</v>
      </c>
      <c r="E41">
        <v>121.25</v>
      </c>
    </row>
    <row r="42" spans="1:9" x14ac:dyDescent="0.25">
      <c r="A42" t="s">
        <v>107</v>
      </c>
      <c r="B42" s="4" t="s">
        <v>104</v>
      </c>
      <c r="C42">
        <v>121.25</v>
      </c>
      <c r="E42">
        <v>121.25</v>
      </c>
    </row>
    <row r="43" spans="1:9" s="5" customFormat="1" x14ac:dyDescent="0.25">
      <c r="A43" t="s">
        <v>107</v>
      </c>
      <c r="B43" s="4" t="s">
        <v>105</v>
      </c>
      <c r="C43">
        <v>121.25</v>
      </c>
      <c r="D43"/>
      <c r="E43">
        <v>121.25</v>
      </c>
      <c r="F43"/>
      <c r="G43"/>
      <c r="H43" s="7"/>
      <c r="I43"/>
    </row>
    <row r="44" spans="1:9" x14ac:dyDescent="0.25">
      <c r="A44" t="s">
        <v>107</v>
      </c>
      <c r="B44" s="4" t="s">
        <v>106</v>
      </c>
      <c r="C44">
        <v>111.55</v>
      </c>
      <c r="E44">
        <v>111.55</v>
      </c>
    </row>
    <row r="45" spans="1:9" x14ac:dyDescent="0.25">
      <c r="A45" s="11" t="s">
        <v>107</v>
      </c>
      <c r="B45" s="10" t="s">
        <v>246</v>
      </c>
      <c r="C45" s="5"/>
      <c r="D45" s="5"/>
      <c r="E45" s="5"/>
      <c r="F45" s="5"/>
      <c r="G45" s="5"/>
      <c r="H45" s="8"/>
      <c r="I45" s="5"/>
    </row>
    <row r="46" spans="1:9" x14ac:dyDescent="0.25">
      <c r="A46" t="s">
        <v>107</v>
      </c>
      <c r="B46" s="10" t="s">
        <v>245</v>
      </c>
    </row>
    <row r="47" spans="1:9" s="5" customFormat="1" x14ac:dyDescent="0.25">
      <c r="A47" s="5" t="s">
        <v>107</v>
      </c>
      <c r="E47" s="5">
        <f>SUM(E41:E46)</f>
        <v>475.3</v>
      </c>
      <c r="F47" s="5">
        <f>E47*1.08</f>
        <v>513.32400000000007</v>
      </c>
      <c r="G47" s="5">
        <v>513</v>
      </c>
      <c r="H47" s="8">
        <f>F47-G47</f>
        <v>0.32400000000006912</v>
      </c>
    </row>
    <row r="48" spans="1:9" x14ac:dyDescent="0.25">
      <c r="A48" t="s">
        <v>18</v>
      </c>
      <c r="B48" s="4" t="s">
        <v>15</v>
      </c>
      <c r="C48">
        <v>397.7</v>
      </c>
      <c r="E48">
        <v>397.7</v>
      </c>
    </row>
    <row r="49" spans="1:9" x14ac:dyDescent="0.25">
      <c r="A49" t="s">
        <v>18</v>
      </c>
      <c r="B49" s="4" t="s">
        <v>16</v>
      </c>
      <c r="C49">
        <v>321.07</v>
      </c>
      <c r="E49">
        <v>321.07</v>
      </c>
    </row>
    <row r="50" spans="1:9" x14ac:dyDescent="0.25">
      <c r="A50" t="s">
        <v>18</v>
      </c>
      <c r="B50" s="4" t="s">
        <v>17</v>
      </c>
      <c r="C50">
        <v>283.24</v>
      </c>
      <c r="E50">
        <v>283.24</v>
      </c>
    </row>
    <row r="51" spans="1:9" x14ac:dyDescent="0.25">
      <c r="A51" t="s">
        <v>18</v>
      </c>
      <c r="B51" s="4" t="s">
        <v>56</v>
      </c>
      <c r="C51">
        <v>75.66</v>
      </c>
      <c r="E51">
        <v>75.66</v>
      </c>
    </row>
    <row r="52" spans="1:9" x14ac:dyDescent="0.25">
      <c r="A52" t="s">
        <v>18</v>
      </c>
      <c r="B52" s="4" t="s">
        <v>57</v>
      </c>
      <c r="C52">
        <v>177.51</v>
      </c>
      <c r="E52">
        <v>177.51</v>
      </c>
    </row>
    <row r="53" spans="1:9" x14ac:dyDescent="0.25">
      <c r="A53" t="s">
        <v>18</v>
      </c>
      <c r="B53" s="4" t="s">
        <v>58</v>
      </c>
      <c r="C53">
        <v>172.66</v>
      </c>
      <c r="E53">
        <v>172.66</v>
      </c>
    </row>
    <row r="54" spans="1:9" s="5" customFormat="1" x14ac:dyDescent="0.25">
      <c r="A54" t="s">
        <v>18</v>
      </c>
      <c r="B54" s="4" t="s">
        <v>59</v>
      </c>
      <c r="C54">
        <v>177.51</v>
      </c>
      <c r="D54"/>
      <c r="E54">
        <v>177.51</v>
      </c>
      <c r="F54"/>
      <c r="G54"/>
      <c r="H54" s="7"/>
      <c r="I54"/>
    </row>
    <row r="55" spans="1:9" x14ac:dyDescent="0.25">
      <c r="A55" t="s">
        <v>18</v>
      </c>
      <c r="B55" s="4" t="s">
        <v>60</v>
      </c>
      <c r="C55">
        <v>237.65</v>
      </c>
      <c r="E55">
        <v>237.65</v>
      </c>
    </row>
    <row r="56" spans="1:9" x14ac:dyDescent="0.25">
      <c r="A56" t="s">
        <v>18</v>
      </c>
      <c r="B56" s="4" t="s">
        <v>61</v>
      </c>
      <c r="C56">
        <v>257.05</v>
      </c>
      <c r="E56">
        <v>257.05</v>
      </c>
    </row>
    <row r="57" spans="1:9" x14ac:dyDescent="0.25">
      <c r="A57" s="5" t="s">
        <v>18</v>
      </c>
      <c r="B57" s="5"/>
      <c r="C57" s="5"/>
      <c r="D57" s="5"/>
      <c r="E57" s="5">
        <f>SUM(E48:E56)</f>
        <v>2100.0500000000002</v>
      </c>
      <c r="F57" s="5">
        <f>E57*1.08</f>
        <v>2268.0540000000005</v>
      </c>
      <c r="G57" s="5">
        <v>2268</v>
      </c>
      <c r="H57" s="8">
        <f>F57-G57</f>
        <v>5.4000000000542059E-2</v>
      </c>
      <c r="I57" s="5"/>
    </row>
    <row r="58" spans="1:9" x14ac:dyDescent="0.25">
      <c r="A58" t="s">
        <v>72</v>
      </c>
      <c r="B58" s="4" t="s">
        <v>71</v>
      </c>
      <c r="D58">
        <v>6</v>
      </c>
      <c r="E58">
        <v>296.82</v>
      </c>
    </row>
    <row r="59" spans="1:9" s="5" customFormat="1" x14ac:dyDescent="0.25">
      <c r="A59" s="5" t="s">
        <v>72</v>
      </c>
      <c r="E59" s="5">
        <f>SUM(E58)</f>
        <v>296.82</v>
      </c>
      <c r="F59" s="5">
        <f>E59*1.08</f>
        <v>320.56560000000002</v>
      </c>
      <c r="G59" s="5">
        <v>321</v>
      </c>
      <c r="H59" s="8">
        <f>F59-G59</f>
        <v>-0.43439999999998236</v>
      </c>
    </row>
    <row r="60" spans="1:9" x14ac:dyDescent="0.25">
      <c r="A60" t="s">
        <v>52</v>
      </c>
      <c r="B60" t="s">
        <v>53</v>
      </c>
      <c r="C60">
        <v>0</v>
      </c>
      <c r="E60">
        <v>0</v>
      </c>
    </row>
    <row r="61" spans="1:9" x14ac:dyDescent="0.25">
      <c r="A61" t="s">
        <v>52</v>
      </c>
      <c r="B61" t="s">
        <v>54</v>
      </c>
      <c r="C61">
        <v>0</v>
      </c>
      <c r="E61">
        <v>0</v>
      </c>
    </row>
    <row r="62" spans="1:9" x14ac:dyDescent="0.25">
      <c r="A62" t="s">
        <v>52</v>
      </c>
      <c r="B62" t="s">
        <v>55</v>
      </c>
      <c r="C62">
        <v>116.4</v>
      </c>
      <c r="E62">
        <v>116.4</v>
      </c>
    </row>
    <row r="63" spans="1:9" x14ac:dyDescent="0.25">
      <c r="A63" t="s">
        <v>52</v>
      </c>
      <c r="B63" s="4" t="s">
        <v>184</v>
      </c>
      <c r="D63">
        <v>4</v>
      </c>
      <c r="E63">
        <v>225.04</v>
      </c>
    </row>
    <row r="64" spans="1:9" x14ac:dyDescent="0.25">
      <c r="A64" t="s">
        <v>52</v>
      </c>
      <c r="B64" s="4" t="s">
        <v>185</v>
      </c>
      <c r="C64">
        <v>276.45</v>
      </c>
      <c r="E64">
        <v>276.45</v>
      </c>
    </row>
    <row r="65" spans="1:9" x14ac:dyDescent="0.25">
      <c r="A65" t="s">
        <v>52</v>
      </c>
      <c r="B65" s="4" t="s">
        <v>186</v>
      </c>
      <c r="C65">
        <v>0</v>
      </c>
      <c r="E65">
        <v>0</v>
      </c>
    </row>
    <row r="66" spans="1:9" x14ac:dyDescent="0.25">
      <c r="A66" s="11" t="s">
        <v>52</v>
      </c>
      <c r="B66" s="10" t="s">
        <v>247</v>
      </c>
      <c r="C66" s="5"/>
      <c r="D66" s="5"/>
      <c r="E66" s="5"/>
      <c r="F66" s="5"/>
      <c r="G66" s="5"/>
      <c r="H66" s="8"/>
      <c r="I66" s="5"/>
    </row>
    <row r="67" spans="1:9" x14ac:dyDescent="0.25">
      <c r="A67" t="s">
        <v>52</v>
      </c>
      <c r="B67" s="4" t="s">
        <v>195</v>
      </c>
      <c r="C67">
        <v>195.94</v>
      </c>
      <c r="E67">
        <v>195.94</v>
      </c>
    </row>
    <row r="68" spans="1:9" s="5" customFormat="1" x14ac:dyDescent="0.25">
      <c r="A68" t="s">
        <v>52</v>
      </c>
      <c r="B68" s="10" t="s">
        <v>196</v>
      </c>
      <c r="C68">
        <v>133.80000000000001</v>
      </c>
      <c r="D68"/>
      <c r="E68">
        <v>133.80000000000001</v>
      </c>
      <c r="F68"/>
      <c r="G68"/>
      <c r="H68" s="7"/>
      <c r="I68" s="2" t="s">
        <v>248</v>
      </c>
    </row>
    <row r="69" spans="1:9" x14ac:dyDescent="0.25">
      <c r="A69" t="s">
        <v>52</v>
      </c>
      <c r="B69" s="11" t="s">
        <v>210</v>
      </c>
      <c r="C69">
        <v>155.19999999999999</v>
      </c>
      <c r="E69">
        <v>155.19999999999999</v>
      </c>
    </row>
    <row r="70" spans="1:9" s="5" customFormat="1" x14ac:dyDescent="0.25">
      <c r="A70" s="5" t="s">
        <v>52</v>
      </c>
      <c r="E70" s="5">
        <f>SUM(E60:E69)</f>
        <v>1102.83</v>
      </c>
      <c r="F70" s="5">
        <f>E70*1.08</f>
        <v>1191.0563999999999</v>
      </c>
      <c r="G70" s="5">
        <f>126+1900</f>
        <v>2026</v>
      </c>
      <c r="H70" s="8">
        <f>F70-G70</f>
        <v>-834.94360000000006</v>
      </c>
      <c r="I70" s="5" t="s">
        <v>250</v>
      </c>
    </row>
    <row r="71" spans="1:9" x14ac:dyDescent="0.25">
      <c r="A71" t="s">
        <v>51</v>
      </c>
      <c r="B71" s="4" t="s">
        <v>49</v>
      </c>
      <c r="C71">
        <v>546.11</v>
      </c>
      <c r="E71">
        <v>546.11</v>
      </c>
    </row>
    <row r="72" spans="1:9" x14ac:dyDescent="0.25">
      <c r="A72" t="s">
        <v>51</v>
      </c>
      <c r="B72" s="4" t="s">
        <v>50</v>
      </c>
      <c r="C72">
        <v>245.41</v>
      </c>
      <c r="E72">
        <v>245.41</v>
      </c>
    </row>
    <row r="73" spans="1:9" x14ac:dyDescent="0.25">
      <c r="A73" t="s">
        <v>51</v>
      </c>
      <c r="B73" t="s">
        <v>173</v>
      </c>
      <c r="C73">
        <v>125.13</v>
      </c>
      <c r="E73">
        <v>125.13</v>
      </c>
    </row>
    <row r="74" spans="1:9" s="5" customFormat="1" x14ac:dyDescent="0.25">
      <c r="A74" t="s">
        <v>51</v>
      </c>
      <c r="B74" t="s">
        <v>174</v>
      </c>
      <c r="C74">
        <v>115.43</v>
      </c>
      <c r="D74"/>
      <c r="E74">
        <v>115.43</v>
      </c>
      <c r="F74"/>
      <c r="G74"/>
      <c r="H74" s="7"/>
      <c r="I74"/>
    </row>
    <row r="75" spans="1:9" x14ac:dyDescent="0.25">
      <c r="A75" t="s">
        <v>51</v>
      </c>
      <c r="B75" t="s">
        <v>229</v>
      </c>
      <c r="C75">
        <v>72.75</v>
      </c>
      <c r="E75">
        <v>72.75</v>
      </c>
    </row>
    <row r="76" spans="1:9" x14ac:dyDescent="0.25">
      <c r="A76" t="s">
        <v>51</v>
      </c>
      <c r="B76" t="s">
        <v>230</v>
      </c>
      <c r="C76">
        <v>137.74</v>
      </c>
      <c r="E76">
        <v>137.74</v>
      </c>
    </row>
    <row r="77" spans="1:9" x14ac:dyDescent="0.25">
      <c r="A77" t="s">
        <v>51</v>
      </c>
      <c r="B77" t="s">
        <v>231</v>
      </c>
      <c r="C77">
        <v>184.3</v>
      </c>
      <c r="E77">
        <v>184.3</v>
      </c>
    </row>
    <row r="78" spans="1:9" x14ac:dyDescent="0.25">
      <c r="A78" t="s">
        <v>51</v>
      </c>
      <c r="B78" t="s">
        <v>232</v>
      </c>
      <c r="C78">
        <v>130.94999999999999</v>
      </c>
      <c r="E78">
        <v>130.94999999999999</v>
      </c>
    </row>
    <row r="79" spans="1:9" x14ac:dyDescent="0.25">
      <c r="A79" t="s">
        <v>51</v>
      </c>
      <c r="B79" t="s">
        <v>233</v>
      </c>
      <c r="C79">
        <v>61.11</v>
      </c>
      <c r="E79">
        <v>61.11</v>
      </c>
    </row>
    <row r="80" spans="1:9" s="5" customFormat="1" x14ac:dyDescent="0.25">
      <c r="A80" s="5" t="s">
        <v>51</v>
      </c>
      <c r="E80" s="5">
        <f>SUM(E71:E79)</f>
        <v>1618.9299999999998</v>
      </c>
      <c r="F80" s="5">
        <f>E80*1.08</f>
        <v>1748.4443999999999</v>
      </c>
      <c r="G80" s="5">
        <v>1115</v>
      </c>
      <c r="H80" s="8">
        <f>F80-G80</f>
        <v>633.44439999999986</v>
      </c>
    </row>
    <row r="81" spans="1:9" s="5" customFormat="1" x14ac:dyDescent="0.25">
      <c r="A81" t="s">
        <v>26</v>
      </c>
      <c r="B81" t="s">
        <v>22</v>
      </c>
      <c r="C81">
        <v>0</v>
      </c>
      <c r="D81"/>
      <c r="E81">
        <v>0</v>
      </c>
      <c r="F81"/>
      <c r="G81"/>
      <c r="H81" s="7"/>
      <c r="I81"/>
    </row>
    <row r="82" spans="1:9" x14ac:dyDescent="0.25">
      <c r="A82" t="s">
        <v>26</v>
      </c>
      <c r="B82" t="s">
        <v>23</v>
      </c>
      <c r="C82">
        <v>155.19999999999999</v>
      </c>
      <c r="E82">
        <v>155.19999999999999</v>
      </c>
    </row>
    <row r="83" spans="1:9" x14ac:dyDescent="0.25">
      <c r="A83" t="s">
        <v>26</v>
      </c>
      <c r="B83" t="s">
        <v>24</v>
      </c>
      <c r="C83">
        <v>0</v>
      </c>
      <c r="E83">
        <v>0</v>
      </c>
    </row>
    <row r="84" spans="1:9" x14ac:dyDescent="0.25">
      <c r="A84" t="s">
        <v>26</v>
      </c>
      <c r="B84" t="s">
        <v>25</v>
      </c>
      <c r="C84">
        <v>182.36</v>
      </c>
      <c r="E84">
        <v>182.36</v>
      </c>
    </row>
    <row r="85" spans="1:9" x14ac:dyDescent="0.25">
      <c r="A85" t="s">
        <v>26</v>
      </c>
      <c r="B85" t="s">
        <v>95</v>
      </c>
      <c r="C85">
        <v>88.27</v>
      </c>
      <c r="E85">
        <v>88.27</v>
      </c>
    </row>
    <row r="86" spans="1:9" x14ac:dyDescent="0.25">
      <c r="A86" t="s">
        <v>26</v>
      </c>
      <c r="B86" t="s">
        <v>96</v>
      </c>
      <c r="C86">
        <v>0</v>
      </c>
      <c r="E86">
        <v>0</v>
      </c>
    </row>
    <row r="87" spans="1:9" x14ac:dyDescent="0.25">
      <c r="A87" t="s">
        <v>26</v>
      </c>
      <c r="B87" s="4" t="s">
        <v>97</v>
      </c>
      <c r="C87">
        <v>216.31</v>
      </c>
      <c r="E87">
        <v>216.31</v>
      </c>
    </row>
    <row r="88" spans="1:9" x14ac:dyDescent="0.25">
      <c r="A88" t="s">
        <v>26</v>
      </c>
      <c r="B88" s="4" t="s">
        <v>98</v>
      </c>
      <c r="C88">
        <v>304.58</v>
      </c>
      <c r="E88">
        <v>304.58</v>
      </c>
    </row>
    <row r="89" spans="1:9" s="5" customFormat="1" x14ac:dyDescent="0.25">
      <c r="A89" s="11" t="s">
        <v>26</v>
      </c>
      <c r="B89" t="s">
        <v>214</v>
      </c>
      <c r="C89">
        <v>182.36</v>
      </c>
      <c r="E89">
        <v>182.36</v>
      </c>
      <c r="H89" s="8"/>
    </row>
    <row r="90" spans="1:9" x14ac:dyDescent="0.25">
      <c r="A90" t="s">
        <v>26</v>
      </c>
      <c r="B90" s="4" t="s">
        <v>212</v>
      </c>
      <c r="C90">
        <v>135.80000000000001</v>
      </c>
      <c r="E90">
        <v>135.80000000000001</v>
      </c>
    </row>
    <row r="91" spans="1:9" s="5" customFormat="1" x14ac:dyDescent="0.25">
      <c r="A91" t="s">
        <v>26</v>
      </c>
      <c r="B91" s="4" t="s">
        <v>213</v>
      </c>
      <c r="C91">
        <v>0</v>
      </c>
      <c r="D91"/>
      <c r="E91">
        <v>0</v>
      </c>
      <c r="F91"/>
      <c r="G91"/>
      <c r="H91" s="7"/>
      <c r="I91"/>
    </row>
    <row r="92" spans="1:9" s="5" customFormat="1" x14ac:dyDescent="0.25">
      <c r="A92" s="5" t="s">
        <v>26</v>
      </c>
      <c r="E92" s="5">
        <f>SUM(E81:E91)</f>
        <v>1264.8799999999999</v>
      </c>
      <c r="F92" s="5">
        <f>E92*1.08</f>
        <v>1366.0704000000001</v>
      </c>
      <c r="G92" s="5">
        <v>1022</v>
      </c>
      <c r="H92" s="8">
        <f>F92-G92</f>
        <v>344.07040000000006</v>
      </c>
    </row>
    <row r="93" spans="1:9" x14ac:dyDescent="0.25">
      <c r="A93" t="s">
        <v>141</v>
      </c>
      <c r="B93" s="4" t="s">
        <v>140</v>
      </c>
      <c r="C93">
        <v>334.65</v>
      </c>
      <c r="E93">
        <v>334.65</v>
      </c>
    </row>
    <row r="94" spans="1:9" x14ac:dyDescent="0.25">
      <c r="A94" t="s">
        <v>141</v>
      </c>
      <c r="B94" t="s">
        <v>143</v>
      </c>
      <c r="C94">
        <v>0</v>
      </c>
      <c r="E94">
        <v>0</v>
      </c>
    </row>
    <row r="95" spans="1:9" x14ac:dyDescent="0.25">
      <c r="A95" t="s">
        <v>141</v>
      </c>
      <c r="B95" s="4" t="s">
        <v>144</v>
      </c>
      <c r="C95">
        <v>0</v>
      </c>
      <c r="E95">
        <v>0</v>
      </c>
    </row>
    <row r="96" spans="1:9" x14ac:dyDescent="0.25">
      <c r="A96" t="s">
        <v>141</v>
      </c>
      <c r="B96" s="4" t="s">
        <v>145</v>
      </c>
      <c r="C96">
        <v>267.72000000000003</v>
      </c>
      <c r="E96">
        <v>267.72000000000003</v>
      </c>
    </row>
    <row r="97" spans="1:9" x14ac:dyDescent="0.25">
      <c r="A97" t="s">
        <v>141</v>
      </c>
      <c r="B97" s="4" t="s">
        <v>146</v>
      </c>
      <c r="C97">
        <v>169.75</v>
      </c>
      <c r="E97">
        <v>169.75</v>
      </c>
    </row>
    <row r="98" spans="1:9" x14ac:dyDescent="0.25">
      <c r="A98" s="5" t="s">
        <v>141</v>
      </c>
      <c r="B98" s="5"/>
      <c r="C98" s="5"/>
      <c r="D98" s="5"/>
      <c r="E98" s="5">
        <f>SUM(E93:E97)</f>
        <v>772.12</v>
      </c>
      <c r="F98" s="5">
        <f>E98*1.08</f>
        <v>833.88960000000009</v>
      </c>
      <c r="G98" s="5">
        <v>834</v>
      </c>
      <c r="H98" s="8">
        <f>F98-G98</f>
        <v>-0.11039999999991323</v>
      </c>
      <c r="I98" s="5"/>
    </row>
    <row r="99" spans="1:9" x14ac:dyDescent="0.25">
      <c r="A99" t="s">
        <v>127</v>
      </c>
      <c r="B99" t="s">
        <v>121</v>
      </c>
      <c r="C99">
        <v>0</v>
      </c>
      <c r="E99">
        <v>0</v>
      </c>
    </row>
    <row r="100" spans="1:9" x14ac:dyDescent="0.25">
      <c r="A100" t="s">
        <v>127</v>
      </c>
      <c r="B100" t="s">
        <v>122</v>
      </c>
      <c r="C100">
        <v>0</v>
      </c>
      <c r="E100">
        <v>0</v>
      </c>
    </row>
    <row r="101" spans="1:9" x14ac:dyDescent="0.25">
      <c r="A101" t="s">
        <v>127</v>
      </c>
      <c r="B101" t="s">
        <v>123</v>
      </c>
      <c r="C101">
        <v>0</v>
      </c>
      <c r="E101">
        <v>0</v>
      </c>
    </row>
    <row r="102" spans="1:9" x14ac:dyDescent="0.25">
      <c r="A102" t="s">
        <v>127</v>
      </c>
      <c r="B102" t="s">
        <v>124</v>
      </c>
      <c r="C102">
        <v>0</v>
      </c>
      <c r="E102">
        <v>0</v>
      </c>
    </row>
    <row r="103" spans="1:9" x14ac:dyDescent="0.25">
      <c r="A103" t="s">
        <v>127</v>
      </c>
      <c r="B103" t="s">
        <v>125</v>
      </c>
      <c r="C103">
        <v>0</v>
      </c>
      <c r="E103">
        <v>0</v>
      </c>
    </row>
    <row r="104" spans="1:9" x14ac:dyDescent="0.25">
      <c r="A104" t="s">
        <v>127</v>
      </c>
      <c r="B104" t="s">
        <v>126</v>
      </c>
      <c r="C104">
        <v>0</v>
      </c>
      <c r="E104">
        <v>0</v>
      </c>
    </row>
    <row r="105" spans="1:9" x14ac:dyDescent="0.25">
      <c r="A105" s="5" t="s">
        <v>127</v>
      </c>
      <c r="B105" s="5"/>
      <c r="C105" s="5"/>
      <c r="D105" s="5"/>
      <c r="E105" s="5">
        <f>SUM(E99:E104)</f>
        <v>0</v>
      </c>
      <c r="F105" s="5">
        <v>0</v>
      </c>
      <c r="G105" s="5">
        <v>0</v>
      </c>
      <c r="H105" s="8">
        <v>0</v>
      </c>
      <c r="I105" s="5"/>
    </row>
    <row r="106" spans="1:9" x14ac:dyDescent="0.25">
      <c r="A106" t="s">
        <v>29</v>
      </c>
      <c r="B106" s="4" t="s">
        <v>27</v>
      </c>
      <c r="C106">
        <v>358.9</v>
      </c>
      <c r="E106">
        <v>358.9</v>
      </c>
    </row>
    <row r="107" spans="1:9" x14ac:dyDescent="0.25">
      <c r="A107" t="s">
        <v>29</v>
      </c>
      <c r="B107" s="4" t="s">
        <v>28</v>
      </c>
      <c r="C107">
        <v>311.37</v>
      </c>
      <c r="E107">
        <v>311.37</v>
      </c>
    </row>
    <row r="108" spans="1:9" x14ac:dyDescent="0.25">
      <c r="A108" t="s">
        <v>29</v>
      </c>
      <c r="B108" t="s">
        <v>83</v>
      </c>
      <c r="C108">
        <v>29.1</v>
      </c>
      <c r="D108">
        <v>2</v>
      </c>
      <c r="E108">
        <f>C108*D108</f>
        <v>58.2</v>
      </c>
    </row>
    <row r="109" spans="1:9" x14ac:dyDescent="0.25">
      <c r="A109" t="s">
        <v>29</v>
      </c>
      <c r="B109" t="s">
        <v>84</v>
      </c>
      <c r="C109">
        <v>0</v>
      </c>
      <c r="E109">
        <v>0</v>
      </c>
    </row>
    <row r="110" spans="1:9" x14ac:dyDescent="0.25">
      <c r="A110" t="s">
        <v>29</v>
      </c>
      <c r="B110" s="4" t="s">
        <v>93</v>
      </c>
      <c r="C110">
        <v>543.20000000000005</v>
      </c>
      <c r="E110">
        <v>543.20000000000005</v>
      </c>
    </row>
    <row r="111" spans="1:9" x14ac:dyDescent="0.25">
      <c r="A111" t="s">
        <v>29</v>
      </c>
      <c r="B111" s="4" t="s">
        <v>94</v>
      </c>
      <c r="C111">
        <v>424.86</v>
      </c>
      <c r="E111">
        <v>424.86</v>
      </c>
    </row>
    <row r="112" spans="1:9" x14ac:dyDescent="0.25">
      <c r="A112" t="s">
        <v>29</v>
      </c>
      <c r="B112" s="4" t="s">
        <v>209</v>
      </c>
      <c r="C112">
        <v>304.58</v>
      </c>
      <c r="E112">
        <v>304.58</v>
      </c>
    </row>
    <row r="113" spans="1:9" x14ac:dyDescent="0.25">
      <c r="A113" s="11" t="s">
        <v>29</v>
      </c>
      <c r="B113" t="s">
        <v>215</v>
      </c>
      <c r="C113">
        <v>106.7</v>
      </c>
      <c r="D113" s="5"/>
      <c r="E113">
        <v>106.7</v>
      </c>
      <c r="F113" s="5"/>
      <c r="G113" s="5"/>
      <c r="H113" s="8"/>
      <c r="I113" s="5"/>
    </row>
    <row r="114" spans="1:9" s="5" customFormat="1" x14ac:dyDescent="0.25">
      <c r="A114" s="5" t="s">
        <v>29</v>
      </c>
      <c r="E114" s="5">
        <f>SUM(E106:E113)</f>
        <v>2107.81</v>
      </c>
      <c r="F114" s="5">
        <f>E114*1.08</f>
        <v>2276.4348</v>
      </c>
      <c r="G114" s="5">
        <v>1832</v>
      </c>
      <c r="H114" s="8">
        <f>F114-G114</f>
        <v>444.4348</v>
      </c>
    </row>
    <row r="115" spans="1:9" x14ac:dyDescent="0.25">
      <c r="A115" t="s">
        <v>48</v>
      </c>
      <c r="B115" s="4" t="s">
        <v>47</v>
      </c>
      <c r="C115">
        <v>151.32</v>
      </c>
      <c r="E115">
        <v>151.32</v>
      </c>
    </row>
    <row r="116" spans="1:9" x14ac:dyDescent="0.25">
      <c r="A116" s="5" t="s">
        <v>48</v>
      </c>
      <c r="B116" s="5"/>
      <c r="C116" s="5"/>
      <c r="D116" s="5"/>
      <c r="E116" s="5">
        <f>SUM(E115)</f>
        <v>151.32</v>
      </c>
      <c r="F116" s="5">
        <f>E116*1.08</f>
        <v>163.4256</v>
      </c>
      <c r="G116" s="5">
        <v>0</v>
      </c>
      <c r="H116" s="8">
        <f>F116-G116</f>
        <v>163.4256</v>
      </c>
      <c r="I116" s="5"/>
    </row>
    <row r="117" spans="1:9" x14ac:dyDescent="0.25">
      <c r="A117" t="s">
        <v>87</v>
      </c>
      <c r="B117" t="s">
        <v>88</v>
      </c>
      <c r="C117">
        <v>0</v>
      </c>
      <c r="E117">
        <v>0</v>
      </c>
    </row>
    <row r="118" spans="1:9" x14ac:dyDescent="0.25">
      <c r="A118" t="s">
        <v>87</v>
      </c>
      <c r="B118" s="4" t="s">
        <v>89</v>
      </c>
      <c r="C118">
        <v>363.75</v>
      </c>
      <c r="E118">
        <v>363.75</v>
      </c>
    </row>
    <row r="119" spans="1:9" x14ac:dyDescent="0.25">
      <c r="A119" t="s">
        <v>87</v>
      </c>
      <c r="B119" t="s">
        <v>114</v>
      </c>
      <c r="C119">
        <v>0</v>
      </c>
      <c r="E119">
        <v>0</v>
      </c>
    </row>
    <row r="120" spans="1:9" s="5" customFormat="1" x14ac:dyDescent="0.25">
      <c r="A120" t="s">
        <v>87</v>
      </c>
      <c r="B120" s="4" t="s">
        <v>115</v>
      </c>
      <c r="C120">
        <v>177.51</v>
      </c>
      <c r="D120"/>
      <c r="E120">
        <v>177.51</v>
      </c>
      <c r="F120"/>
      <c r="G120"/>
      <c r="H120" s="7"/>
      <c r="I120"/>
    </row>
    <row r="121" spans="1:9" x14ac:dyDescent="0.25">
      <c r="A121" t="s">
        <v>87</v>
      </c>
      <c r="B121" s="4" t="s">
        <v>116</v>
      </c>
      <c r="C121">
        <v>227.95</v>
      </c>
      <c r="E121">
        <v>227.95</v>
      </c>
    </row>
    <row r="122" spans="1:9" s="5" customFormat="1" x14ac:dyDescent="0.25">
      <c r="A122" t="s">
        <v>87</v>
      </c>
      <c r="B122" t="s">
        <v>128</v>
      </c>
      <c r="C122">
        <v>0</v>
      </c>
      <c r="D122"/>
      <c r="E122">
        <v>0</v>
      </c>
      <c r="F122"/>
      <c r="G122"/>
      <c r="H122" s="7"/>
      <c r="I122"/>
    </row>
    <row r="123" spans="1:9" x14ac:dyDescent="0.25">
      <c r="A123" t="s">
        <v>87</v>
      </c>
      <c r="B123" s="4" t="s">
        <v>129</v>
      </c>
      <c r="C123">
        <v>90.21</v>
      </c>
      <c r="E123">
        <v>90.21</v>
      </c>
    </row>
    <row r="124" spans="1:9" x14ac:dyDescent="0.25">
      <c r="A124" t="s">
        <v>87</v>
      </c>
      <c r="B124" s="4" t="s">
        <v>130</v>
      </c>
      <c r="C124">
        <v>271.60000000000002</v>
      </c>
      <c r="E124">
        <v>271.60000000000002</v>
      </c>
    </row>
    <row r="125" spans="1:9" x14ac:dyDescent="0.25">
      <c r="A125" t="s">
        <v>87</v>
      </c>
      <c r="B125" s="4" t="s">
        <v>131</v>
      </c>
      <c r="C125">
        <v>334.65</v>
      </c>
      <c r="E125">
        <v>334.65</v>
      </c>
    </row>
    <row r="126" spans="1:9" x14ac:dyDescent="0.25">
      <c r="A126" t="s">
        <v>87</v>
      </c>
      <c r="B126" s="4" t="s">
        <v>132</v>
      </c>
      <c r="C126">
        <v>0</v>
      </c>
      <c r="E126">
        <v>0</v>
      </c>
    </row>
    <row r="127" spans="1:9" x14ac:dyDescent="0.25">
      <c r="A127" t="s">
        <v>87</v>
      </c>
      <c r="B127" s="4" t="s">
        <v>133</v>
      </c>
      <c r="C127">
        <v>334.65</v>
      </c>
      <c r="E127">
        <v>334.65</v>
      </c>
    </row>
    <row r="128" spans="1:9" x14ac:dyDescent="0.25">
      <c r="A128" t="s">
        <v>87</v>
      </c>
      <c r="B128" t="s">
        <v>150</v>
      </c>
      <c r="C128">
        <v>0</v>
      </c>
      <c r="E128">
        <v>0</v>
      </c>
    </row>
    <row r="129" spans="1:9" x14ac:dyDescent="0.25">
      <c r="A129" t="s">
        <v>87</v>
      </c>
      <c r="B129" t="s">
        <v>151</v>
      </c>
      <c r="C129">
        <v>0</v>
      </c>
      <c r="E129">
        <v>0</v>
      </c>
    </row>
    <row r="130" spans="1:9" x14ac:dyDescent="0.25">
      <c r="A130" t="s">
        <v>87</v>
      </c>
      <c r="B130" t="s">
        <v>152</v>
      </c>
      <c r="C130">
        <v>275.48</v>
      </c>
      <c r="E130">
        <v>275.48</v>
      </c>
    </row>
    <row r="131" spans="1:9" s="5" customFormat="1" x14ac:dyDescent="0.25">
      <c r="A131" t="s">
        <v>87</v>
      </c>
      <c r="B131" t="s">
        <v>153</v>
      </c>
      <c r="C131">
        <v>0</v>
      </c>
      <c r="D131"/>
      <c r="E131">
        <v>0</v>
      </c>
      <c r="F131"/>
      <c r="G131"/>
      <c r="H131" s="7"/>
      <c r="I131"/>
    </row>
    <row r="132" spans="1:9" x14ac:dyDescent="0.25">
      <c r="A132" t="s">
        <v>87</v>
      </c>
      <c r="B132" t="s">
        <v>154</v>
      </c>
      <c r="C132">
        <v>0</v>
      </c>
      <c r="E132">
        <v>0</v>
      </c>
    </row>
    <row r="133" spans="1:9" s="5" customFormat="1" x14ac:dyDescent="0.25">
      <c r="A133" t="s">
        <v>87</v>
      </c>
      <c r="B133" t="s">
        <v>155</v>
      </c>
      <c r="C133">
        <v>0</v>
      </c>
      <c r="D133"/>
      <c r="E133">
        <v>0</v>
      </c>
      <c r="F133"/>
      <c r="G133"/>
      <c r="H133" s="7"/>
      <c r="I133"/>
    </row>
    <row r="134" spans="1:9" x14ac:dyDescent="0.25">
      <c r="A134" t="s">
        <v>87</v>
      </c>
      <c r="B134" t="s">
        <v>156</v>
      </c>
      <c r="C134">
        <v>0</v>
      </c>
      <c r="E134">
        <v>0</v>
      </c>
    </row>
    <row r="135" spans="1:9" s="5" customFormat="1" x14ac:dyDescent="0.25">
      <c r="A135" t="s">
        <v>87</v>
      </c>
      <c r="B135" s="4" t="s">
        <v>157</v>
      </c>
      <c r="C135">
        <v>186.24</v>
      </c>
      <c r="D135"/>
      <c r="E135">
        <v>186.24</v>
      </c>
      <c r="F135"/>
      <c r="G135"/>
      <c r="H135" s="7"/>
      <c r="I135"/>
    </row>
    <row r="136" spans="1:9" x14ac:dyDescent="0.25">
      <c r="A136" t="s">
        <v>87</v>
      </c>
      <c r="B136" s="4" t="s">
        <v>158</v>
      </c>
      <c r="C136">
        <v>182.36</v>
      </c>
      <c r="E136">
        <v>182.36</v>
      </c>
    </row>
    <row r="137" spans="1:9" s="5" customFormat="1" x14ac:dyDescent="0.25">
      <c r="A137" t="s">
        <v>87</v>
      </c>
      <c r="B137" s="4" t="s">
        <v>159</v>
      </c>
      <c r="C137">
        <v>173.63</v>
      </c>
      <c r="D137"/>
      <c r="E137">
        <v>173.63</v>
      </c>
      <c r="F137"/>
      <c r="G137"/>
      <c r="H137" s="7"/>
      <c r="I137"/>
    </row>
    <row r="138" spans="1:9" x14ac:dyDescent="0.25">
      <c r="A138" t="s">
        <v>87</v>
      </c>
      <c r="B138" t="s">
        <v>160</v>
      </c>
      <c r="C138">
        <v>0</v>
      </c>
      <c r="E138">
        <v>0</v>
      </c>
    </row>
    <row r="139" spans="1:9" x14ac:dyDescent="0.25">
      <c r="A139" t="s">
        <v>87</v>
      </c>
      <c r="B139" t="s">
        <v>161</v>
      </c>
      <c r="C139">
        <v>160.05000000000001</v>
      </c>
      <c r="E139">
        <v>160.05000000000001</v>
      </c>
    </row>
    <row r="140" spans="1:9" x14ac:dyDescent="0.25">
      <c r="A140" t="s">
        <v>87</v>
      </c>
      <c r="B140" s="4" t="s">
        <v>162</v>
      </c>
      <c r="C140">
        <v>161.99</v>
      </c>
      <c r="E140">
        <v>161.99</v>
      </c>
    </row>
    <row r="141" spans="1:9" x14ac:dyDescent="0.25">
      <c r="A141" t="s">
        <v>87</v>
      </c>
      <c r="B141" s="4" t="s">
        <v>163</v>
      </c>
      <c r="C141">
        <v>329.8</v>
      </c>
      <c r="E141">
        <v>329.8</v>
      </c>
    </row>
    <row r="142" spans="1:9" x14ac:dyDescent="0.25">
      <c r="A142" t="s">
        <v>87</v>
      </c>
      <c r="B142" s="4" t="s">
        <v>164</v>
      </c>
      <c r="C142">
        <v>234.07</v>
      </c>
      <c r="E142">
        <v>234.07</v>
      </c>
    </row>
    <row r="143" spans="1:9" x14ac:dyDescent="0.25">
      <c r="A143" t="s">
        <v>87</v>
      </c>
      <c r="B143" s="3" t="s">
        <v>165</v>
      </c>
      <c r="I143" s="9" t="s">
        <v>190</v>
      </c>
    </row>
    <row r="144" spans="1:9" x14ac:dyDescent="0.25">
      <c r="A144" t="s">
        <v>87</v>
      </c>
      <c r="B144" s="3" t="s">
        <v>169</v>
      </c>
      <c r="I144" s="2" t="s">
        <v>191</v>
      </c>
    </row>
    <row r="145" spans="1:9" x14ac:dyDescent="0.25">
      <c r="A145" s="5" t="s">
        <v>87</v>
      </c>
      <c r="B145" s="5"/>
      <c r="C145" s="5"/>
      <c r="D145" s="5"/>
      <c r="E145" s="5">
        <f>SUM(E117:E144)</f>
        <v>3503.940000000001</v>
      </c>
      <c r="F145" s="5">
        <f>E145*1.08</f>
        <v>3784.2552000000014</v>
      </c>
      <c r="G145" s="5">
        <v>3784</v>
      </c>
      <c r="H145" s="8">
        <f>F145-G145</f>
        <v>0.25520000000142318</v>
      </c>
      <c r="I145" s="5"/>
    </row>
    <row r="146" spans="1:9" x14ac:dyDescent="0.25">
      <c r="A146" t="s">
        <v>9</v>
      </c>
      <c r="B146" s="4" t="s">
        <v>8</v>
      </c>
      <c r="C146">
        <v>334.65</v>
      </c>
      <c r="E146">
        <v>334.65</v>
      </c>
    </row>
    <row r="147" spans="1:9" s="5" customFormat="1" x14ac:dyDescent="0.25">
      <c r="A147" s="5" t="s">
        <v>9</v>
      </c>
      <c r="E147" s="5">
        <f>SUM(E146)</f>
        <v>334.65</v>
      </c>
      <c r="F147" s="5">
        <f>E147*1.08</f>
        <v>361.42200000000003</v>
      </c>
      <c r="G147" s="5">
        <v>0</v>
      </c>
      <c r="H147" s="8">
        <f>F147-G147</f>
        <v>361.42200000000003</v>
      </c>
    </row>
    <row r="148" spans="1:9" x14ac:dyDescent="0.25">
      <c r="A148" t="s">
        <v>73</v>
      </c>
      <c r="B148" s="4" t="s">
        <v>74</v>
      </c>
      <c r="C148">
        <v>188.18</v>
      </c>
      <c r="E148">
        <v>188.18</v>
      </c>
    </row>
    <row r="149" spans="1:9" x14ac:dyDescent="0.25">
      <c r="A149" t="s">
        <v>73</v>
      </c>
      <c r="B149" s="4" t="s">
        <v>188</v>
      </c>
      <c r="C149">
        <v>106.7</v>
      </c>
      <c r="D149">
        <v>4</v>
      </c>
      <c r="E149">
        <f>C149*D149</f>
        <v>426.8</v>
      </c>
    </row>
    <row r="150" spans="1:9" x14ac:dyDescent="0.25">
      <c r="A150" t="s">
        <v>73</v>
      </c>
      <c r="B150" t="s">
        <v>75</v>
      </c>
      <c r="C150">
        <v>111.55</v>
      </c>
      <c r="E150">
        <v>111.55</v>
      </c>
    </row>
    <row r="151" spans="1:9" s="5" customFormat="1" x14ac:dyDescent="0.25">
      <c r="A151" t="s">
        <v>73</v>
      </c>
      <c r="B151" t="s">
        <v>76</v>
      </c>
      <c r="C151">
        <v>111.55</v>
      </c>
      <c r="D151"/>
      <c r="E151">
        <v>111.55</v>
      </c>
      <c r="F151"/>
      <c r="G151"/>
      <c r="H151" s="7"/>
      <c r="I151"/>
    </row>
    <row r="152" spans="1:9" x14ac:dyDescent="0.25">
      <c r="A152" t="s">
        <v>73</v>
      </c>
      <c r="B152" t="s">
        <v>77</v>
      </c>
      <c r="C152">
        <v>116.4</v>
      </c>
      <c r="E152">
        <v>116.4</v>
      </c>
    </row>
    <row r="153" spans="1:9" s="5" customFormat="1" x14ac:dyDescent="0.25">
      <c r="A153" t="s">
        <v>73</v>
      </c>
      <c r="B153" t="s">
        <v>78</v>
      </c>
      <c r="C153">
        <v>0</v>
      </c>
      <c r="D153"/>
      <c r="E153">
        <v>0</v>
      </c>
      <c r="F153"/>
      <c r="G153"/>
      <c r="H153" s="7"/>
      <c r="I153"/>
    </row>
    <row r="154" spans="1:9" x14ac:dyDescent="0.25">
      <c r="A154" t="s">
        <v>73</v>
      </c>
      <c r="B154" t="s">
        <v>79</v>
      </c>
      <c r="D154">
        <v>5</v>
      </c>
      <c r="E154">
        <v>155.19999999999999</v>
      </c>
    </row>
    <row r="155" spans="1:9" x14ac:dyDescent="0.25">
      <c r="A155" t="s">
        <v>73</v>
      </c>
      <c r="B155" t="s">
        <v>80</v>
      </c>
      <c r="C155">
        <v>126.1</v>
      </c>
      <c r="E155">
        <v>126.1</v>
      </c>
    </row>
    <row r="156" spans="1:9" x14ac:dyDescent="0.25">
      <c r="A156" s="11" t="s">
        <v>73</v>
      </c>
      <c r="B156" t="s">
        <v>228</v>
      </c>
      <c r="C156">
        <v>284.20999999999998</v>
      </c>
      <c r="D156" s="5"/>
      <c r="E156">
        <v>284.20999999999998</v>
      </c>
      <c r="F156" s="5"/>
      <c r="G156" s="5"/>
      <c r="H156" s="8"/>
      <c r="I156" s="5"/>
    </row>
    <row r="157" spans="1:9" s="5" customFormat="1" x14ac:dyDescent="0.25">
      <c r="A157" s="5" t="s">
        <v>73</v>
      </c>
      <c r="E157" s="5">
        <f>SUM(E148:E156)</f>
        <v>1519.9899999999998</v>
      </c>
      <c r="F157" s="5">
        <f>E157*1.08</f>
        <v>1641.5891999999999</v>
      </c>
      <c r="G157" s="5">
        <v>1335</v>
      </c>
      <c r="H157" s="8">
        <f>F157-G157</f>
        <v>306.58919999999989</v>
      </c>
    </row>
    <row r="158" spans="1:9" x14ac:dyDescent="0.25">
      <c r="A158" t="s">
        <v>187</v>
      </c>
      <c r="B158" s="10" t="s">
        <v>211</v>
      </c>
    </row>
    <row r="159" spans="1:9" x14ac:dyDescent="0.25">
      <c r="A159" s="5" t="s">
        <v>187</v>
      </c>
      <c r="B159" s="5"/>
      <c r="C159" s="5"/>
      <c r="D159" s="5"/>
      <c r="E159" s="5"/>
      <c r="F159" s="5"/>
      <c r="G159" s="5"/>
      <c r="H159" s="8"/>
      <c r="I159" s="5"/>
    </row>
    <row r="160" spans="1:9" s="5" customFormat="1" x14ac:dyDescent="0.25">
      <c r="A160"/>
      <c r="C160"/>
      <c r="D160"/>
      <c r="E160"/>
      <c r="F160"/>
      <c r="G160"/>
      <c r="H160" s="7"/>
      <c r="I160"/>
    </row>
    <row r="161" spans="1:9" x14ac:dyDescent="0.25">
      <c r="A161" t="s">
        <v>109</v>
      </c>
      <c r="B161" t="s">
        <v>108</v>
      </c>
      <c r="C161">
        <v>0</v>
      </c>
      <c r="E161">
        <v>0</v>
      </c>
    </row>
    <row r="162" spans="1:9" x14ac:dyDescent="0.25">
      <c r="A162" s="5" t="s">
        <v>109</v>
      </c>
      <c r="B162" s="5"/>
      <c r="C162" s="5"/>
      <c r="D162" s="5"/>
      <c r="E162" s="5">
        <v>0</v>
      </c>
      <c r="F162" s="5">
        <v>0</v>
      </c>
      <c r="G162" s="5">
        <v>0</v>
      </c>
      <c r="H162" s="8">
        <v>0</v>
      </c>
      <c r="I162" s="5"/>
    </row>
    <row r="163" spans="1:9" x14ac:dyDescent="0.25">
      <c r="A163" t="s">
        <v>176</v>
      </c>
      <c r="B163" t="s">
        <v>175</v>
      </c>
      <c r="C163">
        <v>601.4</v>
      </c>
      <c r="E163">
        <v>601.4</v>
      </c>
    </row>
    <row r="164" spans="1:9" x14ac:dyDescent="0.25">
      <c r="A164" s="5" t="s">
        <v>176</v>
      </c>
      <c r="B164" s="5"/>
      <c r="C164" s="5"/>
      <c r="D164" s="5"/>
      <c r="E164" s="5">
        <f>SUM(E163)</f>
        <v>601.4</v>
      </c>
      <c r="F164" s="5">
        <f>E164*1.08</f>
        <v>649.51200000000006</v>
      </c>
      <c r="G164" s="5">
        <v>650</v>
      </c>
      <c r="H164" s="8">
        <f>F164-G164</f>
        <v>-0.4879999999999427</v>
      </c>
      <c r="I164" s="5"/>
    </row>
    <row r="165" spans="1:9" x14ac:dyDescent="0.25">
      <c r="A165" t="s">
        <v>30</v>
      </c>
      <c r="B165" s="10" t="s">
        <v>31</v>
      </c>
    </row>
    <row r="166" spans="1:9" x14ac:dyDescent="0.25">
      <c r="A166" s="5" t="s">
        <v>30</v>
      </c>
      <c r="B166" s="10" t="s">
        <v>32</v>
      </c>
    </row>
    <row r="167" spans="1:9" x14ac:dyDescent="0.25">
      <c r="A167" t="s">
        <v>204</v>
      </c>
      <c r="B167" s="4" t="s">
        <v>197</v>
      </c>
      <c r="D167">
        <v>3</v>
      </c>
      <c r="E167">
        <v>177.51</v>
      </c>
    </row>
    <row r="168" spans="1:9" x14ac:dyDescent="0.25">
      <c r="A168" t="s">
        <v>204</v>
      </c>
      <c r="B168" s="4" t="s">
        <v>198</v>
      </c>
      <c r="C168">
        <v>49.47</v>
      </c>
      <c r="E168">
        <v>49.47</v>
      </c>
    </row>
    <row r="169" spans="1:9" x14ac:dyDescent="0.25">
      <c r="A169" t="s">
        <v>204</v>
      </c>
      <c r="B169" s="4" t="s">
        <v>199</v>
      </c>
      <c r="D169">
        <v>2</v>
      </c>
      <c r="E169">
        <v>141.62</v>
      </c>
    </row>
    <row r="170" spans="1:9" x14ac:dyDescent="0.25">
      <c r="A170" t="s">
        <v>204</v>
      </c>
      <c r="B170" s="4" t="s">
        <v>200</v>
      </c>
      <c r="C170">
        <v>67.900000000000006</v>
      </c>
      <c r="E170">
        <v>67.900000000000006</v>
      </c>
    </row>
    <row r="171" spans="1:9" s="5" customFormat="1" x14ac:dyDescent="0.25">
      <c r="A171" s="5" t="s">
        <v>204</v>
      </c>
      <c r="E171" s="5">
        <f>SUM(E167:E170)</f>
        <v>436.5</v>
      </c>
      <c r="F171" s="5">
        <f>E171*1.08</f>
        <v>471.42</v>
      </c>
      <c r="G171" s="5">
        <v>0</v>
      </c>
      <c r="H171" s="8">
        <f>F171-G171</f>
        <v>471.42</v>
      </c>
    </row>
    <row r="172" spans="1:9" x14ac:dyDescent="0.25">
      <c r="A172" t="s">
        <v>92</v>
      </c>
      <c r="B172" t="s">
        <v>90</v>
      </c>
      <c r="C172">
        <v>81.48</v>
      </c>
      <c r="E172">
        <v>81.48</v>
      </c>
    </row>
    <row r="173" spans="1:9" x14ac:dyDescent="0.25">
      <c r="A173" t="s">
        <v>92</v>
      </c>
      <c r="B173" t="s">
        <v>91</v>
      </c>
      <c r="C173">
        <v>0</v>
      </c>
      <c r="E173">
        <v>0</v>
      </c>
    </row>
    <row r="174" spans="1:9" s="5" customFormat="1" x14ac:dyDescent="0.25">
      <c r="A174" t="s">
        <v>92</v>
      </c>
      <c r="B174" t="s">
        <v>113</v>
      </c>
      <c r="C174">
        <v>0</v>
      </c>
      <c r="D174"/>
      <c r="E174">
        <v>0</v>
      </c>
      <c r="F174"/>
      <c r="G174"/>
      <c r="H174" s="7"/>
      <c r="I174"/>
    </row>
    <row r="175" spans="1:9" x14ac:dyDescent="0.25">
      <c r="A175" t="s">
        <v>92</v>
      </c>
      <c r="B175" t="s">
        <v>142</v>
      </c>
      <c r="C175">
        <v>70.81</v>
      </c>
      <c r="E175">
        <v>70.81</v>
      </c>
    </row>
    <row r="176" spans="1:9" x14ac:dyDescent="0.25">
      <c r="A176" t="s">
        <v>92</v>
      </c>
      <c r="B176" t="s">
        <v>147</v>
      </c>
      <c r="C176">
        <v>0</v>
      </c>
      <c r="E176">
        <v>0</v>
      </c>
    </row>
    <row r="177" spans="1:9" x14ac:dyDescent="0.25">
      <c r="A177" t="s">
        <v>92</v>
      </c>
      <c r="B177" t="s">
        <v>148</v>
      </c>
      <c r="C177">
        <v>0</v>
      </c>
      <c r="E177">
        <v>0</v>
      </c>
    </row>
    <row r="178" spans="1:9" s="5" customFormat="1" x14ac:dyDescent="0.25">
      <c r="A178" t="s">
        <v>92</v>
      </c>
      <c r="B178" t="s">
        <v>149</v>
      </c>
      <c r="C178">
        <v>155.19999999999999</v>
      </c>
      <c r="D178"/>
      <c r="E178">
        <v>155.19999999999999</v>
      </c>
      <c r="F178"/>
      <c r="G178"/>
      <c r="H178" s="7"/>
      <c r="I178"/>
    </row>
    <row r="179" spans="1:9" x14ac:dyDescent="0.25">
      <c r="A179" t="s">
        <v>92</v>
      </c>
      <c r="B179" s="4" t="s">
        <v>207</v>
      </c>
      <c r="C179">
        <v>198.85</v>
      </c>
      <c r="E179">
        <v>198.85</v>
      </c>
    </row>
    <row r="180" spans="1:9" x14ac:dyDescent="0.25">
      <c r="A180" t="s">
        <v>92</v>
      </c>
      <c r="B180" s="4" t="s">
        <v>208</v>
      </c>
      <c r="C180">
        <v>301.67</v>
      </c>
      <c r="E180">
        <v>301.67</v>
      </c>
    </row>
    <row r="181" spans="1:9" s="5" customFormat="1" x14ac:dyDescent="0.25">
      <c r="A181" s="5" t="s">
        <v>92</v>
      </c>
      <c r="E181" s="5">
        <f>SUM(E172:E180)</f>
        <v>808.01</v>
      </c>
      <c r="F181" s="5">
        <f>E181*1.08</f>
        <v>872.6508</v>
      </c>
      <c r="G181" s="5">
        <v>332</v>
      </c>
      <c r="H181" s="8">
        <f>F181-G181</f>
        <v>540.6508</v>
      </c>
    </row>
    <row r="182" spans="1:9" x14ac:dyDescent="0.25">
      <c r="A182" t="s">
        <v>45</v>
      </c>
      <c r="B182" s="4" t="s">
        <v>42</v>
      </c>
      <c r="C182">
        <v>431.65</v>
      </c>
      <c r="E182">
        <v>431.65</v>
      </c>
    </row>
    <row r="183" spans="1:9" x14ac:dyDescent="0.25">
      <c r="A183" t="s">
        <v>45</v>
      </c>
      <c r="B183" s="4" t="s">
        <v>43</v>
      </c>
      <c r="C183">
        <v>301.67</v>
      </c>
      <c r="E183">
        <v>301.67</v>
      </c>
    </row>
    <row r="184" spans="1:9" s="5" customFormat="1" x14ac:dyDescent="0.25">
      <c r="A184" t="s">
        <v>45</v>
      </c>
      <c r="B184" s="4" t="s">
        <v>44</v>
      </c>
      <c r="C184">
        <v>462.69</v>
      </c>
      <c r="D184"/>
      <c r="E184">
        <v>462.69</v>
      </c>
      <c r="F184"/>
      <c r="G184"/>
      <c r="H184" s="7"/>
      <c r="I184"/>
    </row>
    <row r="185" spans="1:9" x14ac:dyDescent="0.25">
      <c r="A185" s="11" t="s">
        <v>45</v>
      </c>
      <c r="B185" s="11" t="s">
        <v>236</v>
      </c>
      <c r="C185">
        <v>282.27</v>
      </c>
      <c r="D185" s="5"/>
      <c r="E185">
        <v>282.27</v>
      </c>
      <c r="F185" s="5"/>
      <c r="G185" s="5"/>
      <c r="H185" s="8"/>
      <c r="I185" s="5"/>
    </row>
    <row r="186" spans="1:9" s="5" customFormat="1" x14ac:dyDescent="0.25">
      <c r="A186" s="5" t="s">
        <v>45</v>
      </c>
      <c r="E186" s="5">
        <f>SUM(E182:E185)</f>
        <v>1478.28</v>
      </c>
      <c r="F186" s="5">
        <f>E186*1.08</f>
        <v>1596.5424</v>
      </c>
      <c r="G186" s="5">
        <v>1292</v>
      </c>
      <c r="H186" s="8">
        <f>F186-G186</f>
        <v>304.54240000000004</v>
      </c>
    </row>
    <row r="187" spans="1:9" x14ac:dyDescent="0.25">
      <c r="A187" t="s">
        <v>203</v>
      </c>
      <c r="B187" s="10" t="s">
        <v>201</v>
      </c>
    </row>
    <row r="188" spans="1:9" x14ac:dyDescent="0.25">
      <c r="A188" t="s">
        <v>203</v>
      </c>
      <c r="B188" s="10" t="s">
        <v>249</v>
      </c>
    </row>
    <row r="189" spans="1:9" x14ac:dyDescent="0.25">
      <c r="A189" t="s">
        <v>203</v>
      </c>
      <c r="B189" s="4" t="s">
        <v>202</v>
      </c>
      <c r="C189">
        <v>219.22</v>
      </c>
      <c r="E189">
        <v>219.22</v>
      </c>
    </row>
    <row r="190" spans="1:9" x14ac:dyDescent="0.25">
      <c r="A190" t="s">
        <v>203</v>
      </c>
      <c r="B190" t="s">
        <v>220</v>
      </c>
      <c r="C190">
        <v>0</v>
      </c>
      <c r="E190">
        <v>0</v>
      </c>
    </row>
    <row r="191" spans="1:9" x14ac:dyDescent="0.25">
      <c r="A191" t="s">
        <v>203</v>
      </c>
      <c r="B191" s="4" t="s">
        <v>221</v>
      </c>
      <c r="C191">
        <v>0</v>
      </c>
      <c r="E191">
        <v>0</v>
      </c>
    </row>
    <row r="192" spans="1:9" x14ac:dyDescent="0.25">
      <c r="A192" t="s">
        <v>203</v>
      </c>
      <c r="B192" t="s">
        <v>222</v>
      </c>
      <c r="C192">
        <v>0</v>
      </c>
      <c r="E192">
        <v>0</v>
      </c>
    </row>
    <row r="193" spans="1:9" x14ac:dyDescent="0.25">
      <c r="A193" t="s">
        <v>203</v>
      </c>
      <c r="B193" s="10" t="s">
        <v>223</v>
      </c>
    </row>
    <row r="194" spans="1:9" x14ac:dyDescent="0.25">
      <c r="A194" t="s">
        <v>203</v>
      </c>
      <c r="B194" t="s">
        <v>224</v>
      </c>
      <c r="C194">
        <v>123.19</v>
      </c>
      <c r="E194">
        <v>123.19</v>
      </c>
    </row>
    <row r="195" spans="1:9" x14ac:dyDescent="0.25">
      <c r="A195" t="s">
        <v>203</v>
      </c>
      <c r="B195" t="s">
        <v>225</v>
      </c>
      <c r="C195">
        <v>230.86</v>
      </c>
      <c r="E195">
        <v>230.86</v>
      </c>
    </row>
    <row r="196" spans="1:9" x14ac:dyDescent="0.25">
      <c r="A196" t="s">
        <v>203</v>
      </c>
      <c r="B196" s="10" t="s">
        <v>226</v>
      </c>
    </row>
    <row r="197" spans="1:9" x14ac:dyDescent="0.25">
      <c r="A197" t="s">
        <v>203</v>
      </c>
      <c r="B197" t="s">
        <v>227</v>
      </c>
      <c r="C197">
        <v>82.45</v>
      </c>
      <c r="E197">
        <v>82.45</v>
      </c>
    </row>
    <row r="198" spans="1:9" s="5" customFormat="1" x14ac:dyDescent="0.25">
      <c r="A198" s="5" t="s">
        <v>203</v>
      </c>
      <c r="E198" s="5">
        <f>SUM(E187:E197)</f>
        <v>655.72</v>
      </c>
      <c r="F198" s="5">
        <f>E198*1.08</f>
        <v>708.1776000000001</v>
      </c>
      <c r="G198" s="5">
        <v>0</v>
      </c>
      <c r="H198" s="8">
        <f>F198-G198</f>
        <v>708.1776000000001</v>
      </c>
    </row>
    <row r="199" spans="1:9" x14ac:dyDescent="0.25">
      <c r="A199" t="s">
        <v>14</v>
      </c>
      <c r="B199" s="4" t="s">
        <v>13</v>
      </c>
      <c r="D199">
        <v>2</v>
      </c>
      <c r="E199">
        <v>145.5</v>
      </c>
    </row>
    <row r="200" spans="1:9" x14ac:dyDescent="0.25">
      <c r="A200" s="5" t="s">
        <v>14</v>
      </c>
      <c r="B200" s="5"/>
      <c r="C200" s="5"/>
      <c r="D200" s="5"/>
      <c r="E200" s="5">
        <f>SUM(E199)</f>
        <v>145.5</v>
      </c>
      <c r="F200" s="5">
        <f>E200*1.08</f>
        <v>157.14000000000001</v>
      </c>
      <c r="G200" s="5">
        <v>157</v>
      </c>
      <c r="H200" s="8">
        <f>F200-G200</f>
        <v>0.14000000000001478</v>
      </c>
      <c r="I200" s="5"/>
    </row>
    <row r="201" spans="1:9" x14ac:dyDescent="0.25">
      <c r="A201" t="s">
        <v>119</v>
      </c>
      <c r="B201" s="4" t="s">
        <v>117</v>
      </c>
      <c r="C201">
        <v>154.22999999999999</v>
      </c>
      <c r="E201">
        <v>154.22999999999999</v>
      </c>
      <c r="I201" s="9" t="s">
        <v>192</v>
      </c>
    </row>
    <row r="202" spans="1:9" x14ac:dyDescent="0.25">
      <c r="A202" t="s">
        <v>119</v>
      </c>
      <c r="B202" s="4" t="s">
        <v>120</v>
      </c>
      <c r="C202">
        <v>358.9</v>
      </c>
      <c r="E202">
        <v>358.9</v>
      </c>
    </row>
    <row r="203" spans="1:9" x14ac:dyDescent="0.25">
      <c r="A203" t="s">
        <v>119</v>
      </c>
      <c r="B203" s="4" t="s">
        <v>118</v>
      </c>
      <c r="C203">
        <v>349.2</v>
      </c>
      <c r="E203">
        <v>349.2</v>
      </c>
    </row>
    <row r="204" spans="1:9" x14ac:dyDescent="0.25">
      <c r="A204" s="5" t="s">
        <v>119</v>
      </c>
      <c r="B204" s="5"/>
      <c r="C204" s="5"/>
      <c r="D204" s="5"/>
      <c r="E204" s="5">
        <f>SUM(E201:E203)</f>
        <v>862.32999999999993</v>
      </c>
      <c r="F204" s="5">
        <f>E204*1.08</f>
        <v>931.31639999999993</v>
      </c>
      <c r="G204" s="5">
        <v>0</v>
      </c>
      <c r="H204" s="8">
        <f>F204-G204</f>
        <v>931.31639999999993</v>
      </c>
      <c r="I204" s="5"/>
    </row>
    <row r="205" spans="1:9" x14ac:dyDescent="0.25">
      <c r="A205" t="s">
        <v>112</v>
      </c>
      <c r="B205" t="s">
        <v>110</v>
      </c>
      <c r="C205">
        <v>0</v>
      </c>
      <c r="E205">
        <v>0</v>
      </c>
    </row>
    <row r="206" spans="1:9" x14ac:dyDescent="0.25">
      <c r="A206" t="s">
        <v>112</v>
      </c>
      <c r="B206" t="s">
        <v>111</v>
      </c>
      <c r="C206">
        <v>0</v>
      </c>
      <c r="E206">
        <v>0</v>
      </c>
    </row>
    <row r="207" spans="1:9" x14ac:dyDescent="0.25">
      <c r="A207" s="5" t="s">
        <v>112</v>
      </c>
      <c r="B207" s="5"/>
      <c r="C207" s="5"/>
      <c r="D207" s="5"/>
      <c r="E207" s="5">
        <f>SUM(E205:E206)</f>
        <v>0</v>
      </c>
      <c r="F207" s="5">
        <v>0</v>
      </c>
      <c r="G207" s="5">
        <v>0</v>
      </c>
      <c r="H207" s="8">
        <v>0</v>
      </c>
      <c r="I207" s="5"/>
    </row>
    <row r="208" spans="1:9" x14ac:dyDescent="0.25">
      <c r="A208" t="s">
        <v>21</v>
      </c>
      <c r="B208" s="4" t="s">
        <v>19</v>
      </c>
      <c r="C208">
        <v>307.49</v>
      </c>
      <c r="E208">
        <v>307.49</v>
      </c>
    </row>
    <row r="209" spans="1:5" x14ac:dyDescent="0.25">
      <c r="A209" t="s">
        <v>21</v>
      </c>
      <c r="B209" s="4" t="s">
        <v>20</v>
      </c>
      <c r="C209">
        <v>134.83000000000001</v>
      </c>
      <c r="E209">
        <v>134.83000000000001</v>
      </c>
    </row>
    <row r="210" spans="1:5" x14ac:dyDescent="0.25">
      <c r="A210" t="s">
        <v>21</v>
      </c>
      <c r="B210" t="s">
        <v>46</v>
      </c>
      <c r="C210">
        <v>67.900000000000006</v>
      </c>
      <c r="E210">
        <v>67.900000000000006</v>
      </c>
    </row>
    <row r="211" spans="1:5" x14ac:dyDescent="0.25">
      <c r="A211" t="s">
        <v>21</v>
      </c>
      <c r="B211" s="4" t="s">
        <v>33</v>
      </c>
      <c r="C211">
        <v>109.61</v>
      </c>
      <c r="E211">
        <v>109.61</v>
      </c>
    </row>
    <row r="212" spans="1:5" x14ac:dyDescent="0.25">
      <c r="A212" t="s">
        <v>21</v>
      </c>
      <c r="B212" s="10" t="s">
        <v>34</v>
      </c>
    </row>
    <row r="213" spans="1:5" x14ac:dyDescent="0.25">
      <c r="A213" t="s">
        <v>21</v>
      </c>
      <c r="B213" s="10" t="s">
        <v>69</v>
      </c>
    </row>
    <row r="214" spans="1:5" x14ac:dyDescent="0.25">
      <c r="A214" t="s">
        <v>21</v>
      </c>
      <c r="B214" s="4" t="s">
        <v>68</v>
      </c>
      <c r="C214">
        <v>58.2</v>
      </c>
      <c r="E214">
        <v>58.2</v>
      </c>
    </row>
    <row r="215" spans="1:5" x14ac:dyDescent="0.25">
      <c r="A215" t="s">
        <v>21</v>
      </c>
      <c r="B215" s="4" t="s">
        <v>134</v>
      </c>
      <c r="C215">
        <v>260.93</v>
      </c>
      <c r="E215">
        <v>260.93</v>
      </c>
    </row>
    <row r="216" spans="1:5" x14ac:dyDescent="0.25">
      <c r="A216" t="s">
        <v>21</v>
      </c>
      <c r="B216" s="4" t="s">
        <v>135</v>
      </c>
      <c r="C216">
        <v>163.93</v>
      </c>
      <c r="E216">
        <v>163.93</v>
      </c>
    </row>
    <row r="217" spans="1:5" x14ac:dyDescent="0.25">
      <c r="A217" t="s">
        <v>21</v>
      </c>
      <c r="B217" s="4" t="s">
        <v>136</v>
      </c>
      <c r="C217">
        <v>202.73</v>
      </c>
      <c r="E217">
        <v>202.73</v>
      </c>
    </row>
    <row r="218" spans="1:5" x14ac:dyDescent="0.25">
      <c r="A218" t="s">
        <v>21</v>
      </c>
      <c r="B218" s="4" t="s">
        <v>137</v>
      </c>
      <c r="C218">
        <v>193.03</v>
      </c>
      <c r="E218">
        <v>193.03</v>
      </c>
    </row>
    <row r="219" spans="1:5" x14ac:dyDescent="0.25">
      <c r="A219" t="s">
        <v>21</v>
      </c>
      <c r="B219" t="s">
        <v>138</v>
      </c>
      <c r="C219">
        <v>0</v>
      </c>
      <c r="E219">
        <v>0</v>
      </c>
    </row>
    <row r="220" spans="1:5" x14ac:dyDescent="0.25">
      <c r="A220" t="s">
        <v>21</v>
      </c>
      <c r="B220" t="s">
        <v>139</v>
      </c>
      <c r="C220">
        <v>0</v>
      </c>
      <c r="E220">
        <v>0</v>
      </c>
    </row>
    <row r="221" spans="1:5" x14ac:dyDescent="0.25">
      <c r="A221" t="s">
        <v>21</v>
      </c>
      <c r="B221" t="s">
        <v>216</v>
      </c>
      <c r="C221">
        <v>141.62</v>
      </c>
      <c r="E221">
        <v>141.62</v>
      </c>
    </row>
    <row r="222" spans="1:5" x14ac:dyDescent="0.25">
      <c r="A222" t="s">
        <v>21</v>
      </c>
      <c r="B222" t="s">
        <v>217</v>
      </c>
      <c r="C222">
        <v>155.19999999999999</v>
      </c>
      <c r="E222">
        <v>155.19999999999999</v>
      </c>
    </row>
    <row r="223" spans="1:5" x14ac:dyDescent="0.25">
      <c r="A223" t="s">
        <v>21</v>
      </c>
      <c r="B223" t="s">
        <v>218</v>
      </c>
      <c r="C223">
        <v>92.15</v>
      </c>
      <c r="E223">
        <v>92.15</v>
      </c>
    </row>
    <row r="224" spans="1:5" x14ac:dyDescent="0.25">
      <c r="A224" t="s">
        <v>21</v>
      </c>
      <c r="B224" t="s">
        <v>219</v>
      </c>
      <c r="C224">
        <v>106.7</v>
      </c>
      <c r="E224">
        <v>106.7</v>
      </c>
    </row>
    <row r="225" spans="1:9" s="5" customFormat="1" x14ac:dyDescent="0.25">
      <c r="A225" s="5" t="s">
        <v>21</v>
      </c>
      <c r="E225" s="5">
        <f>SUM(E208:E224)</f>
        <v>1994.3200000000002</v>
      </c>
      <c r="F225" s="5">
        <f>E225*1.08</f>
        <v>2153.8656000000005</v>
      </c>
      <c r="G225" s="5">
        <v>1619</v>
      </c>
      <c r="H225" s="8">
        <f>F225-G225</f>
        <v>534.86560000000054</v>
      </c>
    </row>
    <row r="226" spans="1:9" x14ac:dyDescent="0.25">
      <c r="A226" t="s">
        <v>41</v>
      </c>
      <c r="B226" s="4" t="s">
        <v>38</v>
      </c>
      <c r="C226">
        <v>82.45</v>
      </c>
      <c r="E226">
        <v>82.45</v>
      </c>
    </row>
    <row r="227" spans="1:9" x14ac:dyDescent="0.25">
      <c r="A227" t="s">
        <v>41</v>
      </c>
      <c r="B227" s="4" t="s">
        <v>39</v>
      </c>
      <c r="C227">
        <v>63.05</v>
      </c>
      <c r="E227">
        <v>63.05</v>
      </c>
    </row>
    <row r="228" spans="1:9" x14ac:dyDescent="0.25">
      <c r="A228" t="s">
        <v>41</v>
      </c>
      <c r="B228" s="4" t="s">
        <v>40</v>
      </c>
      <c r="C228">
        <v>77.599999999999994</v>
      </c>
      <c r="E228">
        <v>77.599999999999994</v>
      </c>
    </row>
    <row r="229" spans="1:9" x14ac:dyDescent="0.25">
      <c r="A229" s="5" t="s">
        <v>41</v>
      </c>
      <c r="B229" s="5"/>
      <c r="C229" s="5"/>
      <c r="D229" s="5"/>
      <c r="E229" s="5">
        <f>SUM(E226:E228)</f>
        <v>223.1</v>
      </c>
      <c r="F229" s="5">
        <f>E229*1.08</f>
        <v>240.94800000000001</v>
      </c>
      <c r="G229" s="5">
        <v>241</v>
      </c>
      <c r="H229" s="8">
        <f>F229-G229</f>
        <v>-5.1999999999992497E-2</v>
      </c>
      <c r="I229" s="5"/>
    </row>
    <row r="230" spans="1:9" x14ac:dyDescent="0.25">
      <c r="A230" t="s">
        <v>82</v>
      </c>
      <c r="B230" s="4" t="s">
        <v>81</v>
      </c>
      <c r="C230">
        <v>179.45</v>
      </c>
      <c r="E230">
        <v>179.45</v>
      </c>
    </row>
    <row r="231" spans="1:9" x14ac:dyDescent="0.25">
      <c r="A231" t="s">
        <v>82</v>
      </c>
      <c r="B231" s="4" t="s">
        <v>99</v>
      </c>
      <c r="C231">
        <v>0</v>
      </c>
      <c r="E231">
        <v>0</v>
      </c>
    </row>
    <row r="232" spans="1:9" x14ac:dyDescent="0.25">
      <c r="A232" t="s">
        <v>82</v>
      </c>
      <c r="B232" s="4" t="s">
        <v>100</v>
      </c>
      <c r="C232">
        <v>0</v>
      </c>
      <c r="E232">
        <v>0</v>
      </c>
    </row>
    <row r="233" spans="1:9" x14ac:dyDescent="0.25">
      <c r="A233" t="s">
        <v>82</v>
      </c>
      <c r="B233" s="3" t="s">
        <v>101</v>
      </c>
      <c r="C233">
        <v>0</v>
      </c>
      <c r="E233">
        <v>0</v>
      </c>
      <c r="I233" s="9" t="s">
        <v>193</v>
      </c>
    </row>
    <row r="234" spans="1:9" x14ac:dyDescent="0.25">
      <c r="A234" t="s">
        <v>82</v>
      </c>
      <c r="B234" t="s">
        <v>102</v>
      </c>
      <c r="C234">
        <v>0</v>
      </c>
      <c r="E234">
        <v>0</v>
      </c>
    </row>
    <row r="235" spans="1:9" x14ac:dyDescent="0.25">
      <c r="A235" s="11" t="s">
        <v>82</v>
      </c>
      <c r="B235" s="11" t="s">
        <v>205</v>
      </c>
      <c r="C235">
        <v>105.73</v>
      </c>
      <c r="D235">
        <v>2</v>
      </c>
      <c r="E235">
        <f>C235*D235</f>
        <v>211.46</v>
      </c>
      <c r="F235" s="5"/>
      <c r="G235" s="5"/>
      <c r="H235" s="8"/>
      <c r="I235" s="5"/>
    </row>
    <row r="236" spans="1:9" s="5" customFormat="1" x14ac:dyDescent="0.25">
      <c r="A236" s="5" t="s">
        <v>82</v>
      </c>
      <c r="E236" s="5">
        <f>SUM(E230:E235)</f>
        <v>390.90999999999997</v>
      </c>
      <c r="F236" s="5">
        <f>E236*1.08</f>
        <v>422.18279999999999</v>
      </c>
      <c r="G236" s="5">
        <v>194</v>
      </c>
      <c r="H236" s="8">
        <f>F236-G236</f>
        <v>228.18279999999999</v>
      </c>
    </row>
    <row r="237" spans="1:9" x14ac:dyDescent="0.25">
      <c r="B237" s="2"/>
    </row>
    <row r="239" spans="1:9" x14ac:dyDescent="0.25">
      <c r="B239" s="4"/>
    </row>
    <row r="242" spans="2:2" x14ac:dyDescent="0.25">
      <c r="B242" s="4"/>
    </row>
    <row r="243" spans="2:2" x14ac:dyDescent="0.25">
      <c r="B243" s="10"/>
    </row>
    <row r="249" spans="2:2" x14ac:dyDescent="0.25">
      <c r="B249" s="2"/>
    </row>
  </sheetData>
  <sortState ref="A2:I260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2015-05-15T15:09:38Z</dcterms:modified>
</cp:coreProperties>
</file>