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96" i="1"/>
  <c r="G138"/>
  <c r="G26"/>
  <c r="G214"/>
  <c r="G68"/>
  <c r="G118"/>
  <c r="E242"/>
  <c r="F242" s="1"/>
  <c r="H242" s="1"/>
  <c r="H226"/>
  <c r="F226"/>
  <c r="E226"/>
  <c r="E214"/>
  <c r="F214" s="1"/>
  <c r="H214" s="1"/>
  <c r="E171"/>
  <c r="F171" s="1"/>
  <c r="H171" s="1"/>
  <c r="E101"/>
  <c r="F101" s="1"/>
  <c r="H101" s="1"/>
  <c r="E50"/>
  <c r="F50" s="1"/>
  <c r="H50" s="1"/>
  <c r="E39"/>
  <c r="F39" s="1"/>
  <c r="H39" s="1"/>
  <c r="E26"/>
  <c r="F26" s="1"/>
  <c r="H26" s="1"/>
  <c r="E147"/>
  <c r="E148" s="1"/>
  <c r="F148" s="1"/>
  <c r="H148" s="1"/>
  <c r="E230"/>
  <c r="F230" s="1"/>
  <c r="H230" s="1"/>
  <c r="E207"/>
  <c r="F207" s="1"/>
  <c r="H207" s="1"/>
  <c r="E202"/>
  <c r="F202" s="1"/>
  <c r="H202" s="1"/>
  <c r="E187"/>
  <c r="F187" s="1"/>
  <c r="H187" s="1"/>
  <c r="E181"/>
  <c r="F181" s="1"/>
  <c r="H181" s="1"/>
  <c r="E159"/>
  <c r="F159" s="1"/>
  <c r="H159" s="1"/>
  <c r="E153"/>
  <c r="F153" s="1"/>
  <c r="H153" s="1"/>
  <c r="E143"/>
  <c r="F143" s="1"/>
  <c r="H143" s="1"/>
  <c r="E124"/>
  <c r="F124" s="1"/>
  <c r="H124" s="1"/>
  <c r="E118"/>
  <c r="F118" s="1"/>
  <c r="H118" s="1"/>
  <c r="E115"/>
  <c r="F115" s="1"/>
  <c r="H115" s="1"/>
  <c r="E112"/>
  <c r="F112" s="1"/>
  <c r="H112" s="1"/>
  <c r="E107"/>
  <c r="F107" s="1"/>
  <c r="H107" s="1"/>
  <c r="E98"/>
  <c r="F98" s="1"/>
  <c r="H98" s="1"/>
  <c r="E94"/>
  <c r="F94" s="1"/>
  <c r="H94" s="1"/>
  <c r="E87"/>
  <c r="F87" s="1"/>
  <c r="H87" s="1"/>
  <c r="E74"/>
  <c r="F74" s="1"/>
  <c r="H74" s="1"/>
  <c r="E68"/>
  <c r="F68" s="1"/>
  <c r="H68" s="1"/>
  <c r="E46"/>
  <c r="F46" s="1"/>
  <c r="H46" s="1"/>
  <c r="E43"/>
  <c r="F43" s="1"/>
  <c r="H43" s="1"/>
  <c r="E29"/>
  <c r="E31" s="1"/>
  <c r="F31" s="1"/>
  <c r="H31" s="1"/>
  <c r="E190"/>
  <c r="E196" s="1"/>
  <c r="F196" s="1"/>
  <c r="H196" s="1"/>
  <c r="E130"/>
  <c r="E138" s="1"/>
  <c r="F138" s="1"/>
  <c r="H138" s="1"/>
  <c r="E10"/>
  <c r="E14" s="1"/>
  <c r="F14" s="1"/>
  <c r="H14" s="1"/>
  <c r="E91"/>
  <c r="E92" s="1"/>
  <c r="F92" s="1"/>
  <c r="H92" s="1"/>
  <c r="E35"/>
  <c r="E36" s="1"/>
  <c r="F36" s="1"/>
  <c r="H36" s="1"/>
</calcChain>
</file>

<file path=xl/sharedStrings.xml><?xml version="1.0" encoding="utf-8"?>
<sst xmlns="http://schemas.openxmlformats.org/spreadsheetml/2006/main" count="457" uniqueCount="254">
  <si>
    <t>ник</t>
  </si>
  <si>
    <t>наименование</t>
  </si>
  <si>
    <t xml:space="preserve">цена </t>
  </si>
  <si>
    <t>кол-во</t>
  </si>
  <si>
    <t>итого</t>
  </si>
  <si>
    <t>с орг%</t>
  </si>
  <si>
    <t>сдано</t>
  </si>
  <si>
    <t>долг</t>
  </si>
  <si>
    <t>Девушка в шляпе</t>
  </si>
  <si>
    <t>*Veronika*</t>
  </si>
  <si>
    <t xml:space="preserve">Комплект для мальчика (куртка,брюки) (Черубино) Артикул: CWK9506 Цвет: красный/т.синий Размер: 104/56 Цена:1025 руб, 1шт. </t>
  </si>
  <si>
    <t xml:space="preserve">Колготки детские (Консалт) Артикул: К9043-1 Цвет: синий Размер:104-110/56/14 Цена :138 руб, 1 шт. </t>
  </si>
  <si>
    <t xml:space="preserve">Колготки детские (Консалт) Артикул:К9033-1АО Цвет: голубой Размер:104-110/56/14 Цена:138 руб, 1 шт </t>
  </si>
  <si>
    <t xml:space="preserve">Шапка детская (Арктик) Артикул: ТР-56 Размер:52-54 Цена:180 руб, 1 шт. </t>
  </si>
  <si>
    <t xml:space="preserve">Штанишки детские (Лаки Чайлд) Артикул: 31-11пф Размер: 30(104-110) Цена:259 руб, 1 шт. </t>
  </si>
  <si>
    <t xml:space="preserve">Шорты для мальчика (Черубино) Артикул: CK7T027 Размер:104(56) Цвет: голубой Цена:539 руб. 1 шт. </t>
  </si>
  <si>
    <t xml:space="preserve">Пижама детская (Консалт) Артикул: К1512 Размер:56/110 Цвет:св сер меланж + глуб.синий Цена:365 руб. 1 шт </t>
  </si>
  <si>
    <t xml:space="preserve">Майка (Евразия) Артикул: М256 Рвзмер5/110 Цвет белый Цена 58 руб, 2 шт </t>
  </si>
  <si>
    <t xml:space="preserve">Комплект (3трусов) (Евразия) Артикул: М244 Размер:7/122 Цена: 164 руб, 1шт </t>
  </si>
  <si>
    <t xml:space="preserve">Трусы для мальчиков (Пеликан) Артикул: BUL346 Размер: 5 Цена: 172 руб. 1 шт </t>
  </si>
  <si>
    <t>Носки детские (Консалт) Артикул: К9524-27-3 Размер 18 Цена: 150 руб, 1 шт.</t>
  </si>
  <si>
    <t>Aniada</t>
  </si>
  <si>
    <t>1. Комплект для мальчика (майка, трусы-боксеры) Артикул: CAK3296, размер 98-104, цена 202 р., 1 шт. </t>
  </si>
  <si>
    <t>2. Комплект для мальчика (майка, трусы-боксеры) Артикул: CAK3346, размер 98-104, цена 179 р., 1 шт </t>
  </si>
  <si>
    <t>3. Трусы-боксеры для мальчика Артикул: CAK1360, размер 98-104, 2 шт. (бирюзовый, серый) </t>
  </si>
  <si>
    <t>4. Кальсоны. (Евразия) Артикул: В182, размер s 170/176, цена 326 р., 1 шт </t>
  </si>
  <si>
    <t>Штанишки (Фанни Зебра) Артикул: 4.21.2 р-р 86/56 2 шт цена 62 р </t>
  </si>
  <si>
    <t>Джемпер дет. "Веселая Забава" супрем (Юник) Артикул: U1096-11С р-р86 цена 121р 1 шт </t>
  </si>
  <si>
    <t>Ползунки длинные (Фанни Зебра) Артикул: Ф4.14.2 р-р 74/48 цена 101р 1 шт </t>
  </si>
  <si>
    <t>Ползунки длинные (Фанни Зебра) Артикул: Ф4.14.2 р-р 80/52 цена 101р 1 шт </t>
  </si>
  <si>
    <t>Ползунки короткие на резин. (Фанни Зебра)Артикул: 4.12.4 80/52 2шт цена 48 р</t>
  </si>
  <si>
    <r>
      <t xml:space="preserve"> все на мальчика</t>
    </r>
    <r>
      <rPr>
        <sz val="9"/>
        <color rgb="FF000000"/>
        <rFont val="Verdana"/>
        <family val="2"/>
        <charset val="204"/>
      </rPr>
      <t> </t>
    </r>
  </si>
  <si>
    <t>марина-василёк</t>
  </si>
  <si>
    <t>2)Футболка для девочки (Черубино)Артикул: CSK61068размер110/60 цвет любой 250 рублей</t>
  </si>
  <si>
    <t>ВАЛЕНТИНАХОДЬКО</t>
  </si>
  <si>
    <t>Татьяна-@555</t>
  </si>
  <si>
    <t>Кофточка ясельная (Черубино)Артикул: CWB61230 разм. 80 экрю/бирюза 230,00 </t>
  </si>
  <si>
    <t>Ползунки ясельные (Черубино)Артикул: CWB7460 разм. 80 бирюза 123,00 </t>
  </si>
  <si>
    <t>Комбинезон ясельный (Черубино)Артикул: CWB9528 разм. 80 бирюза 249,00 </t>
  </si>
  <si>
    <t>Комплект ясельный (комбинезон, шапочка) (Черубино) Артикул: CAB9447 разм. 80 бирюза 355,00</t>
  </si>
  <si>
    <t>Васильда</t>
  </si>
  <si>
    <t>Елена Люфт</t>
  </si>
  <si>
    <t xml:space="preserve">С715л Колготки детские (ЛЧПФ) р-р 98 Красные, розовые. сиреневые или белые 2 шт </t>
  </si>
  <si>
    <t xml:space="preserve">С714л Колготки детские (ЛЧПФ) р-р 98 Красные, розовые. сиреневые или белые1 шт </t>
  </si>
  <si>
    <t>MaryKor</t>
  </si>
  <si>
    <t xml:space="preserve">1.Водолазка для девочки Артикул: CAJ61189 р.134/68 св. розовая 235 р. </t>
  </si>
  <si>
    <t xml:space="preserve">2.Брюки типа "Лосины" для девочки Артикул: CAJ7439 р.140/72 т.серый 164 р. </t>
  </si>
  <si>
    <t xml:space="preserve">3.Футболка для мальчика Артикул: CAJ6931 р.140/72 красный 143 р. </t>
  </si>
  <si>
    <t xml:space="preserve">4.Комплект для девочки (майка на бретелях, трусы) Артикул: CAJ3357 р.140/72 бирюз./экрю 152 р. </t>
  </si>
  <si>
    <t>Нюша30</t>
  </si>
  <si>
    <t xml:space="preserve">1. Футболка для девочки (Черубино) Артикул: CSK61043 р.116/60 персиковый 1шт </t>
  </si>
  <si>
    <t xml:space="preserve">2. Футболка для девочки (Черубино) Артикул: CSK61063 р.116/60 сер.меланж 1шт </t>
  </si>
  <si>
    <t xml:space="preserve">3. Футболка для девочки Виз-А-Ви (Vis-A-Vis) Артикул: GF11-001 р-р М цвет L.SEA 1шт </t>
  </si>
  <si>
    <t xml:space="preserve">4. Футболка для девочки Черубино Артикул: CSK61050 р. 116/60 красный цвет. 1шт </t>
  </si>
  <si>
    <t>5 Футболка для девочки Черубино Артикул:CSK 6636 р.116/60 цвет бирюзовый 1 шт</t>
  </si>
  <si>
    <t>Бриджи жен.(Виктория Текс) Артикул: 2834 Производитель: Виктория-Текс размер 56, цвет черный 1шт цена 125 руб</t>
  </si>
  <si>
    <t>N@STUchka</t>
  </si>
  <si>
    <t>1.Комплект для мальчика Черубино CSK9461 р.110 цвет салат+т.серый 450р </t>
  </si>
  <si>
    <t>2. Комплект для мальчика Черубино CSK9463 р.110 цвет оранж+т.синий 410р </t>
  </si>
  <si>
    <t>на замену того которого не будет: </t>
  </si>
  <si>
    <t>Комплект для мальчика Черубино CSK9449 р.110 красный+т.синий 393р</t>
  </si>
  <si>
    <t>танира</t>
  </si>
  <si>
    <t>серый - 3 шт. </t>
  </si>
  <si>
    <t>синий - 3 шт.</t>
  </si>
  <si>
    <t>Ёяя</t>
  </si>
  <si>
    <t>Футболка для девочки (Черубино) CSK61067 р.110/60 розовый 206,00 </t>
  </si>
  <si>
    <t>Трусы женские (Пеликан) Артикул: LLB337 р.M Purple 130,00 . </t>
  </si>
  <si>
    <t>Комплект для девочек (Пеликан) GATB378 р.5 Lollipop 546,00. </t>
  </si>
  <si>
    <t>Пижама женская (Пеликан) : PML213 р.M Pink 563,00</t>
  </si>
  <si>
    <t>malina-k</t>
  </si>
  <si>
    <t>Пижама на девочку Артикул: К1516 р-р64 122/128 бегония+звери Цвет - розовый. Цена 425 </t>
  </si>
  <si>
    <t>urolka</t>
  </si>
  <si>
    <t>Солнечный зайчик*</t>
  </si>
  <si>
    <t>GDT348Платье для девочек (Пеликан), размер 1 , розовый или коралл</t>
  </si>
  <si>
    <t>ТК16002-1н Купальник для девочки (Консалт) купить оптом в Барнауле, размер 128-134</t>
  </si>
  <si>
    <t>CAB1368 Трусы ясельные (Черубино),-  размер 80,розовый</t>
  </si>
  <si>
    <t>Футболка для девочки (Черубино) Артикул: CAK61145 </t>
  </si>
  <si>
    <t>р. 98/56 фуксия 125,00 </t>
  </si>
  <si>
    <t>р. 98/56 белый 125,00 </t>
  </si>
  <si>
    <t>GalaK</t>
  </si>
  <si>
    <t>Халат детский (Консалт) Артикул: К5314 Производитель: Консалт (Crockid) Размер 68/128-134 мятная конфета 635,00</t>
  </si>
  <si>
    <t>Olil</t>
  </si>
  <si>
    <t>1. Трусы woman (Евразия) Артикул: 06-114-217 р. XL цена 152 р. </t>
  </si>
  <si>
    <t>2. Сорочка х/б (Гамма Текс) Артикул: 1155гт р. 52 цена 374 р. </t>
  </si>
  <si>
    <t>3. Сорочка вискоза (Гамма Текс) Артикул: 1262гт р. 52 цена 468 р. </t>
  </si>
  <si>
    <t>4. Комплект вискоза 2-ка (Гамма Текс) Артикул: 1146гт р. 50 цена 881 р. </t>
  </si>
  <si>
    <t>5. Носки муж. (Красная ветка) Артикул: С-15С368кр.в. р. 27 цена 47 р.* 10 шт. </t>
  </si>
  <si>
    <t>Джемпер для девочек (Пеликан) Артикул: GJR378 р-р 4 Lollipop цена 302р</t>
  </si>
  <si>
    <t>kotic</t>
  </si>
  <si>
    <t>CAB1368 Трусы ясельные (Черубино) ,размер 80, желтый</t>
  </si>
  <si>
    <t>31382 Перчатки детские (Кроха) купить оптом в Барнауле</t>
  </si>
  <si>
    <t>Штанишки "ажур" (Лаки Чайлд) Артикул: 0-13 р.28(86-92) гол. 179,00 </t>
  </si>
  <si>
    <t>Штанишки (Лаки Чайлд) Артикул: 11-11к р.28(86-92) экрю 189,00 </t>
  </si>
  <si>
    <t>Брюки ясельные (Черубино) Артикул: CWB7461 р.86/52бирюзовый 199,00 </t>
  </si>
  <si>
    <t>Брюки дет."Сова и Слоник"(Юник) Артикул: U1081-11С р. 86 голубой 117,00 </t>
  </si>
  <si>
    <t>Ползунки baby (Евразия) Артикул: 14-653-046П р.18/86 148,00 </t>
  </si>
  <si>
    <t>Ползунки кор.дет. "Леопардик" (Юник) Артикул: U588-23-19 р. 86 молочный/оранжевый 128,00 </t>
  </si>
  <si>
    <t>Комплект дет.(Евразия) Артикул: 04-558-009 р.18/86 113,00 </t>
  </si>
  <si>
    <t>Комплект (майка+трусы) (евразия) Артикул: М262 р.18/86 св.гол.-сер.меланж 147,00 </t>
  </si>
  <si>
    <t>Носки жен. (Красная ветка) Артикул: с458кр.в.р.23/25 37,00 </t>
  </si>
  <si>
    <t>Трусы женские стринг (Визави) Артикул: DL13-057 р.M M.BLUE/blue print 78,00 </t>
  </si>
  <si>
    <t>Трусы женские (Пеликан) Артикул: LMT324 р.M Apple 101,00 </t>
  </si>
  <si>
    <t>Трусы woman (Евразия) Артикул: 06-123-017П р.L104,00 </t>
  </si>
  <si>
    <t>Трусы женские классика бразилиана(Визави) Артикул: DSL1160 р.LWhite145,00 </t>
  </si>
  <si>
    <t>Штанишки (Фанни Зебра) Артикул: Ф4.21.2 р.86/5681,00 2 шт </t>
  </si>
  <si>
    <t>Штанишки под подгузник (Фанни Зебра) Артикул: Ф4.24.2 р.86/56 88,00 3 шт </t>
  </si>
  <si>
    <t>Футболка женская (Черубино) Артикул: FS6278 р.170/96/48серый меланж230,00</t>
  </si>
  <si>
    <t>Бриджи женские ф/л (Гамма Текс) Артикул:1022гт р.48 черн. 317,00</t>
  </si>
  <si>
    <t>Madinanaty</t>
  </si>
  <si>
    <t>OLGA1983</t>
  </si>
  <si>
    <t>1. Комплект детский Веселая забава Юник,арт. U1098-11C, разм.86 (на замену арт.U1098-23C, разм.86)-1 шт. </t>
  </si>
  <si>
    <t>2. Комплект детский Евразия, арт.04-558-009, разм.18/86- 2 шт.</t>
  </si>
  <si>
    <t>Natalihor</t>
  </si>
  <si>
    <t>1. Ползунки baby (Евразия), Артикул: 14-651-002, р. 12/80, 98 руб., цвет на мальчика, 2 шт. </t>
  </si>
  <si>
    <t>2. Ползунки baby (Евразия), Артикул: 14-653-046П, р. 18/86, 148 руб., цвет на мальчика, 2 шт. </t>
  </si>
  <si>
    <t>3. Трусы ясельные (Черубино), Артикул: CAB1368, р. 80/52, 78 руб., 1 шт. цвет голубой и 1 шт. белый </t>
  </si>
  <si>
    <t>4. Джемпер ясельный (Черубино),Артикул: CWB61223, р. 80/52, цвет экрю зайчики, на замену розовый, 141 руб. </t>
  </si>
  <si>
    <t>5. Брюки ясельные (выростайки) (Черубино), Артикул: CWB7463, р. 80/52, бирюзовый, 195 руб. </t>
  </si>
  <si>
    <t>6. Ползунки дет.без следа "Мышка-норушка" (Юник),Артикул: U466-37, р.86, коралловый, 122 руб.</t>
  </si>
  <si>
    <t>Ольга Чайка</t>
  </si>
  <si>
    <t xml:space="preserve">Пижама для мальчика (Черубино) Артикул: CAK5226 Размер 110/60 Цвет: изумруд/сёр Цена 405 руб, 1 шт. </t>
  </si>
  <si>
    <t>1.Трусы женские (Пеликан), Артикул: LLH330, цвет Pink, р-р L, цена 112 руб. - 1 шт. </t>
  </si>
  <si>
    <t>2. Трусы женские (Пеликан), Артикул: LSX384, цвет Magenta? р-р L, цена 101 руб. - 1 шт. </t>
  </si>
  <si>
    <t>3. Майка для мальчика (Черубино), Артикул: CAJ2208, р-р 164, цвет св. серый, цена 73 руб. - 1 шт.</t>
  </si>
  <si>
    <t>Элли_Лу</t>
  </si>
  <si>
    <t>1.Платье для девочки (Черубино) Артикул: CB6J007 р.80/52 цвет синий 535,0 </t>
  </si>
  <si>
    <t>2. Полукомбинезон ясельный (Консалт) Артикул: К6083 р.80/52 цвет ярко-белый 175,0 </t>
  </si>
  <si>
    <t>4. Носки детские (Консалт) Артикул: К9533-3 р.12 цвет белый 75,0*3=225 </t>
  </si>
  <si>
    <t>5.Носки детские (Консалт) Артикул: К9525-8-3 р.12 140,0 </t>
  </si>
  <si>
    <t>6. Брюки ясельные (Консалт) Артикул: К4072-2 р.48/74 цвет роз. пудра+сердечки 150.0*2=300 </t>
  </si>
  <si>
    <t>7.Кофточка ясельная (Консалт) Артикул: К300043-2 р.52/80 цвет сердечки+птички 150,0*2=300</t>
  </si>
  <si>
    <t>Anet@</t>
  </si>
  <si>
    <t xml:space="preserve">Комплект для мальчика (Консалт) Артикул: СК2149к64 </t>
  </si>
  <si>
    <t xml:space="preserve">р.76/146 оранж+мокрый асфальт 275,00 1шт </t>
  </si>
  <si>
    <t xml:space="preserve">р.68/134 проз.вода+мокрый асфальт 275,00 1шт </t>
  </si>
  <si>
    <t xml:space="preserve">Комплект д/мал (Черубино) Артикул: CAJ3154 р.164/84 т.синий 172,00 на замену т.серый меланж, св.серый меланж </t>
  </si>
  <si>
    <t xml:space="preserve">Футболка для мальчика (Черубино) Артикул: CSK61084 р. 98/56 т.синий 212,00 </t>
  </si>
  <si>
    <t xml:space="preserve">Трусы женские (Пеликан) Артикул: LSH324 </t>
  </si>
  <si>
    <t xml:space="preserve">р.M Apple 88,00 1шт </t>
  </si>
  <si>
    <t>р.M Watermelon 88,00 1шт</t>
  </si>
  <si>
    <t>Куртка для мальчика (Орби) Артикул: 62477 р.170/84/72 Темно-синий вар.3 1139</t>
  </si>
  <si>
    <t>Мечтательная</t>
  </si>
  <si>
    <t>1.Колготки детские (Консалт) Артикул: К9020-7АО Производитель:(Crockid)р.92-98/52/12 1 шт </t>
  </si>
  <si>
    <t>2.Колготки детские плюш(Красная ветка)Артикул: с823кв Про: Красная Ветка р.15/16 1шт </t>
  </si>
  <si>
    <t>3.Колготки детские (Орел)Артикул: с905ор Про: Орёл р.15/16 1шт </t>
  </si>
  <si>
    <t>4.Трусы женские стринг (Визави) Артикул: DL13-057 Про: Виз-А-Ви (Vis-A-Vis)р.S 1шт </t>
  </si>
  <si>
    <t>5.Трусы женские стринг (Визави)Артикул: DL13-073 Про: Виз-А-Ви (Vis-A-Vis)S 1шт</t>
  </si>
  <si>
    <t>киска-Юля</t>
  </si>
  <si>
    <t>Пижама детская (Консалт) на мальчика К1512 Производитель: Консалт (Crockid) р.72/140 голуб. небо + голуб. синий 365,00</t>
  </si>
  <si>
    <t xml:space="preserve">на мальчика </t>
  </si>
  <si>
    <t xml:space="preserve">1.Кофточка с боковой застежкой (Фанни Зебра) Артикул: 4.27.2а р-р 80 2 шт </t>
  </si>
  <si>
    <t>2.кофточка с кор.рукав (Фанни Зебра) Артикул: 4.6.2б р-р 80/52 2шт</t>
  </si>
  <si>
    <t>1. Майка (Евразия) белая Артикул: М256 размер 4(104) цена 58 руб </t>
  </si>
  <si>
    <t>2. Майка для мальчика (Консалт) белая Артикул: К1069 цена 73 руб.размер 52/98-104 - 1 шт  </t>
  </si>
  <si>
    <t>Jiadea</t>
  </si>
  <si>
    <t>Комплект майка и шорты Артикул: CAK3353 р-р 122/128/64 цвет экрю-бирюз. 157руб </t>
  </si>
  <si>
    <t>Носки детские белые Артикул: с500кр.в. р-р 22 цена 33,2руб </t>
  </si>
  <si>
    <t>Носки детские сирень Артикул: с510кр.в. р-р 22 цена 32,5руб </t>
  </si>
  <si>
    <t>Комплект детские футболка + шорты Артикул: 01-25 р-р98 цена 276руб с ТРАКТОРОМ</t>
  </si>
  <si>
    <t>1. Пижама детская (Консалт) артикул:К1519 р.52/92 спелый персик+сердечки(на девочку) цена 425,00 </t>
  </si>
  <si>
    <t>2. Носки детские (Консалт) артикул:К9523-11-3 р.16 цена 140,00 ( на мальчика) </t>
  </si>
  <si>
    <t>3. Куртка детская (Консалт) артикул:ФЛТ34018-2р.52/86 цена 345,00 (на мальчика) </t>
  </si>
  <si>
    <t>4. Жилет дет. (Консалт ) артикул:К352ш р.56/92 цена 195,00 ( на мальчика)</t>
  </si>
  <si>
    <t>Айпири</t>
  </si>
  <si>
    <t>1. Носки детские антискользящие (Конте) , Артикул: 7С-53СП, р. 14, 90,31 руб., желательно все пары разного цвета на мальчика и девочку. 4 шт. (столько указано на фото). Если так нельзя, тогда - 5 шт. </t>
  </si>
  <si>
    <t>2. Носки женские (Орел) , Артикул: с731ор, р. 23-25, 56,40 руб. 5 шт., цвет желательно черный 2 шт., остальные серого цвета</t>
  </si>
  <si>
    <t>Легинсы дет.плюш (Орел) Артикул: с504ор р.122/128 166,5р. </t>
  </si>
  <si>
    <t>Перчатки детские (Кроха) Артикул: G-9 р.6/8 381р.(замена Артикул: G-MM-05 р.6/8 375р.)</t>
  </si>
  <si>
    <t>Lyulichka</t>
  </si>
  <si>
    <t>Жилет для девочек (Пеликан)Артикул: GZVM372 р-р 4 цена 923</t>
  </si>
  <si>
    <t>Футболка для девочки Черубино, Артикул: CSK61067, Размер - 122, Цвет - серый меланж, Цена - 206 руб. </t>
  </si>
  <si>
    <t>Брюки для девочки "Лосины". Артикул: CWK7452, Размер -122, Цвет - серый меланж, Цена - 136 руб.</t>
  </si>
  <si>
    <t>Бэнтли</t>
  </si>
  <si>
    <t>Трусы woman (Евразия) Артикул: 06-114-217 р. XL цена 152 р. 2шт.</t>
  </si>
  <si>
    <t>3. Туфли ясельные (Топ-Топ) Артикул: 31182ик р.20 цвет белый 245,0 </t>
  </si>
  <si>
    <t>Носки детские (Консалт) Артикул: К9507-3 Производитель: Консалт (Crockid) р.20 цена 115,00 </t>
  </si>
  <si>
    <t>Носки детские (Консалт) Производитель: Консалт (Crockid) К9504-3 р.20 цена 100,00</t>
  </si>
  <si>
    <t>Брюки для девочек (Черубино) Артикул: CAB7051 р. 98/56 серый 84,50 и еще какой будет.т.е. 2шт всего</t>
  </si>
  <si>
    <t xml:space="preserve">Комплект (штанишки 3шт) (Лаки Чайлд) Артикул: 30-149 р28(92-98) цена 589 </t>
  </si>
  <si>
    <t>3. Майка для мальчика (Консалт) белая Артикул: К1070 цена 78 руб. размер 52/98-104 - 1 шт </t>
  </si>
  <si>
    <t>Трусы женские (Пеликан) Артикул: LSH295 р. S Blue 83,00 </t>
  </si>
  <si>
    <t>Трусы женские (Пеликан) Артикул: LMT324 р.M Watermelon 101,00 </t>
  </si>
  <si>
    <t>Трусы женские (Пеликан) Артикул: LMT367 р.M Vanilla 117,00 </t>
  </si>
  <si>
    <t>Трусы woman (Евразия) Артикул: 06-123-017П р.M 104,00</t>
  </si>
  <si>
    <t>Жена сибиряка</t>
  </si>
  <si>
    <r>
      <t>1. Пижама дет. (Консалт) Артикул: К1512 р.68/134 </t>
    </r>
    <r>
      <rPr>
        <b/>
        <sz val="9"/>
        <rFont val="Verdana"/>
        <family val="2"/>
        <charset val="204"/>
      </rPr>
      <t>365 р</t>
    </r>
    <r>
      <rPr>
        <sz val="9"/>
        <rFont val="Verdana"/>
        <family val="2"/>
        <charset val="204"/>
      </rPr>
      <t> цвет на мальчика любой (желательно фисташк+машинки) </t>
    </r>
  </si>
  <si>
    <r>
      <t>2. Комплект для мальчика (майка, трусы-боксеры) Артикул: CAK3302 р.122/128/64 желт/оливков </t>
    </r>
    <r>
      <rPr>
        <b/>
        <sz val="9"/>
        <rFont val="Verdana"/>
        <family val="2"/>
        <charset val="204"/>
      </rPr>
      <t>194р</t>
    </r>
    <r>
      <rPr>
        <sz val="9"/>
        <rFont val="Verdana"/>
        <family val="2"/>
        <charset val="204"/>
      </rPr>
      <t> </t>
    </r>
  </si>
  <si>
    <r>
      <t>3. Комплект для мальчика (майка, трусы-боксеры) Артикул: CAK3346 р.122/128/64 св.голуб./ синий </t>
    </r>
    <r>
      <rPr>
        <b/>
        <sz val="9"/>
        <rFont val="Verdana"/>
        <family val="2"/>
        <charset val="204"/>
      </rPr>
      <t>179р</t>
    </r>
    <r>
      <rPr>
        <sz val="9"/>
        <rFont val="Verdana"/>
        <family val="2"/>
        <charset val="204"/>
      </rPr>
      <t>. (замена - белый/серый) </t>
    </r>
  </si>
  <si>
    <r>
      <t>4. Трусы-боксеры для мальчика Артикул: CAK1360 р.122/128/64 </t>
    </r>
    <r>
      <rPr>
        <b/>
        <sz val="9"/>
        <rFont val="Verdana"/>
        <family val="2"/>
        <charset val="204"/>
      </rPr>
      <t>89р.</t>
    </r>
    <r>
      <rPr>
        <sz val="9"/>
        <rFont val="Verdana"/>
        <family val="2"/>
        <charset val="204"/>
      </rPr>
      <t> </t>
    </r>
    <r>
      <rPr>
        <b/>
        <sz val="9"/>
        <rFont val="Verdana"/>
        <family val="2"/>
        <charset val="204"/>
      </rPr>
      <t>6 шт</t>
    </r>
    <r>
      <rPr>
        <sz val="9"/>
        <rFont val="Verdana"/>
        <family val="2"/>
        <charset val="204"/>
      </rPr>
      <t>: </t>
    </r>
  </si>
  <si>
    <r>
      <t>1. Трусы мужские Артикул: В317 XL набивка </t>
    </r>
    <r>
      <rPr>
        <b/>
        <sz val="9"/>
        <rFont val="Verdana"/>
        <family val="2"/>
        <charset val="204"/>
      </rPr>
      <t>136р</t>
    </r>
    <r>
      <rPr>
        <sz val="9"/>
        <rFont val="Verdana"/>
        <family val="2"/>
        <charset val="204"/>
      </rPr>
      <t> (замена - L) </t>
    </r>
  </si>
  <si>
    <r>
      <t>2. Трусы женские (Пеликан) Артикул: LLB346 р.М beige </t>
    </r>
    <r>
      <rPr>
        <b/>
        <sz val="9"/>
        <rFont val="Verdana"/>
        <family val="2"/>
        <charset val="204"/>
      </rPr>
      <t>118р </t>
    </r>
    <r>
      <rPr>
        <sz val="9"/>
        <rFont val="Verdana"/>
        <family val="2"/>
        <charset val="204"/>
      </rPr>
      <t>(замена - black)</t>
    </r>
  </si>
  <si>
    <r>
      <t>Плавки для мальчика (Консалт) Артикул: ТК18000-5н 210р </t>
    </r>
    <r>
      <rPr>
        <b/>
        <sz val="9"/>
        <rFont val="Verdana"/>
        <family val="2"/>
        <charset val="204"/>
      </rPr>
      <t>замена</t>
    </r>
    <r>
      <rPr>
        <sz val="9"/>
        <rFont val="Verdana"/>
        <family val="2"/>
        <charset val="204"/>
      </rPr>
      <t> Артикул: ТК18001-1 </t>
    </r>
  </si>
  <si>
    <r>
      <t>Кофточка дет "Медвежата" (Юник) Артикул: U244-23-2 , цвет: молочный/красный, р.</t>
    </r>
    <r>
      <rPr>
        <b/>
        <sz val="9"/>
        <rFont val="Verdana"/>
        <family val="2"/>
        <charset val="204"/>
      </rPr>
      <t> 68</t>
    </r>
  </si>
  <si>
    <t>Жанна 111</t>
  </si>
  <si>
    <t>Комплект для мальчиков (Пеликан) Артикул: BUA325 р-р 1 </t>
  </si>
  <si>
    <t>Комплект для мальчиков (Пеликан) Артикул: BUA326 р-р 1</t>
  </si>
  <si>
    <t>Перчатки детские (Кроха) Артикул: G-24 р-р 8-10 445 руб на замену любые другие такого плана на девочку</t>
  </si>
  <si>
    <t xml:space="preserve">Пижама детская (Консалт) Артикул: К1516 р.68/134 бегония+звери 425руб 1шт на девочку </t>
  </si>
  <si>
    <t>pyuli</t>
  </si>
  <si>
    <t>Трусы мужские (Пеликан) Артикул: MB516 р- р XXL 190 руб. </t>
  </si>
  <si>
    <t>Трусы мужские (Евразия) Артикул: В317 р-р XL 136 руб. </t>
  </si>
  <si>
    <t>Трусы женские стринг (Визави) Артикул: DL13-057 р-р М 78 руб </t>
  </si>
  <si>
    <t>Трусы женские классика (Визави)Артикул: DS1107 белый р-р М 85 руб </t>
  </si>
  <si>
    <t>Трусы женские (Пеликан) Артикул: LMM318 р- р XXL белый 153 руб. </t>
  </si>
  <si>
    <t>Трусы женские (Пеликан) Артикул: LMM346 р- р XXL черный (замена белый) 153 руб </t>
  </si>
  <si>
    <t>Трусы женские макси (Визави)Артикул: VDM13-11 р- р XXL 105 руб. </t>
  </si>
  <si>
    <t>Франциска</t>
  </si>
  <si>
    <t>1. Комплект для мальчиков (Пеликан) Артикул: BUA325 р. 1 цвет blue цена 99 р </t>
  </si>
  <si>
    <t>2. Комплект для мальчиков (Пеликан) Артикул: BUA327 р. 1 цвет green цена 99 р </t>
  </si>
  <si>
    <t>3. Комплект для мальчиков (Пеликан) Артикул: BUA328 р. 1 цвет aqua цена 99 р </t>
  </si>
  <si>
    <t>4. Колготки детские (Консалт) Артикул: К9033-4АО р. 104-110 цена 138 р. на девочку </t>
  </si>
  <si>
    <t>5. Колготки дет.(Орел) Артикул: с809ор р. 16\17 цена 161р. на девочку </t>
  </si>
  <si>
    <t>6. Колготки детские (Орел) Артикул: с717ор р. 15\16 цена 122 р. на девочку </t>
  </si>
  <si>
    <t>7. Колготки детские (Красная ветка) Артикул: с843кв р. 15\16 цена 121 р. на девочку</t>
  </si>
  <si>
    <t>Комплект для мальчиков (Пеликан) Артикул: BUA325 р. 1 цвет blue </t>
  </si>
  <si>
    <t>П/чулки дет. (Орел) Артикул: с505ор размер 18/20 цена 43,5 4 пары</t>
  </si>
  <si>
    <t>Комплект детский (Пеликан) , Артикул: SAJRB416, цвет как на фото, размер 9/12</t>
  </si>
  <si>
    <t>цвет для девочки можно поярче(фуксия, фиолетовый, розовый) </t>
  </si>
  <si>
    <t xml:space="preserve">Полукомбинезон ясельный (Консалт) Артикул: К6078-2 Размер: 52/80 Цвет: спелый арбуз+горошек, 179.5 руб./шт., мне упаковку </t>
  </si>
  <si>
    <t xml:space="preserve">Комбинезон дет. "Каролинка" (Юник) Артикул: U1111-23-19 Размер: 74 Цвет: молочный/оранжевый, 272 р. </t>
  </si>
  <si>
    <t xml:space="preserve">Трусы детские (Консалт) Артикул: К1040-3 Размер: 56/86 Цвет: на девочку, 61 р./шт, мне упаковку </t>
  </si>
  <si>
    <t xml:space="preserve">Купальник для девочки (Консалт) Артикул: ТК16002-3н Размер: 134-140/72 Цвет: синий, 310 р. </t>
  </si>
  <si>
    <t xml:space="preserve">Пижама детская (Консалт) Артикул: К1512 Размер: 72/140 Цвет: мятн.конфета+св.фиалка, 365 р. </t>
  </si>
  <si>
    <t xml:space="preserve">Колготки дет. (Алсу) Артикул: КДД12 Размер: 12/13 Цвет: желательно белый, молочный, розовый, желтый, 76 р. </t>
  </si>
  <si>
    <t xml:space="preserve">Колготки дет. (Алсу) Артикул: КДО Размер: 11/12 Цвет: желательно белый, молочный, розовый, желтый, 82 р. </t>
  </si>
  <si>
    <t xml:space="preserve">Колготки дет. (Алсу) Артикул: КДО Размер: 12/13 Цвет: желательно белый, молочный, розовый, желтый, 82, р </t>
  </si>
  <si>
    <t xml:space="preserve">Колготки дет. х/б+эл.(Алсу)Артикул: 2фс73 Размер: 12/13 Цвет: желательно белый, молочный, розовый, желтый, 87 р. </t>
  </si>
  <si>
    <t xml:space="preserve">Колготки дет. (Алсу) Артикул: КДД11 Размер: 12/13 Цвет: желательно белый, молочный, розовый, желтый, 88 р. </t>
  </si>
  <si>
    <t xml:space="preserve">Колготки дет. (Алсу) Артикул: КД8 Размер: 11/12 Цвет: желательно белый, молочный, розовый, желтый, 68 р. </t>
  </si>
  <si>
    <t>Юлия Nesterova</t>
  </si>
  <si>
    <t>Артикул: с535ор Производитель: Орёл 5 пар, или аналогичные не толстые чёрные или тёмные </t>
  </si>
  <si>
    <t>Артикул: с955кр.в. Производитель: Красная Ветка 5 пар, либо другие светлые</t>
  </si>
  <si>
    <t>GreenGrass</t>
  </si>
  <si>
    <t>Носки муж. (Красная ветка) Артикул: с126кр.в. р-р 27 38 руб. - 5 пар </t>
  </si>
  <si>
    <t>Носки муж. х/б+па (Орел) Артикул: с253ор р-р 27 34,6 руб - 5 пар </t>
  </si>
  <si>
    <t>Носки детские (Красная ветка) Артикул: с519кр.в. р-р 24 36 руб. - 5 пар </t>
  </si>
  <si>
    <t>Носки детские (Орел) Артикул: с544ор р-р 22-24 42,8 руб. - 5 пар</t>
  </si>
  <si>
    <t>Купальник для девочки (Консалт) Артикул: ТК16002-2н р.98-104/56 280р.</t>
  </si>
  <si>
    <t>Комплект для девочки (Консалт) Артикул: К1063 размер 52/92 </t>
  </si>
  <si>
    <t>Трусы для девочек (Черубино)  Артикул: CAK1307 размер 52/92 желтый </t>
  </si>
  <si>
    <t>Трусы для девочек (Черубино)  Артикул: CAK1365 размер 52/92 любой кроме голубого </t>
  </si>
  <si>
    <r>
      <t>Штанишки под подгузник (Фанни Зебра) Артикул: Ф4.24.2 р.74/48 </t>
    </r>
    <r>
      <rPr>
        <b/>
        <sz val="9"/>
        <color rgb="FFFF0000"/>
        <rFont val="Verdana"/>
        <family val="2"/>
        <charset val="204"/>
      </rPr>
      <t>2 шт</t>
    </r>
    <r>
      <rPr>
        <sz val="9"/>
        <color rgb="FFFF0000"/>
        <rFont val="Verdana"/>
        <family val="2"/>
        <charset val="204"/>
      </rPr>
      <t> 88,0*2=176 расцветка для девочки </t>
    </r>
  </si>
  <si>
    <r>
      <t>Кофточка (Фанни Зебра) Артикул: 4.95.4б р.80/52 </t>
    </r>
    <r>
      <rPr>
        <b/>
        <sz val="9"/>
        <color rgb="FFFF0000"/>
        <rFont val="Verdana"/>
        <family val="2"/>
        <charset val="204"/>
      </rPr>
      <t>2 шт</t>
    </r>
    <r>
      <rPr>
        <sz val="9"/>
        <color rgb="FFFF0000"/>
        <rFont val="Verdana"/>
        <family val="2"/>
        <charset val="204"/>
      </rPr>
      <t> 68*2=136 </t>
    </r>
  </si>
  <si>
    <r>
      <t>Боди короткий рукав (Фанни Зебра) Артикул: 4.29.2б р.80/52 </t>
    </r>
    <r>
      <rPr>
        <b/>
        <sz val="9"/>
        <color rgb="FFFF0000"/>
        <rFont val="Verdana"/>
        <family val="2"/>
        <charset val="204"/>
      </rPr>
      <t>2 шт</t>
    </r>
    <r>
      <rPr>
        <sz val="9"/>
        <color rgb="FFFF0000"/>
        <rFont val="Verdana"/>
        <family val="2"/>
        <charset val="204"/>
      </rPr>
      <t> 64,0*2 цвет для девочки</t>
    </r>
  </si>
  <si>
    <t>CAK1355 в общем купи мне 4 плавочек крокид или черубино разных цветов на девочку размер86 если не будет то 92</t>
  </si>
  <si>
    <r>
      <t>Комплект ясельный (футболка, (фуфайка),шорты, шапо) Артикул: CSB9454 Производитель: Черубино (Cherubino), размер:</t>
    </r>
    <r>
      <rPr>
        <b/>
        <sz val="9"/>
        <rFont val="Verdana"/>
        <family val="2"/>
        <charset val="204"/>
      </rPr>
      <t> 80/52</t>
    </r>
    <r>
      <rPr>
        <sz val="9"/>
        <rFont val="Verdana"/>
        <family val="2"/>
        <charset val="204"/>
      </rPr>
      <t>, цвет: </t>
    </r>
    <r>
      <rPr>
        <b/>
        <sz val="9"/>
        <rFont val="Verdana"/>
        <family val="2"/>
        <charset val="204"/>
      </rPr>
      <t>желтый/голубой</t>
    </r>
    <r>
      <rPr>
        <sz val="9"/>
        <rFont val="Verdana"/>
        <family val="2"/>
        <charset val="204"/>
      </rPr>
      <t> </t>
    </r>
  </si>
  <si>
    <r>
      <t>Артикул: 714полукомбинезон Производитель: Мелонс, р. </t>
    </r>
    <r>
      <rPr>
        <b/>
        <sz val="9"/>
        <rFont val="Verdana"/>
        <family val="2"/>
        <charset val="204"/>
      </rPr>
      <t>68</t>
    </r>
    <r>
      <rPr>
        <sz val="9"/>
        <rFont val="Verdana"/>
        <family val="2"/>
        <charset val="204"/>
      </rPr>
      <t>, цвет- голубой </t>
    </r>
  </si>
  <si>
    <r>
      <t>Полукомбинезон дет. "Tedi" (Юник) , Артикул: U294-23, р. </t>
    </r>
    <r>
      <rPr>
        <b/>
        <sz val="9"/>
        <rFont val="Verdana"/>
        <family val="2"/>
        <charset val="204"/>
      </rPr>
      <t>68</t>
    </r>
    <r>
      <rPr>
        <sz val="9"/>
        <rFont val="Verdana"/>
        <family val="2"/>
        <charset val="204"/>
      </rPr>
      <t>, цвет- молочный</t>
    </r>
  </si>
  <si>
    <t>267+196</t>
  </si>
  <si>
    <t>1784+456</t>
  </si>
  <si>
    <t>184+1529</t>
  </si>
  <si>
    <t>1791+440</t>
  </si>
  <si>
    <t>2330+820</t>
  </si>
  <si>
    <t>656+403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</si>
</sst>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11"/>
      <name val="Calibri"/>
      <family val="2"/>
      <charset val="204"/>
      <scheme val="minor"/>
    </font>
    <font>
      <sz val="9"/>
      <color rgb="FF00B050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9"/>
      <color rgb="FF00B050"/>
      <name val="Verdana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9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0" fillId="0" borderId="0" xfId="0" applyNumberForma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1" applyFont="1" applyAlignment="1" applyProtection="1"/>
    <xf numFmtId="0" fontId="13" fillId="0" borderId="0" xfId="0" applyFont="1"/>
    <xf numFmtId="0" fontId="14" fillId="0" borderId="0" xfId="1" applyFont="1" applyAlignment="1" applyProtection="1"/>
    <xf numFmtId="1" fontId="2" fillId="0" borderId="0" xfId="0" applyNumberFormat="1" applyFont="1"/>
    <xf numFmtId="1" fontId="0" fillId="0" borderId="0" xfId="0" applyNumberFormat="1"/>
    <xf numFmtId="1" fontId="11" fillId="0" borderId="0" xfId="0" applyNumberFormat="1" applyFont="1"/>
    <xf numFmtId="0" fontId="10" fillId="0" borderId="0" xfId="0" applyFont="1"/>
    <xf numFmtId="0" fontId="15" fillId="0" borderId="0" xfId="0" applyFont="1"/>
    <xf numFmtId="0" fontId="17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rum.sibmama.ru/viewtopic.php?t=1254741&amp;start=525" TargetMode="External"/><Relationship Id="rId18" Type="http://schemas.openxmlformats.org/officeDocument/2006/relationships/hyperlink" Target="http://forum.sibmama.ru/viewtopic.php?t=1254741&amp;start=540" TargetMode="External"/><Relationship Id="rId26" Type="http://schemas.openxmlformats.org/officeDocument/2006/relationships/hyperlink" Target="http://forum.sibmama.ru/viewtopic.php?t=1254741&amp;start=555" TargetMode="External"/><Relationship Id="rId39" Type="http://schemas.openxmlformats.org/officeDocument/2006/relationships/hyperlink" Target="http://forum.sibmama.ru/viewtopic.php?t=1254741&amp;start=570" TargetMode="External"/><Relationship Id="rId21" Type="http://schemas.openxmlformats.org/officeDocument/2006/relationships/hyperlink" Target="http://forum.sibmama.ru/viewtopic.php?t=1254741&amp;start=540" TargetMode="External"/><Relationship Id="rId34" Type="http://schemas.openxmlformats.org/officeDocument/2006/relationships/hyperlink" Target="http://forum.sibmama.ru/viewtopic.php?t=1254741&amp;start=555" TargetMode="External"/><Relationship Id="rId42" Type="http://schemas.openxmlformats.org/officeDocument/2006/relationships/hyperlink" Target="http://forum.sibmama.ru/viewtopic.php?t=1254741&amp;start=570" TargetMode="External"/><Relationship Id="rId47" Type="http://schemas.openxmlformats.org/officeDocument/2006/relationships/hyperlink" Target="http://forum.sibmama.ru/viewtopic.php?t=1254741&amp;start=570" TargetMode="External"/><Relationship Id="rId50" Type="http://schemas.openxmlformats.org/officeDocument/2006/relationships/hyperlink" Target="http://forum.sibmama.ru/viewtopic.php?t=1254741&amp;start=570" TargetMode="External"/><Relationship Id="rId55" Type="http://schemas.openxmlformats.org/officeDocument/2006/relationships/hyperlink" Target="http://forum.sibmama.ru/viewtopic.php?t=1254741&amp;start=585" TargetMode="External"/><Relationship Id="rId63" Type="http://schemas.openxmlformats.org/officeDocument/2006/relationships/hyperlink" Target="http://forum.sibmama.ru/viewtopic.php?t=1254741&amp;start=585" TargetMode="External"/><Relationship Id="rId68" Type="http://schemas.openxmlformats.org/officeDocument/2006/relationships/hyperlink" Target="http://forum.sibmama.ru/viewtopic.php?t=1254741&amp;start=585" TargetMode="External"/><Relationship Id="rId76" Type="http://schemas.openxmlformats.org/officeDocument/2006/relationships/hyperlink" Target="http://forum.sibmama.ru/viewtopic.php?t=1254741&amp;start=525" TargetMode="External"/><Relationship Id="rId84" Type="http://schemas.openxmlformats.org/officeDocument/2006/relationships/hyperlink" Target="http://forum.sibmama.ru/viewtopic.php?t=1254741&amp;start=585" TargetMode="External"/><Relationship Id="rId89" Type="http://schemas.openxmlformats.org/officeDocument/2006/relationships/hyperlink" Target="http://forum.sibmama.ru/viewtopic.php?t=1254741&amp;start=525" TargetMode="External"/><Relationship Id="rId7" Type="http://schemas.openxmlformats.org/officeDocument/2006/relationships/hyperlink" Target="http://forum.sibmama.ru/viewtopic.php?t=1254741&amp;start=525" TargetMode="External"/><Relationship Id="rId71" Type="http://schemas.openxmlformats.org/officeDocument/2006/relationships/hyperlink" Target="http://forum.sibmama.ru/viewtopic.php?t=1254741&amp;start=585" TargetMode="External"/><Relationship Id="rId2" Type="http://schemas.openxmlformats.org/officeDocument/2006/relationships/hyperlink" Target="http://forum.sibmama.ru/viewtopic.php?t=1254741&amp;start=525" TargetMode="External"/><Relationship Id="rId16" Type="http://schemas.openxmlformats.org/officeDocument/2006/relationships/hyperlink" Target="http://forum.sibmama.ru/viewtopic.php?t=1254741&amp;start=540" TargetMode="External"/><Relationship Id="rId29" Type="http://schemas.openxmlformats.org/officeDocument/2006/relationships/hyperlink" Target="http://forum.sibmama.ru/viewtopic.php?t=1254741&amp;start=555" TargetMode="External"/><Relationship Id="rId11" Type="http://schemas.openxmlformats.org/officeDocument/2006/relationships/hyperlink" Target="http://forum.sibmama.ru/viewtopic.php?t=1254741&amp;start=525" TargetMode="External"/><Relationship Id="rId24" Type="http://schemas.openxmlformats.org/officeDocument/2006/relationships/hyperlink" Target="http://forum.sibmama.ru/viewtopic.php?t=1254741&amp;start=540" TargetMode="External"/><Relationship Id="rId32" Type="http://schemas.openxmlformats.org/officeDocument/2006/relationships/hyperlink" Target="http://forum.sibmama.ru/viewtopic.php?t=1254741&amp;start=555" TargetMode="External"/><Relationship Id="rId37" Type="http://schemas.openxmlformats.org/officeDocument/2006/relationships/hyperlink" Target="http://forum.sibmama.ru/viewtopic.php?t=1254741&amp;start=570" TargetMode="External"/><Relationship Id="rId40" Type="http://schemas.openxmlformats.org/officeDocument/2006/relationships/hyperlink" Target="http://forum.sibmama.ru/viewtopic.php?t=1254741&amp;start=570" TargetMode="External"/><Relationship Id="rId45" Type="http://schemas.openxmlformats.org/officeDocument/2006/relationships/hyperlink" Target="http://forum.sibmama.ru/viewtopic.php?t=1254741&amp;start=570" TargetMode="External"/><Relationship Id="rId53" Type="http://schemas.openxmlformats.org/officeDocument/2006/relationships/hyperlink" Target="http://forum.sibmama.ru/viewtopic.php?t=1254741&amp;start=585" TargetMode="External"/><Relationship Id="rId58" Type="http://schemas.openxmlformats.org/officeDocument/2006/relationships/hyperlink" Target="http://forum.sibmama.ru/viewtopic.php?t=1254741&amp;start=570" TargetMode="External"/><Relationship Id="rId66" Type="http://schemas.openxmlformats.org/officeDocument/2006/relationships/hyperlink" Target="http://forum.sibmama.ru/viewtopic.php?t=1254741&amp;start=525" TargetMode="External"/><Relationship Id="rId74" Type="http://schemas.openxmlformats.org/officeDocument/2006/relationships/hyperlink" Target="http://forum.sibmama.ru/viewtopic.php?t=1254741&amp;start=585" TargetMode="External"/><Relationship Id="rId79" Type="http://schemas.openxmlformats.org/officeDocument/2006/relationships/hyperlink" Target="http://forum.sibmama.ru/viewtopic.php?t=1254741&amp;start=600" TargetMode="External"/><Relationship Id="rId87" Type="http://schemas.openxmlformats.org/officeDocument/2006/relationships/hyperlink" Target="http://forum.sibmama.ru/viewtopic.php?t=1254741&amp;start=585" TargetMode="External"/><Relationship Id="rId5" Type="http://schemas.openxmlformats.org/officeDocument/2006/relationships/hyperlink" Target="http://forum.sibmama.ru/viewtopic.php?t=1254741&amp;start=525" TargetMode="External"/><Relationship Id="rId61" Type="http://schemas.openxmlformats.org/officeDocument/2006/relationships/hyperlink" Target="http://forum.sibmama.ru/viewtopic.php?t=1254741&amp;start=555" TargetMode="External"/><Relationship Id="rId82" Type="http://schemas.openxmlformats.org/officeDocument/2006/relationships/hyperlink" Target="http://forum.sibmama.ru/viewtopic.php?t=1254741&amp;start=600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forum.sibmama.ru/viewtopic.php?t=1254741&amp;start=540" TargetMode="External"/><Relationship Id="rId4" Type="http://schemas.openxmlformats.org/officeDocument/2006/relationships/hyperlink" Target="http://forum.sibmama.ru/viewtopic.php?t=1254741&amp;start=525" TargetMode="External"/><Relationship Id="rId9" Type="http://schemas.openxmlformats.org/officeDocument/2006/relationships/hyperlink" Target="http://forum.sibmama.ru/viewtopic.php?t=1254741&amp;start=525" TargetMode="External"/><Relationship Id="rId14" Type="http://schemas.openxmlformats.org/officeDocument/2006/relationships/hyperlink" Target="http://forum.sibmama.ru/viewtopic.php?t=1254741&amp;start=540" TargetMode="External"/><Relationship Id="rId22" Type="http://schemas.openxmlformats.org/officeDocument/2006/relationships/hyperlink" Target="http://forum.sibmama.ru/viewtopic.php?t=1254741&amp;start=540" TargetMode="External"/><Relationship Id="rId27" Type="http://schemas.openxmlformats.org/officeDocument/2006/relationships/hyperlink" Target="http://forum.sibmama.ru/viewtopic.php?t=1254741&amp;start=555" TargetMode="External"/><Relationship Id="rId30" Type="http://schemas.openxmlformats.org/officeDocument/2006/relationships/hyperlink" Target="http://forum.sibmama.ru/viewtopic.php?t=1254741&amp;start=555" TargetMode="External"/><Relationship Id="rId35" Type="http://schemas.openxmlformats.org/officeDocument/2006/relationships/hyperlink" Target="http://forum.sibmama.ru/viewtopic.php?t=1254741&amp;start=555" TargetMode="External"/><Relationship Id="rId43" Type="http://schemas.openxmlformats.org/officeDocument/2006/relationships/hyperlink" Target="http://forum.sibmama.ru/viewtopic.php?t=1254741&amp;start=570" TargetMode="External"/><Relationship Id="rId48" Type="http://schemas.openxmlformats.org/officeDocument/2006/relationships/hyperlink" Target="http://forum.sibmama.ru/viewtopic.php?t=1254741&amp;start=570" TargetMode="External"/><Relationship Id="rId56" Type="http://schemas.openxmlformats.org/officeDocument/2006/relationships/hyperlink" Target="http://forum.sibmama.ru/viewtopic.php?t=1254741&amp;start=585" TargetMode="External"/><Relationship Id="rId64" Type="http://schemas.openxmlformats.org/officeDocument/2006/relationships/hyperlink" Target="http://forum.sibmama.ru/viewtopic.php?t=1254741&amp;start=570" TargetMode="External"/><Relationship Id="rId69" Type="http://schemas.openxmlformats.org/officeDocument/2006/relationships/hyperlink" Target="http://forum.sibmama.ru/viewtopic.php?t=1254741&amp;start=585" TargetMode="External"/><Relationship Id="rId77" Type="http://schemas.openxmlformats.org/officeDocument/2006/relationships/hyperlink" Target="http://forum.sibmama.ru/viewtopic.php?t=1254741&amp;start=600" TargetMode="External"/><Relationship Id="rId8" Type="http://schemas.openxmlformats.org/officeDocument/2006/relationships/hyperlink" Target="http://forum.sibmama.ru/viewtopic.php?t=1254741&amp;start=525" TargetMode="External"/><Relationship Id="rId51" Type="http://schemas.openxmlformats.org/officeDocument/2006/relationships/hyperlink" Target="http://forum.sibmama.ru/viewtopic.php?t=1254741&amp;start=570" TargetMode="External"/><Relationship Id="rId72" Type="http://schemas.openxmlformats.org/officeDocument/2006/relationships/hyperlink" Target="http://forum.sibmama.ru/viewtopic.php?t=1254741&amp;start=585" TargetMode="External"/><Relationship Id="rId80" Type="http://schemas.openxmlformats.org/officeDocument/2006/relationships/hyperlink" Target="http://forum.sibmama.ru/viewtopic.php?t=1254741&amp;start=600" TargetMode="External"/><Relationship Id="rId85" Type="http://schemas.openxmlformats.org/officeDocument/2006/relationships/hyperlink" Target="http://forum.sibmama.ru/viewtopic.php?t=1254741&amp;start=600" TargetMode="External"/><Relationship Id="rId3" Type="http://schemas.openxmlformats.org/officeDocument/2006/relationships/hyperlink" Target="http://forum.sibmama.ru/viewtopic.php?t=1254741&amp;start=525" TargetMode="External"/><Relationship Id="rId12" Type="http://schemas.openxmlformats.org/officeDocument/2006/relationships/hyperlink" Target="http://forum.sibmama.ru/viewtopic.php?t=1254741&amp;start=525" TargetMode="External"/><Relationship Id="rId17" Type="http://schemas.openxmlformats.org/officeDocument/2006/relationships/hyperlink" Target="http://forum.sibmama.ru/viewtopic.php?t=1254741&amp;start=540" TargetMode="External"/><Relationship Id="rId25" Type="http://schemas.openxmlformats.org/officeDocument/2006/relationships/hyperlink" Target="http://forum.sibmama.ru/viewtopic.php?t=1254741&amp;start=555" TargetMode="External"/><Relationship Id="rId33" Type="http://schemas.openxmlformats.org/officeDocument/2006/relationships/hyperlink" Target="http://forum.sibmama.ru/viewtopic.php?t=1254741&amp;start=555" TargetMode="External"/><Relationship Id="rId38" Type="http://schemas.openxmlformats.org/officeDocument/2006/relationships/hyperlink" Target="http://forum.sibmama.ru/viewtopic.php?t=1254741&amp;start=570" TargetMode="External"/><Relationship Id="rId46" Type="http://schemas.openxmlformats.org/officeDocument/2006/relationships/hyperlink" Target="http://forum.sibmama.ru/viewtopic.php?t=1254741&amp;start=570" TargetMode="External"/><Relationship Id="rId59" Type="http://schemas.openxmlformats.org/officeDocument/2006/relationships/hyperlink" Target="http://forum.sibmama.ru/viewtopic.php?t=1254741&amp;start=570" TargetMode="External"/><Relationship Id="rId67" Type="http://schemas.openxmlformats.org/officeDocument/2006/relationships/hyperlink" Target="http://forum.sibmama.ru/viewtopic.php?t=1254741&amp;start=525" TargetMode="External"/><Relationship Id="rId20" Type="http://schemas.openxmlformats.org/officeDocument/2006/relationships/hyperlink" Target="http://forum.sibmama.ru/viewtopic.php?t=1254741&amp;start=540" TargetMode="External"/><Relationship Id="rId41" Type="http://schemas.openxmlformats.org/officeDocument/2006/relationships/hyperlink" Target="http://forum.sibmama.ru/viewtopic.php?t=1254741&amp;start=570" TargetMode="External"/><Relationship Id="rId54" Type="http://schemas.openxmlformats.org/officeDocument/2006/relationships/hyperlink" Target="http://forum.sibmama.ru/viewtopic.php?t=1254741&amp;start=585" TargetMode="External"/><Relationship Id="rId62" Type="http://schemas.openxmlformats.org/officeDocument/2006/relationships/hyperlink" Target="http://forum.sibmama.ru/viewtopic.php?t=1254741&amp;start=555" TargetMode="External"/><Relationship Id="rId70" Type="http://schemas.openxmlformats.org/officeDocument/2006/relationships/hyperlink" Target="http://forum.sibmama.ru/viewtopic.php?t=1254741&amp;start=585" TargetMode="External"/><Relationship Id="rId75" Type="http://schemas.openxmlformats.org/officeDocument/2006/relationships/hyperlink" Target="http://forum.sibmama.ru/viewtopic.php?t=1254741&amp;start=525" TargetMode="External"/><Relationship Id="rId83" Type="http://schemas.openxmlformats.org/officeDocument/2006/relationships/hyperlink" Target="http://forum.sibmama.ru/viewtopic.php?t=1254741&amp;start=600" TargetMode="External"/><Relationship Id="rId88" Type="http://schemas.openxmlformats.org/officeDocument/2006/relationships/hyperlink" Target="http://forum.sibmama.ru/viewtopic.php?t=1254741&amp;start=585" TargetMode="External"/><Relationship Id="rId1" Type="http://schemas.openxmlformats.org/officeDocument/2006/relationships/hyperlink" Target="http://forum.sibmama.ru/viewtopic.php?t=1254741&amp;start=510" TargetMode="External"/><Relationship Id="rId6" Type="http://schemas.openxmlformats.org/officeDocument/2006/relationships/hyperlink" Target="http://forum.sibmama.ru/viewtopic.php?t=1254741&amp;start=525" TargetMode="External"/><Relationship Id="rId15" Type="http://schemas.openxmlformats.org/officeDocument/2006/relationships/hyperlink" Target="http://forum.sibmama.ru/viewtopic.php?t=1254741&amp;start=540" TargetMode="External"/><Relationship Id="rId23" Type="http://schemas.openxmlformats.org/officeDocument/2006/relationships/hyperlink" Target="http://forum.sibmama.ru/viewtopic.php?t=1254741&amp;start=540" TargetMode="External"/><Relationship Id="rId28" Type="http://schemas.openxmlformats.org/officeDocument/2006/relationships/hyperlink" Target="http://forum.sibmama.ru/viewtopic.php?t=1254741&amp;start=540" TargetMode="External"/><Relationship Id="rId36" Type="http://schemas.openxmlformats.org/officeDocument/2006/relationships/hyperlink" Target="http://forum.sibmama.ru/viewtopic.php?t=1254741&amp;start=555" TargetMode="External"/><Relationship Id="rId49" Type="http://schemas.openxmlformats.org/officeDocument/2006/relationships/hyperlink" Target="http://forum.sibmama.ru/viewtopic.php?t=1254741&amp;start=570" TargetMode="External"/><Relationship Id="rId57" Type="http://schemas.openxmlformats.org/officeDocument/2006/relationships/hyperlink" Target="http://forum.sibmama.ru/viewtopic.php?t=1254741&amp;start=570" TargetMode="External"/><Relationship Id="rId10" Type="http://schemas.openxmlformats.org/officeDocument/2006/relationships/hyperlink" Target="http://forum.sibmama.ru/viewtopic.php?t=1254741&amp;start=525" TargetMode="External"/><Relationship Id="rId31" Type="http://schemas.openxmlformats.org/officeDocument/2006/relationships/hyperlink" Target="http://forum.sibmama.ru/viewtopic.php?t=1254741&amp;start=555" TargetMode="External"/><Relationship Id="rId44" Type="http://schemas.openxmlformats.org/officeDocument/2006/relationships/hyperlink" Target="http://forum.sibmama.ru/viewtopic.php?t=1254741&amp;start=570" TargetMode="External"/><Relationship Id="rId52" Type="http://schemas.openxmlformats.org/officeDocument/2006/relationships/hyperlink" Target="http://forum.sibmama.ru/viewtopic.php?t=1254741&amp;start=585" TargetMode="External"/><Relationship Id="rId60" Type="http://schemas.openxmlformats.org/officeDocument/2006/relationships/hyperlink" Target="http://forum.sibmama.ru/viewtopic.php?t=1254741&amp;start=540" TargetMode="External"/><Relationship Id="rId65" Type="http://schemas.openxmlformats.org/officeDocument/2006/relationships/hyperlink" Target="http://forum.sibmama.ru/viewtopic.php?t=1254741&amp;start=525" TargetMode="External"/><Relationship Id="rId73" Type="http://schemas.openxmlformats.org/officeDocument/2006/relationships/hyperlink" Target="http://forum.sibmama.ru/viewtopic.php?t=1254741&amp;start=585" TargetMode="External"/><Relationship Id="rId78" Type="http://schemas.openxmlformats.org/officeDocument/2006/relationships/hyperlink" Target="http://forum.sibmama.ru/viewtopic.php?t=1254741&amp;start=600" TargetMode="External"/><Relationship Id="rId81" Type="http://schemas.openxmlformats.org/officeDocument/2006/relationships/hyperlink" Target="http://forum.sibmama.ru/viewtopic.php?t=1254741&amp;start=600" TargetMode="External"/><Relationship Id="rId86" Type="http://schemas.openxmlformats.org/officeDocument/2006/relationships/hyperlink" Target="http://forum.sibmama.ru/viewtopic.php?t=1254741&amp;start=6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4"/>
  <sheetViews>
    <sheetView tabSelected="1" workbookViewId="0">
      <selection activeCell="I2" sqref="I2"/>
    </sheetView>
  </sheetViews>
  <sheetFormatPr defaultRowHeight="15"/>
  <cols>
    <col min="1" max="1" width="26.7109375" style="5" customWidth="1"/>
    <col min="2" max="2" width="64.7109375" customWidth="1"/>
    <col min="8" max="8" width="9.140625" style="15"/>
  </cols>
  <sheetData>
    <row r="1" spans="1:8" s="1" customFormat="1">
      <c r="A1" s="1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4" t="s">
        <v>7</v>
      </c>
    </row>
    <row r="2" spans="1:8">
      <c r="A2" s="13" t="s">
        <v>9</v>
      </c>
      <c r="B2" s="5" t="s">
        <v>10</v>
      </c>
      <c r="C2">
        <v>1014.75</v>
      </c>
      <c r="E2">
        <v>1014.75</v>
      </c>
    </row>
    <row r="3" spans="1:8">
      <c r="A3" s="13" t="s">
        <v>9</v>
      </c>
      <c r="B3" s="5" t="s">
        <v>11</v>
      </c>
      <c r="C3">
        <v>136.62</v>
      </c>
      <c r="E3">
        <v>136.62</v>
      </c>
    </row>
    <row r="4" spans="1:8">
      <c r="A4" s="13" t="s">
        <v>9</v>
      </c>
      <c r="B4" s="5" t="s">
        <v>12</v>
      </c>
      <c r="C4">
        <v>136.62</v>
      </c>
      <c r="E4">
        <v>136.62</v>
      </c>
    </row>
    <row r="5" spans="1:8">
      <c r="A5" s="13" t="s">
        <v>9</v>
      </c>
      <c r="B5" s="5" t="s">
        <v>13</v>
      </c>
      <c r="C5">
        <v>0</v>
      </c>
      <c r="E5">
        <v>0</v>
      </c>
    </row>
    <row r="6" spans="1:8">
      <c r="A6" s="13" t="s">
        <v>9</v>
      </c>
      <c r="B6" s="5" t="s">
        <v>14</v>
      </c>
      <c r="C6">
        <v>0</v>
      </c>
      <c r="E6">
        <v>0</v>
      </c>
    </row>
    <row r="7" spans="1:8">
      <c r="A7" s="13" t="s">
        <v>9</v>
      </c>
      <c r="B7" s="5" t="s">
        <v>15</v>
      </c>
      <c r="C7">
        <v>0</v>
      </c>
      <c r="E7">
        <v>0</v>
      </c>
    </row>
    <row r="8" spans="1:8">
      <c r="A8" s="13" t="s">
        <v>9</v>
      </c>
      <c r="B8" s="5" t="s">
        <v>16</v>
      </c>
      <c r="C8">
        <v>361.35</v>
      </c>
      <c r="E8">
        <v>361.35</v>
      </c>
    </row>
    <row r="9" spans="1:8">
      <c r="A9" s="13" t="s">
        <v>9</v>
      </c>
      <c r="B9" s="5" t="s">
        <v>120</v>
      </c>
      <c r="C9">
        <v>400.95</v>
      </c>
      <c r="E9">
        <v>400.95</v>
      </c>
    </row>
    <row r="10" spans="1:8">
      <c r="A10" s="13" t="s">
        <v>9</v>
      </c>
      <c r="B10" s="5" t="s">
        <v>17</v>
      </c>
      <c r="C10">
        <v>57.42</v>
      </c>
      <c r="D10">
        <v>2</v>
      </c>
      <c r="E10">
        <f>C10*D10</f>
        <v>114.84</v>
      </c>
    </row>
    <row r="11" spans="1:8">
      <c r="A11" s="13" t="s">
        <v>9</v>
      </c>
      <c r="B11" s="5" t="s">
        <v>18</v>
      </c>
      <c r="C11">
        <v>162.36000000000001</v>
      </c>
      <c r="E11">
        <v>162.36000000000001</v>
      </c>
    </row>
    <row r="12" spans="1:8">
      <c r="A12" s="13" t="s">
        <v>9</v>
      </c>
      <c r="B12" s="5" t="s">
        <v>19</v>
      </c>
      <c r="C12">
        <v>170.28</v>
      </c>
      <c r="E12">
        <v>170.28</v>
      </c>
    </row>
    <row r="13" spans="1:8">
      <c r="A13" s="13" t="s">
        <v>9</v>
      </c>
      <c r="B13" s="5" t="s">
        <v>20</v>
      </c>
      <c r="C13">
        <v>148.5</v>
      </c>
      <c r="E13">
        <v>148.5</v>
      </c>
    </row>
    <row r="14" spans="1:8" s="10" customFormat="1">
      <c r="A14" s="11" t="s">
        <v>9</v>
      </c>
      <c r="E14" s="10">
        <f>SUM(E2:E13)</f>
        <v>2646.27</v>
      </c>
      <c r="F14" s="10">
        <f>E14*1.08</f>
        <v>2857.9716000000003</v>
      </c>
      <c r="G14" s="10">
        <v>2858</v>
      </c>
      <c r="H14" s="16">
        <f>F14-G14</f>
        <v>-2.8399999999692227E-2</v>
      </c>
    </row>
    <row r="15" spans="1:8">
      <c r="A15" s="13" t="s">
        <v>131</v>
      </c>
      <c r="B15" s="8" t="s">
        <v>125</v>
      </c>
      <c r="C15">
        <v>529.65</v>
      </c>
      <c r="E15">
        <v>529.65</v>
      </c>
    </row>
    <row r="16" spans="1:8">
      <c r="A16" s="13" t="s">
        <v>131</v>
      </c>
      <c r="B16" s="8" t="s">
        <v>126</v>
      </c>
      <c r="C16">
        <v>173.25</v>
      </c>
      <c r="E16">
        <v>173.25</v>
      </c>
    </row>
    <row r="17" spans="1:11">
      <c r="A17" s="13" t="s">
        <v>131</v>
      </c>
      <c r="B17" s="8" t="s">
        <v>174</v>
      </c>
      <c r="C17">
        <v>0</v>
      </c>
      <c r="E17">
        <v>0</v>
      </c>
    </row>
    <row r="18" spans="1:11">
      <c r="A18" s="13" t="s">
        <v>131</v>
      </c>
      <c r="B18" s="8" t="s">
        <v>127</v>
      </c>
      <c r="C18">
        <v>222.75</v>
      </c>
      <c r="E18">
        <v>222.75</v>
      </c>
    </row>
    <row r="19" spans="1:11">
      <c r="A19" s="13" t="s">
        <v>131</v>
      </c>
      <c r="B19" s="8" t="s">
        <v>128</v>
      </c>
      <c r="C19">
        <v>138.6</v>
      </c>
      <c r="E19">
        <v>138.6</v>
      </c>
    </row>
    <row r="20" spans="1:11">
      <c r="A20" s="13" t="s">
        <v>131</v>
      </c>
      <c r="B20" s="8" t="s">
        <v>129</v>
      </c>
      <c r="C20">
        <v>297</v>
      </c>
      <c r="E20">
        <v>297</v>
      </c>
    </row>
    <row r="21" spans="1:11">
      <c r="A21" s="13" t="s">
        <v>131</v>
      </c>
      <c r="B21" s="8" t="s">
        <v>130</v>
      </c>
      <c r="C21">
        <v>297</v>
      </c>
      <c r="E21">
        <v>297</v>
      </c>
    </row>
    <row r="22" spans="1:11" s="10" customFormat="1">
      <c r="A22" s="13" t="s">
        <v>131</v>
      </c>
      <c r="B22" s="9" t="s">
        <v>241</v>
      </c>
      <c r="C22">
        <v>0</v>
      </c>
      <c r="D22"/>
      <c r="E22">
        <v>0</v>
      </c>
      <c r="F22"/>
      <c r="G22"/>
      <c r="H22" s="15"/>
      <c r="I22"/>
      <c r="J22"/>
      <c r="K22"/>
    </row>
    <row r="23" spans="1:11">
      <c r="A23" s="13" t="s">
        <v>131</v>
      </c>
      <c r="B23" s="9" t="s">
        <v>242</v>
      </c>
      <c r="D23">
        <v>2</v>
      </c>
      <c r="E23">
        <v>134.63999999999999</v>
      </c>
    </row>
    <row r="24" spans="1:11">
      <c r="A24" s="13" t="s">
        <v>131</v>
      </c>
      <c r="B24" s="9" t="s">
        <v>217</v>
      </c>
    </row>
    <row r="25" spans="1:11">
      <c r="A25" s="13" t="s">
        <v>131</v>
      </c>
      <c r="B25" s="9" t="s">
        <v>243</v>
      </c>
      <c r="D25">
        <v>2</v>
      </c>
      <c r="E25">
        <v>126.72</v>
      </c>
    </row>
    <row r="26" spans="1:11" s="10" customFormat="1">
      <c r="A26" s="11" t="s">
        <v>131</v>
      </c>
      <c r="B26" s="17"/>
      <c r="E26" s="10">
        <f>SUM(E15:E25)</f>
        <v>1919.61</v>
      </c>
      <c r="F26" s="10">
        <f>E26*1.08</f>
        <v>2073.1788000000001</v>
      </c>
      <c r="G26" s="10">
        <f>1791+440</f>
        <v>2231</v>
      </c>
      <c r="H26" s="16">
        <f>F26-G26</f>
        <v>-157.82119999999986</v>
      </c>
      <c r="J26" s="10" t="s">
        <v>251</v>
      </c>
    </row>
    <row r="27" spans="1:11" s="10" customFormat="1">
      <c r="A27" s="13" t="s">
        <v>21</v>
      </c>
      <c r="B27" s="8" t="s">
        <v>22</v>
      </c>
      <c r="C27">
        <v>199.98</v>
      </c>
      <c r="D27"/>
      <c r="E27">
        <v>199.98</v>
      </c>
      <c r="F27"/>
      <c r="G27"/>
      <c r="H27" s="15"/>
    </row>
    <row r="28" spans="1:11">
      <c r="A28" s="13" t="s">
        <v>21</v>
      </c>
      <c r="B28" s="8" t="s">
        <v>23</v>
      </c>
      <c r="C28">
        <v>177.21</v>
      </c>
      <c r="E28">
        <v>177.21</v>
      </c>
    </row>
    <row r="29" spans="1:11">
      <c r="A29" s="13" t="s">
        <v>21</v>
      </c>
      <c r="B29" s="8" t="s">
        <v>24</v>
      </c>
      <c r="C29">
        <v>88.11</v>
      </c>
      <c r="D29">
        <v>2</v>
      </c>
      <c r="E29">
        <f>C29*D29</f>
        <v>176.22</v>
      </c>
    </row>
    <row r="30" spans="1:11">
      <c r="A30" s="13" t="s">
        <v>21</v>
      </c>
      <c r="B30" s="8" t="s">
        <v>25</v>
      </c>
      <c r="C30">
        <v>322.74</v>
      </c>
      <c r="E30">
        <v>322.74</v>
      </c>
    </row>
    <row r="31" spans="1:11">
      <c r="A31" s="11" t="s">
        <v>21</v>
      </c>
      <c r="B31" s="10"/>
      <c r="C31" s="10"/>
      <c r="D31" s="10"/>
      <c r="E31" s="10">
        <f>SUM(E27:E30)</f>
        <v>876.15</v>
      </c>
      <c r="F31" s="10">
        <f>E31*1.08</f>
        <v>946.24200000000008</v>
      </c>
      <c r="G31" s="10">
        <v>946.3</v>
      </c>
      <c r="H31" s="16">
        <f>F31-G31</f>
        <v>-5.7999999999879037E-2</v>
      </c>
    </row>
    <row r="32" spans="1:11" s="10" customFormat="1">
      <c r="A32" s="13" t="s">
        <v>79</v>
      </c>
      <c r="B32" s="8" t="s">
        <v>76</v>
      </c>
      <c r="C32"/>
      <c r="D32"/>
      <c r="E32"/>
      <c r="F32"/>
      <c r="G32"/>
      <c r="H32" s="15"/>
    </row>
    <row r="33" spans="1:8">
      <c r="A33" s="13" t="s">
        <v>79</v>
      </c>
      <c r="B33" s="8" t="s">
        <v>77</v>
      </c>
      <c r="C33">
        <v>123.75</v>
      </c>
      <c r="E33">
        <v>123.75</v>
      </c>
    </row>
    <row r="34" spans="1:8">
      <c r="A34" s="13" t="s">
        <v>79</v>
      </c>
      <c r="B34" s="8" t="s">
        <v>78</v>
      </c>
      <c r="C34">
        <v>123.75</v>
      </c>
      <c r="E34">
        <v>123.75</v>
      </c>
    </row>
    <row r="35" spans="1:8">
      <c r="A35" s="13" t="s">
        <v>79</v>
      </c>
      <c r="B35" s="8" t="s">
        <v>177</v>
      </c>
      <c r="C35">
        <v>83.66</v>
      </c>
      <c r="D35">
        <v>2</v>
      </c>
      <c r="E35">
        <f>C35*D35</f>
        <v>167.32</v>
      </c>
    </row>
    <row r="36" spans="1:8" s="10" customFormat="1">
      <c r="A36" s="11" t="s">
        <v>79</v>
      </c>
      <c r="B36" s="18"/>
      <c r="E36" s="10">
        <f>SUM(E33:E35)</f>
        <v>414.82</v>
      </c>
      <c r="F36" s="10">
        <f>E36*1.08</f>
        <v>448.00560000000002</v>
      </c>
      <c r="G36" s="10">
        <v>448</v>
      </c>
      <c r="H36" s="16">
        <f>F36-G36</f>
        <v>5.6000000000153705E-3</v>
      </c>
    </row>
    <row r="37" spans="1:8">
      <c r="A37" s="13" t="s">
        <v>232</v>
      </c>
      <c r="B37" s="8" t="s">
        <v>230</v>
      </c>
      <c r="D37">
        <v>5</v>
      </c>
      <c r="E37">
        <v>275.72000000000003</v>
      </c>
    </row>
    <row r="38" spans="1:8">
      <c r="A38" s="13" t="s">
        <v>232</v>
      </c>
      <c r="B38" s="8" t="s">
        <v>231</v>
      </c>
      <c r="D38">
        <v>5</v>
      </c>
      <c r="E38">
        <v>189.59</v>
      </c>
    </row>
    <row r="39" spans="1:8" s="10" customFormat="1">
      <c r="A39" s="11" t="s">
        <v>232</v>
      </c>
      <c r="E39" s="10">
        <f>SUM(E37:E38)</f>
        <v>465.31000000000006</v>
      </c>
      <c r="F39" s="10">
        <f>E39*1.08</f>
        <v>502.53480000000008</v>
      </c>
      <c r="G39" s="10">
        <v>503</v>
      </c>
      <c r="H39" s="16">
        <f>F39-G39</f>
        <v>-0.46519999999992478</v>
      </c>
    </row>
    <row r="40" spans="1:8">
      <c r="A40" s="13" t="s">
        <v>154</v>
      </c>
      <c r="B40" s="8" t="s">
        <v>152</v>
      </c>
      <c r="C40">
        <v>57.42</v>
      </c>
      <c r="E40">
        <v>57.42</v>
      </c>
    </row>
    <row r="41" spans="1:8">
      <c r="A41" s="13" t="s">
        <v>154</v>
      </c>
      <c r="B41" s="8" t="s">
        <v>153</v>
      </c>
      <c r="C41">
        <v>72.27</v>
      </c>
      <c r="E41">
        <v>72.27</v>
      </c>
    </row>
    <row r="42" spans="1:8" s="10" customFormat="1">
      <c r="A42" s="13" t="s">
        <v>154</v>
      </c>
      <c r="B42" s="8" t="s">
        <v>179</v>
      </c>
      <c r="C42">
        <v>77.22</v>
      </c>
      <c r="D42"/>
      <c r="E42">
        <v>77.22</v>
      </c>
      <c r="F42"/>
      <c r="G42"/>
      <c r="H42" s="15"/>
    </row>
    <row r="43" spans="1:8">
      <c r="A43" s="11" t="s">
        <v>154</v>
      </c>
      <c r="B43" s="18"/>
      <c r="C43" s="10"/>
      <c r="D43" s="10"/>
      <c r="E43" s="10">
        <f>SUM(E40:E42)</f>
        <v>206.91</v>
      </c>
      <c r="F43" s="10">
        <f>E43*1.08</f>
        <v>223.46280000000002</v>
      </c>
      <c r="G43" s="10">
        <v>225</v>
      </c>
      <c r="H43" s="16">
        <f>F43-G43</f>
        <v>-1.5371999999999844</v>
      </c>
    </row>
    <row r="44" spans="1:8">
      <c r="A44" s="13" t="s">
        <v>88</v>
      </c>
      <c r="B44" s="8" t="s">
        <v>87</v>
      </c>
      <c r="C44">
        <v>298.98</v>
      </c>
      <c r="E44">
        <v>298.98</v>
      </c>
    </row>
    <row r="45" spans="1:8">
      <c r="A45" s="13" t="s">
        <v>88</v>
      </c>
      <c r="B45" s="8" t="s">
        <v>169</v>
      </c>
      <c r="C45">
        <v>913.77</v>
      </c>
      <c r="E45">
        <v>913.77</v>
      </c>
    </row>
    <row r="46" spans="1:8">
      <c r="A46" s="11" t="s">
        <v>88</v>
      </c>
      <c r="B46" s="17"/>
      <c r="C46" s="10"/>
      <c r="D46" s="10"/>
      <c r="E46" s="10">
        <f>SUM(E44:E45)</f>
        <v>1212.75</v>
      </c>
      <c r="F46" s="10">
        <f>E46*1.08</f>
        <v>1309.77</v>
      </c>
      <c r="G46" s="10">
        <v>1310</v>
      </c>
      <c r="H46" s="16">
        <f>F46-G46</f>
        <v>-0.23000000000001819</v>
      </c>
    </row>
    <row r="47" spans="1:8">
      <c r="A47" s="13" t="s">
        <v>168</v>
      </c>
      <c r="B47" s="8" t="s">
        <v>166</v>
      </c>
      <c r="C47">
        <v>164.84</v>
      </c>
      <c r="E47">
        <v>164.84</v>
      </c>
    </row>
    <row r="48" spans="1:8">
      <c r="A48" s="13" t="s">
        <v>168</v>
      </c>
      <c r="B48" s="8" t="s">
        <v>167</v>
      </c>
      <c r="C48">
        <v>377.19</v>
      </c>
      <c r="E48">
        <v>377.19</v>
      </c>
    </row>
    <row r="49" spans="1:8">
      <c r="A49" s="13" t="s">
        <v>168</v>
      </c>
      <c r="B49" s="8" t="s">
        <v>237</v>
      </c>
      <c r="C49">
        <v>277.2</v>
      </c>
      <c r="E49">
        <v>277.2</v>
      </c>
    </row>
    <row r="50" spans="1:8" s="10" customFormat="1">
      <c r="A50" s="11" t="s">
        <v>168</v>
      </c>
      <c r="B50" s="17"/>
      <c r="E50" s="10">
        <f>SUM(E47:E49)</f>
        <v>819.23</v>
      </c>
      <c r="F50" s="10">
        <f>E50*1.08</f>
        <v>884.76840000000004</v>
      </c>
      <c r="G50" s="10">
        <v>885</v>
      </c>
      <c r="H50" s="16">
        <f>F50-G50</f>
        <v>-0.23159999999995762</v>
      </c>
    </row>
    <row r="51" spans="1:8">
      <c r="A51" s="13" t="s">
        <v>108</v>
      </c>
      <c r="B51" s="8" t="s">
        <v>91</v>
      </c>
      <c r="C51">
        <v>177.21</v>
      </c>
      <c r="E51">
        <v>177.21</v>
      </c>
    </row>
    <row r="52" spans="1:8">
      <c r="A52" s="13" t="s">
        <v>108</v>
      </c>
      <c r="B52" s="8" t="s">
        <v>92</v>
      </c>
      <c r="C52">
        <v>187.11</v>
      </c>
      <c r="E52">
        <v>187.11</v>
      </c>
    </row>
    <row r="53" spans="1:8">
      <c r="A53" s="13" t="s">
        <v>108</v>
      </c>
      <c r="B53" s="8" t="s">
        <v>93</v>
      </c>
      <c r="C53">
        <v>0</v>
      </c>
      <c r="E53">
        <v>0</v>
      </c>
    </row>
    <row r="54" spans="1:8">
      <c r="A54" s="13" t="s">
        <v>108</v>
      </c>
      <c r="B54" s="8" t="s">
        <v>94</v>
      </c>
    </row>
    <row r="55" spans="1:8">
      <c r="A55" s="13" t="s">
        <v>108</v>
      </c>
      <c r="B55" s="8" t="s">
        <v>95</v>
      </c>
      <c r="C55">
        <v>146.52000000000001</v>
      </c>
      <c r="E55">
        <v>146.52000000000001</v>
      </c>
    </row>
    <row r="56" spans="1:8">
      <c r="A56" s="13" t="s">
        <v>108</v>
      </c>
      <c r="B56" s="8" t="s">
        <v>96</v>
      </c>
      <c r="C56">
        <v>126.72</v>
      </c>
      <c r="E56">
        <v>126.72</v>
      </c>
    </row>
    <row r="57" spans="1:8">
      <c r="A57" s="13" t="s">
        <v>108</v>
      </c>
      <c r="B57" s="8" t="s">
        <v>97</v>
      </c>
      <c r="C57">
        <v>111.87</v>
      </c>
      <c r="E57">
        <v>111.87</v>
      </c>
    </row>
    <row r="58" spans="1:8">
      <c r="A58" s="13" t="s">
        <v>108</v>
      </c>
      <c r="B58" s="8" t="s">
        <v>98</v>
      </c>
      <c r="C58">
        <v>145.53</v>
      </c>
      <c r="E58">
        <v>145.53</v>
      </c>
    </row>
    <row r="59" spans="1:8">
      <c r="A59" s="13" t="s">
        <v>108</v>
      </c>
      <c r="B59" s="8" t="s">
        <v>99</v>
      </c>
      <c r="D59">
        <v>5</v>
      </c>
      <c r="E59">
        <v>183.15</v>
      </c>
    </row>
    <row r="60" spans="1:8" s="10" customFormat="1">
      <c r="A60" s="13" t="s">
        <v>108</v>
      </c>
      <c r="B60" s="8" t="s">
        <v>100</v>
      </c>
      <c r="C60">
        <v>0</v>
      </c>
      <c r="D60"/>
      <c r="E60">
        <v>0</v>
      </c>
      <c r="F60"/>
      <c r="G60"/>
      <c r="H60" s="15"/>
    </row>
    <row r="61" spans="1:8">
      <c r="A61" s="13" t="s">
        <v>108</v>
      </c>
      <c r="B61" s="8" t="s">
        <v>101</v>
      </c>
      <c r="C61">
        <v>99.99</v>
      </c>
      <c r="E61">
        <v>99.99</v>
      </c>
    </row>
    <row r="62" spans="1:8">
      <c r="A62" s="13" t="s">
        <v>108</v>
      </c>
      <c r="B62" s="8" t="s">
        <v>102</v>
      </c>
      <c r="C62">
        <v>102.96</v>
      </c>
      <c r="E62">
        <v>102.96</v>
      </c>
    </row>
    <row r="63" spans="1:8">
      <c r="A63" s="13" t="s">
        <v>108</v>
      </c>
      <c r="B63" s="8" t="s">
        <v>103</v>
      </c>
      <c r="C63">
        <v>143.55000000000001</v>
      </c>
      <c r="E63">
        <v>143.55000000000001</v>
      </c>
    </row>
    <row r="64" spans="1:8">
      <c r="A64" s="13" t="s">
        <v>108</v>
      </c>
      <c r="B64" s="8" t="s">
        <v>104</v>
      </c>
      <c r="D64">
        <v>2</v>
      </c>
      <c r="E64">
        <v>160.38</v>
      </c>
    </row>
    <row r="65" spans="1:10">
      <c r="A65" s="13" t="s">
        <v>108</v>
      </c>
      <c r="B65" s="8" t="s">
        <v>105</v>
      </c>
      <c r="D65">
        <v>3</v>
      </c>
      <c r="E65">
        <v>261.36</v>
      </c>
    </row>
    <row r="66" spans="1:10" s="10" customFormat="1">
      <c r="A66" s="13" t="s">
        <v>108</v>
      </c>
      <c r="B66" s="8" t="s">
        <v>106</v>
      </c>
      <c r="C66">
        <v>227.7</v>
      </c>
      <c r="D66"/>
      <c r="E66">
        <v>227.7</v>
      </c>
      <c r="F66"/>
      <c r="G66"/>
      <c r="H66" s="15"/>
    </row>
    <row r="67" spans="1:10">
      <c r="A67" s="13" t="s">
        <v>108</v>
      </c>
      <c r="B67" s="8" t="s">
        <v>107</v>
      </c>
      <c r="C67">
        <v>0</v>
      </c>
      <c r="E67">
        <v>0</v>
      </c>
    </row>
    <row r="68" spans="1:10">
      <c r="A68" s="11" t="s">
        <v>108</v>
      </c>
      <c r="B68" s="10"/>
      <c r="C68" s="10"/>
      <c r="D68" s="10"/>
      <c r="E68" s="10">
        <f>SUM(E51:E67)</f>
        <v>2074.0500000000002</v>
      </c>
      <c r="F68" s="10">
        <f>E68*1.08</f>
        <v>2239.9740000000002</v>
      </c>
      <c r="G68" s="10">
        <f>1784+456</f>
        <v>2240</v>
      </c>
      <c r="H68" s="16">
        <f>F68-G68</f>
        <v>-2.5999999999839929E-2</v>
      </c>
      <c r="J68" t="s">
        <v>249</v>
      </c>
    </row>
    <row r="69" spans="1:10">
      <c r="A69" s="13" t="s">
        <v>69</v>
      </c>
      <c r="B69" s="8" t="s">
        <v>65</v>
      </c>
      <c r="C69">
        <v>203.94</v>
      </c>
      <c r="E69">
        <v>203.94</v>
      </c>
    </row>
    <row r="70" spans="1:10">
      <c r="A70" s="13" t="s">
        <v>69</v>
      </c>
      <c r="B70" s="8" t="s">
        <v>66</v>
      </c>
      <c r="C70">
        <v>128.69999999999999</v>
      </c>
      <c r="E70">
        <v>128.69999999999999</v>
      </c>
    </row>
    <row r="71" spans="1:10">
      <c r="A71" s="13" t="s">
        <v>69</v>
      </c>
      <c r="B71" s="8" t="s">
        <v>67</v>
      </c>
      <c r="C71">
        <v>540.54</v>
      </c>
      <c r="E71">
        <v>540.54</v>
      </c>
    </row>
    <row r="72" spans="1:10">
      <c r="A72" s="13" t="s">
        <v>69</v>
      </c>
      <c r="B72" s="8" t="s">
        <v>68</v>
      </c>
      <c r="C72">
        <v>557.37</v>
      </c>
      <c r="E72">
        <v>557.37</v>
      </c>
    </row>
    <row r="73" spans="1:10">
      <c r="A73" s="13" t="s">
        <v>69</v>
      </c>
      <c r="B73" s="5" t="s">
        <v>148</v>
      </c>
      <c r="C73">
        <v>361.35</v>
      </c>
      <c r="E73">
        <v>361.35</v>
      </c>
    </row>
    <row r="74" spans="1:10">
      <c r="A74" s="11" t="s">
        <v>69</v>
      </c>
      <c r="B74" s="12"/>
      <c r="C74" s="10"/>
      <c r="D74" s="10"/>
      <c r="E74" s="10">
        <f>SUM(E69:E73)</f>
        <v>1791.9</v>
      </c>
      <c r="F74" s="10">
        <f>E74*1.08</f>
        <v>1935.2520000000002</v>
      </c>
      <c r="G74" s="10">
        <v>1935</v>
      </c>
      <c r="H74" s="16">
        <f>F74-G74</f>
        <v>0.25200000000018008</v>
      </c>
    </row>
    <row r="75" spans="1:10">
      <c r="A75" s="13" t="s">
        <v>44</v>
      </c>
      <c r="B75" s="5" t="s">
        <v>45</v>
      </c>
      <c r="C75">
        <v>232.65</v>
      </c>
      <c r="E75">
        <v>232.65</v>
      </c>
    </row>
    <row r="76" spans="1:10">
      <c r="A76" s="13" t="s">
        <v>44</v>
      </c>
      <c r="B76" s="5" t="s">
        <v>46</v>
      </c>
      <c r="C76">
        <v>162.36000000000001</v>
      </c>
      <c r="E76">
        <v>162.36000000000001</v>
      </c>
    </row>
    <row r="77" spans="1:10">
      <c r="A77" s="13" t="s">
        <v>44</v>
      </c>
      <c r="B77" s="5" t="s">
        <v>47</v>
      </c>
      <c r="C77">
        <v>141.57</v>
      </c>
      <c r="E77">
        <v>141.57</v>
      </c>
    </row>
    <row r="78" spans="1:10">
      <c r="A78" s="13" t="s">
        <v>44</v>
      </c>
      <c r="B78" s="5" t="s">
        <v>48</v>
      </c>
      <c r="C78">
        <v>150.47999999999999</v>
      </c>
      <c r="E78">
        <v>150.47999999999999</v>
      </c>
    </row>
    <row r="79" spans="1:10" s="10" customFormat="1">
      <c r="A79" s="13" t="s">
        <v>44</v>
      </c>
      <c r="B79" s="8" t="s">
        <v>185</v>
      </c>
      <c r="C79">
        <v>361.35</v>
      </c>
      <c r="D79"/>
      <c r="E79">
        <v>361.35</v>
      </c>
      <c r="F79"/>
      <c r="G79"/>
      <c r="H79" s="15"/>
    </row>
    <row r="80" spans="1:10">
      <c r="A80" s="13" t="s">
        <v>44</v>
      </c>
      <c r="B80" s="8" t="s">
        <v>186</v>
      </c>
      <c r="C80">
        <v>192.06</v>
      </c>
      <c r="E80">
        <v>192.06</v>
      </c>
    </row>
    <row r="81" spans="1:8" s="10" customFormat="1">
      <c r="A81" s="13" t="s">
        <v>44</v>
      </c>
      <c r="B81" s="8" t="s">
        <v>187</v>
      </c>
      <c r="C81">
        <v>177.21</v>
      </c>
      <c r="D81"/>
      <c r="E81">
        <v>177.21</v>
      </c>
      <c r="F81"/>
      <c r="G81"/>
      <c r="H81" s="15"/>
    </row>
    <row r="82" spans="1:8">
      <c r="A82" s="13" t="s">
        <v>44</v>
      </c>
      <c r="B82" s="8" t="s">
        <v>188</v>
      </c>
    </row>
    <row r="83" spans="1:8">
      <c r="A83" s="13" t="s">
        <v>44</v>
      </c>
      <c r="B83" s="8" t="s">
        <v>62</v>
      </c>
      <c r="C83">
        <v>264.33</v>
      </c>
      <c r="E83">
        <v>264.33</v>
      </c>
    </row>
    <row r="84" spans="1:8" s="10" customFormat="1">
      <c r="A84" s="13" t="s">
        <v>44</v>
      </c>
      <c r="B84" s="8" t="s">
        <v>63</v>
      </c>
      <c r="C84">
        <v>264.33</v>
      </c>
      <c r="D84"/>
      <c r="E84">
        <v>264.33</v>
      </c>
      <c r="F84"/>
      <c r="G84"/>
      <c r="H84" s="15"/>
    </row>
    <row r="85" spans="1:8">
      <c r="A85" s="13" t="s">
        <v>44</v>
      </c>
      <c r="B85" s="8" t="s">
        <v>189</v>
      </c>
      <c r="C85">
        <v>0</v>
      </c>
      <c r="E85">
        <v>0</v>
      </c>
    </row>
    <row r="86" spans="1:8" s="10" customFormat="1">
      <c r="A86" s="13" t="s">
        <v>44</v>
      </c>
      <c r="B86" s="8" t="s">
        <v>190</v>
      </c>
      <c r="C86">
        <v>116.82</v>
      </c>
      <c r="D86"/>
      <c r="E86">
        <v>116.82</v>
      </c>
      <c r="F86"/>
      <c r="G86"/>
      <c r="H86" s="15"/>
    </row>
    <row r="87" spans="1:8">
      <c r="A87" s="11" t="s">
        <v>44</v>
      </c>
      <c r="B87" s="18"/>
      <c r="C87" s="10"/>
      <c r="D87" s="10"/>
      <c r="E87" s="10">
        <f>SUM(E75:E86)</f>
        <v>2063.16</v>
      </c>
      <c r="F87" s="10">
        <f>E87*1.08</f>
        <v>2228.2127999999998</v>
      </c>
      <c r="G87" s="10">
        <v>2228.3000000000002</v>
      </c>
      <c r="H87" s="16">
        <f>F87-G87</f>
        <v>-8.7200000000393629E-2</v>
      </c>
    </row>
    <row r="88" spans="1:8">
      <c r="A88" s="13" t="s">
        <v>56</v>
      </c>
      <c r="B88" s="8" t="s">
        <v>55</v>
      </c>
      <c r="C88">
        <v>0</v>
      </c>
      <c r="E88">
        <v>0</v>
      </c>
    </row>
    <row r="89" spans="1:8">
      <c r="A89" s="11" t="s">
        <v>56</v>
      </c>
      <c r="B89" s="17"/>
      <c r="C89" s="10"/>
      <c r="D89" s="10"/>
      <c r="E89" s="10">
        <v>0</v>
      </c>
      <c r="F89" s="10">
        <v>0</v>
      </c>
      <c r="G89" s="10">
        <v>0</v>
      </c>
      <c r="H89" s="16">
        <v>0</v>
      </c>
    </row>
    <row r="90" spans="1:8" s="10" customFormat="1">
      <c r="A90" s="13" t="s">
        <v>112</v>
      </c>
      <c r="B90" s="8" t="s">
        <v>110</v>
      </c>
      <c r="C90">
        <v>0</v>
      </c>
      <c r="D90"/>
      <c r="E90">
        <v>0</v>
      </c>
      <c r="F90"/>
      <c r="G90"/>
      <c r="H90" s="15"/>
    </row>
    <row r="91" spans="1:8">
      <c r="A91" s="13" t="s">
        <v>112</v>
      </c>
      <c r="B91" s="8" t="s">
        <v>111</v>
      </c>
      <c r="C91">
        <v>111.87</v>
      </c>
      <c r="D91">
        <v>2</v>
      </c>
      <c r="E91">
        <f>C91*D91</f>
        <v>223.74</v>
      </c>
    </row>
    <row r="92" spans="1:8">
      <c r="A92" s="11" t="s">
        <v>112</v>
      </c>
      <c r="B92" s="18"/>
      <c r="C92" s="10"/>
      <c r="D92" s="10"/>
      <c r="E92" s="10">
        <f>SUM(E90:E91)</f>
        <v>223.74</v>
      </c>
      <c r="F92" s="10">
        <f>E92*1.08</f>
        <v>241.63920000000002</v>
      </c>
      <c r="G92" s="10">
        <v>242</v>
      </c>
      <c r="H92" s="16">
        <f>F92-G92</f>
        <v>-0.36079999999998336</v>
      </c>
    </row>
    <row r="93" spans="1:8">
      <c r="A93" s="13" t="s">
        <v>109</v>
      </c>
      <c r="B93" s="5" t="s">
        <v>178</v>
      </c>
      <c r="C93">
        <v>583.11</v>
      </c>
      <c r="E93">
        <v>583.11</v>
      </c>
    </row>
    <row r="94" spans="1:8">
      <c r="A94" s="11" t="s">
        <v>109</v>
      </c>
      <c r="B94" s="10"/>
      <c r="C94" s="10"/>
      <c r="D94" s="10"/>
      <c r="E94" s="10">
        <f>SUM(E93)</f>
        <v>583.11</v>
      </c>
      <c r="F94" s="10">
        <f>E94*1.08</f>
        <v>629.75880000000006</v>
      </c>
      <c r="G94" s="10">
        <v>630</v>
      </c>
      <c r="H94" s="16">
        <f>F94-G94</f>
        <v>-0.24119999999993524</v>
      </c>
    </row>
    <row r="95" spans="1:8">
      <c r="A95" s="13" t="s">
        <v>81</v>
      </c>
      <c r="B95" s="5" t="s">
        <v>80</v>
      </c>
      <c r="C95">
        <v>628.65</v>
      </c>
      <c r="E95">
        <v>628.65</v>
      </c>
    </row>
    <row r="96" spans="1:8" s="10" customFormat="1">
      <c r="A96" s="13" t="s">
        <v>81</v>
      </c>
      <c r="B96" s="8" t="s">
        <v>175</v>
      </c>
      <c r="C96">
        <v>113.85</v>
      </c>
      <c r="D96"/>
      <c r="E96">
        <v>113.85</v>
      </c>
      <c r="F96"/>
      <c r="G96"/>
      <c r="H96" s="15"/>
    </row>
    <row r="97" spans="1:11">
      <c r="A97" s="13" t="s">
        <v>81</v>
      </c>
      <c r="B97" s="8" t="s">
        <v>176</v>
      </c>
      <c r="C97">
        <v>99</v>
      </c>
      <c r="E97">
        <v>99</v>
      </c>
    </row>
    <row r="98" spans="1:11">
      <c r="A98" s="11" t="s">
        <v>81</v>
      </c>
      <c r="B98" s="17"/>
      <c r="C98" s="10"/>
      <c r="D98" s="10"/>
      <c r="E98" s="10">
        <f>SUM(E95:E97)</f>
        <v>841.5</v>
      </c>
      <c r="F98" s="10">
        <f>E98*1.08</f>
        <v>908.82</v>
      </c>
      <c r="G98" s="10">
        <v>909</v>
      </c>
      <c r="H98" s="16">
        <f>F98-G98</f>
        <v>-0.17999999999994998</v>
      </c>
    </row>
    <row r="99" spans="1:11">
      <c r="A99" s="13" t="s">
        <v>198</v>
      </c>
      <c r="B99" s="5" t="s">
        <v>197</v>
      </c>
      <c r="C99">
        <v>420.75</v>
      </c>
      <c r="E99">
        <v>420.75</v>
      </c>
    </row>
    <row r="100" spans="1:11">
      <c r="A100" s="13" t="s">
        <v>198</v>
      </c>
      <c r="B100" s="6" t="s">
        <v>196</v>
      </c>
      <c r="C100">
        <v>0</v>
      </c>
      <c r="E100">
        <v>0</v>
      </c>
    </row>
    <row r="101" spans="1:11" s="10" customFormat="1">
      <c r="A101" s="11" t="s">
        <v>198</v>
      </c>
      <c r="E101" s="10">
        <f>SUM(E99:E100)</f>
        <v>420.75</v>
      </c>
      <c r="F101" s="10">
        <f>E101*1.08</f>
        <v>454.41</v>
      </c>
      <c r="G101" s="10">
        <v>454</v>
      </c>
      <c r="H101" s="16">
        <f>F101-G101</f>
        <v>0.41000000000002501</v>
      </c>
    </row>
    <row r="102" spans="1:11">
      <c r="A102" s="13" t="s">
        <v>71</v>
      </c>
      <c r="B102" s="8" t="s">
        <v>70</v>
      </c>
      <c r="C102">
        <v>420.75</v>
      </c>
      <c r="E102">
        <v>420.75</v>
      </c>
      <c r="I102" s="10"/>
      <c r="J102" s="10"/>
      <c r="K102" s="10"/>
    </row>
    <row r="103" spans="1:11">
      <c r="A103" s="13" t="s">
        <v>71</v>
      </c>
      <c r="B103" s="8" t="s">
        <v>155</v>
      </c>
      <c r="C103">
        <v>155.43</v>
      </c>
      <c r="E103">
        <v>155.43</v>
      </c>
    </row>
    <row r="104" spans="1:11" s="10" customFormat="1">
      <c r="A104" s="13" t="s">
        <v>71</v>
      </c>
      <c r="B104" s="2" t="s">
        <v>156</v>
      </c>
      <c r="C104">
        <v>0</v>
      </c>
      <c r="D104"/>
      <c r="E104">
        <v>0</v>
      </c>
      <c r="F104"/>
      <c r="G104"/>
      <c r="H104" s="15"/>
      <c r="I104"/>
      <c r="J104"/>
      <c r="K104"/>
    </row>
    <row r="105" spans="1:11">
      <c r="A105" s="13" t="s">
        <v>71</v>
      </c>
      <c r="B105" s="2" t="s">
        <v>157</v>
      </c>
      <c r="C105">
        <v>0</v>
      </c>
      <c r="E105">
        <v>0</v>
      </c>
      <c r="I105" s="10"/>
      <c r="J105" s="10"/>
      <c r="K105" s="10"/>
    </row>
    <row r="106" spans="1:11">
      <c r="A106" s="13" t="s">
        <v>71</v>
      </c>
      <c r="B106" s="8" t="s">
        <v>158</v>
      </c>
    </row>
    <row r="107" spans="1:11" s="10" customFormat="1">
      <c r="A107" s="11" t="s">
        <v>71</v>
      </c>
      <c r="B107" s="17"/>
      <c r="E107" s="10">
        <f>SUM(E102:E106)</f>
        <v>576.18000000000006</v>
      </c>
      <c r="F107" s="10">
        <f>E107*1.08</f>
        <v>622.27440000000013</v>
      </c>
      <c r="G107" s="10">
        <v>622</v>
      </c>
      <c r="H107" s="16">
        <f>F107-G107</f>
        <v>0.27440000000012787</v>
      </c>
      <c r="I107"/>
      <c r="J107"/>
      <c r="K107"/>
    </row>
    <row r="108" spans="1:11">
      <c r="A108" s="13" t="s">
        <v>163</v>
      </c>
      <c r="B108" s="8" t="s">
        <v>159</v>
      </c>
      <c r="C108">
        <v>420.75</v>
      </c>
      <c r="E108">
        <v>420.75</v>
      </c>
      <c r="I108" s="10"/>
      <c r="J108" s="10"/>
      <c r="K108" s="10"/>
    </row>
    <row r="109" spans="1:11">
      <c r="A109" s="13" t="s">
        <v>163</v>
      </c>
      <c r="B109" s="8" t="s">
        <v>160</v>
      </c>
      <c r="C109">
        <v>138.6</v>
      </c>
      <c r="E109">
        <v>138.6</v>
      </c>
    </row>
    <row r="110" spans="1:11">
      <c r="A110" s="13" t="s">
        <v>163</v>
      </c>
      <c r="B110" s="8" t="s">
        <v>161</v>
      </c>
      <c r="C110">
        <v>341.55</v>
      </c>
      <c r="E110">
        <v>341.55</v>
      </c>
    </row>
    <row r="111" spans="1:11">
      <c r="A111" s="13" t="s">
        <v>163</v>
      </c>
      <c r="B111" s="8" t="s">
        <v>162</v>
      </c>
      <c r="C111">
        <v>193.05</v>
      </c>
      <c r="E111">
        <v>193.05</v>
      </c>
    </row>
    <row r="112" spans="1:11" s="10" customFormat="1">
      <c r="A112" s="11" t="s">
        <v>163</v>
      </c>
      <c r="B112" s="12"/>
      <c r="E112" s="10">
        <f>SUM(E108:E111)</f>
        <v>1093.95</v>
      </c>
      <c r="F112" s="10">
        <f>E112*1.08</f>
        <v>1181.4660000000001</v>
      </c>
      <c r="G112" s="10">
        <v>1181</v>
      </c>
      <c r="H112" s="16">
        <f>F112-G112</f>
        <v>0.46600000000012187</v>
      </c>
      <c r="I112"/>
      <c r="J112"/>
      <c r="K112"/>
    </row>
    <row r="113" spans="1:11">
      <c r="A113" s="13" t="s">
        <v>172</v>
      </c>
      <c r="B113" s="8" t="s">
        <v>170</v>
      </c>
      <c r="C113">
        <v>203.94</v>
      </c>
      <c r="E113">
        <v>203.94</v>
      </c>
      <c r="I113" s="10"/>
      <c r="J113" s="10"/>
      <c r="K113" s="10"/>
    </row>
    <row r="114" spans="1:11">
      <c r="A114" s="13" t="s">
        <v>172</v>
      </c>
      <c r="B114" s="8" t="s">
        <v>171</v>
      </c>
      <c r="C114">
        <v>134.63999999999999</v>
      </c>
      <c r="E114">
        <v>134.63999999999999</v>
      </c>
    </row>
    <row r="115" spans="1:11">
      <c r="A115" s="11" t="s">
        <v>172</v>
      </c>
      <c r="B115" s="18"/>
      <c r="C115" s="10"/>
      <c r="D115" s="10"/>
      <c r="E115" s="10">
        <f>SUM(E113:E114)</f>
        <v>338.58</v>
      </c>
      <c r="F115" s="10">
        <f>E115*1.08</f>
        <v>365.66640000000001</v>
      </c>
      <c r="G115" s="10">
        <v>0</v>
      </c>
      <c r="H115" s="16">
        <f>F115-G115</f>
        <v>365.66640000000001</v>
      </c>
    </row>
    <row r="116" spans="1:11">
      <c r="A116" s="13" t="s">
        <v>34</v>
      </c>
      <c r="B116" s="8" t="s">
        <v>215</v>
      </c>
      <c r="D116">
        <v>4</v>
      </c>
      <c r="E116">
        <v>181.37</v>
      </c>
    </row>
    <row r="117" spans="1:11">
      <c r="A117" s="13" t="s">
        <v>34</v>
      </c>
      <c r="B117" s="8" t="s">
        <v>33</v>
      </c>
      <c r="C117">
        <v>247.5</v>
      </c>
      <c r="E117">
        <v>247.5</v>
      </c>
    </row>
    <row r="118" spans="1:11">
      <c r="A118" s="11" t="s">
        <v>34</v>
      </c>
      <c r="B118" s="18"/>
      <c r="C118" s="10"/>
      <c r="D118" s="10"/>
      <c r="E118" s="10">
        <f>SUM(E116:E117)</f>
        <v>428.87</v>
      </c>
      <c r="F118" s="10">
        <f>E118*1.08</f>
        <v>463.17960000000005</v>
      </c>
      <c r="G118" s="10">
        <f>267+196</f>
        <v>463</v>
      </c>
      <c r="H118" s="16">
        <f>F118-G118</f>
        <v>0.17960000000005039</v>
      </c>
      <c r="J118" t="s">
        <v>248</v>
      </c>
    </row>
    <row r="119" spans="1:11" s="10" customFormat="1">
      <c r="A119" s="13"/>
      <c r="B119" s="7"/>
      <c r="C119"/>
      <c r="D119"/>
      <c r="E119"/>
      <c r="F119"/>
      <c r="G119"/>
      <c r="H119" s="15"/>
      <c r="I119"/>
      <c r="J119"/>
      <c r="K119"/>
    </row>
    <row r="120" spans="1:11">
      <c r="A120" s="13" t="s">
        <v>40</v>
      </c>
      <c r="B120" s="8" t="s">
        <v>36</v>
      </c>
      <c r="C120">
        <v>227.7</v>
      </c>
      <c r="E120">
        <v>227.7</v>
      </c>
      <c r="I120" s="10"/>
      <c r="J120" s="10"/>
      <c r="K120" s="10"/>
    </row>
    <row r="121" spans="1:11">
      <c r="A121" s="13" t="s">
        <v>40</v>
      </c>
      <c r="B121" s="8" t="s">
        <v>37</v>
      </c>
      <c r="C121">
        <v>121.77</v>
      </c>
      <c r="E121">
        <v>121.77</v>
      </c>
    </row>
    <row r="122" spans="1:11" s="10" customFormat="1">
      <c r="A122" s="13" t="s">
        <v>40</v>
      </c>
      <c r="B122" s="8" t="s">
        <v>38</v>
      </c>
      <c r="C122">
        <v>246.51</v>
      </c>
      <c r="D122"/>
      <c r="E122">
        <v>246.51</v>
      </c>
      <c r="F122"/>
      <c r="G122"/>
      <c r="H122" s="15"/>
      <c r="I122"/>
      <c r="J122"/>
      <c r="K122"/>
    </row>
    <row r="123" spans="1:11">
      <c r="A123" s="13" t="s">
        <v>40</v>
      </c>
      <c r="B123" s="8" t="s">
        <v>39</v>
      </c>
      <c r="C123">
        <v>351.45</v>
      </c>
      <c r="E123">
        <v>351.45</v>
      </c>
      <c r="I123" s="10"/>
      <c r="J123" s="10"/>
      <c r="K123" s="10"/>
    </row>
    <row r="124" spans="1:11" s="10" customFormat="1">
      <c r="A124" s="11" t="s">
        <v>40</v>
      </c>
      <c r="E124" s="10">
        <f>SUM(E120:E123)</f>
        <v>947.43000000000006</v>
      </c>
      <c r="F124" s="10">
        <f>E124*1.08</f>
        <v>1023.2244000000002</v>
      </c>
      <c r="G124" s="10">
        <v>1023</v>
      </c>
      <c r="H124" s="16">
        <f>F124-G124</f>
        <v>0.22440000000017335</v>
      </c>
      <c r="I124"/>
      <c r="J124"/>
      <c r="K124"/>
    </row>
    <row r="125" spans="1:11">
      <c r="A125" s="13" t="s">
        <v>8</v>
      </c>
      <c r="B125" s="8" t="s">
        <v>82</v>
      </c>
      <c r="C125">
        <v>150.47999999999999</v>
      </c>
      <c r="E125">
        <v>150.47999999999999</v>
      </c>
      <c r="I125" s="10"/>
      <c r="J125" s="10"/>
      <c r="K125" s="10"/>
    </row>
    <row r="126" spans="1:11">
      <c r="A126" s="13" t="s">
        <v>8</v>
      </c>
      <c r="B126" s="8" t="s">
        <v>83</v>
      </c>
      <c r="C126">
        <v>370.26</v>
      </c>
      <c r="E126">
        <v>370.26</v>
      </c>
    </row>
    <row r="127" spans="1:11">
      <c r="A127" s="13" t="s">
        <v>8</v>
      </c>
      <c r="B127" s="8" t="s">
        <v>84</v>
      </c>
      <c r="C127">
        <v>463.32</v>
      </c>
      <c r="E127">
        <v>463.32</v>
      </c>
    </row>
    <row r="128" spans="1:11">
      <c r="A128" s="13" t="s">
        <v>8</v>
      </c>
      <c r="B128" s="8" t="s">
        <v>85</v>
      </c>
      <c r="C128">
        <v>872.19</v>
      </c>
      <c r="E128">
        <v>872.19</v>
      </c>
    </row>
    <row r="129" spans="1:19" s="10" customFormat="1">
      <c r="A129" s="13" t="s">
        <v>8</v>
      </c>
      <c r="B129" s="8" t="s">
        <v>86</v>
      </c>
      <c r="C129"/>
      <c r="D129">
        <v>10</v>
      </c>
      <c r="E129">
        <v>465.3</v>
      </c>
      <c r="F129"/>
      <c r="G129"/>
      <c r="H129" s="15"/>
      <c r="I129"/>
      <c r="J129"/>
      <c r="K129"/>
    </row>
    <row r="130" spans="1:19">
      <c r="A130" s="13" t="s">
        <v>8</v>
      </c>
      <c r="B130" s="19" t="s">
        <v>173</v>
      </c>
      <c r="C130">
        <v>150.47999999999999</v>
      </c>
      <c r="D130">
        <v>2</v>
      </c>
      <c r="E130">
        <f>C130*D130</f>
        <v>300.95999999999998</v>
      </c>
      <c r="I130" s="10"/>
      <c r="J130" s="10"/>
      <c r="K130" s="10"/>
    </row>
    <row r="131" spans="1:19">
      <c r="A131" s="13" t="s">
        <v>8</v>
      </c>
      <c r="B131" s="8" t="s">
        <v>207</v>
      </c>
      <c r="C131">
        <v>98.01</v>
      </c>
      <c r="E131">
        <v>98.01</v>
      </c>
    </row>
    <row r="132" spans="1:19">
      <c r="A132" s="13" t="s">
        <v>8</v>
      </c>
      <c r="B132" s="8" t="s">
        <v>208</v>
      </c>
      <c r="C132">
        <v>98.01</v>
      </c>
      <c r="E132">
        <v>98.01</v>
      </c>
    </row>
    <row r="133" spans="1:19">
      <c r="A133" s="13" t="s">
        <v>8</v>
      </c>
      <c r="B133" s="8" t="s">
        <v>209</v>
      </c>
      <c r="C133">
        <v>98.01</v>
      </c>
      <c r="E133">
        <v>98.01</v>
      </c>
    </row>
    <row r="134" spans="1:19">
      <c r="A134" s="13" t="s">
        <v>8</v>
      </c>
      <c r="B134" s="9" t="s">
        <v>210</v>
      </c>
      <c r="E134">
        <v>136.62</v>
      </c>
      <c r="L134" s="10"/>
      <c r="M134" s="10"/>
      <c r="N134" s="10"/>
      <c r="O134" s="10"/>
      <c r="P134" s="10"/>
      <c r="Q134" s="10"/>
      <c r="R134" s="10"/>
      <c r="S134" s="10"/>
    </row>
    <row r="135" spans="1:19" s="10" customFormat="1">
      <c r="A135" s="13" t="s">
        <v>8</v>
      </c>
      <c r="B135" s="9" t="s">
        <v>211</v>
      </c>
      <c r="C135"/>
      <c r="D135"/>
      <c r="E135">
        <v>160.28</v>
      </c>
      <c r="F135"/>
      <c r="G135"/>
      <c r="H135" s="15"/>
      <c r="L135"/>
      <c r="M135"/>
      <c r="N135"/>
      <c r="O135"/>
      <c r="P135"/>
      <c r="Q135"/>
      <c r="R135"/>
      <c r="S135"/>
    </row>
    <row r="136" spans="1:19">
      <c r="A136" s="13" t="s">
        <v>8</v>
      </c>
      <c r="B136" s="9" t="s">
        <v>212</v>
      </c>
      <c r="E136">
        <v>0</v>
      </c>
    </row>
    <row r="137" spans="1:19">
      <c r="A137" s="13" t="s">
        <v>8</v>
      </c>
      <c r="B137" s="9" t="s">
        <v>213</v>
      </c>
      <c r="E137">
        <v>119.79</v>
      </c>
    </row>
    <row r="138" spans="1:19" s="10" customFormat="1">
      <c r="A138" s="11" t="s">
        <v>8</v>
      </c>
      <c r="B138" s="17"/>
      <c r="E138" s="10">
        <f>SUM(E125:E137)</f>
        <v>3333.2300000000009</v>
      </c>
      <c r="F138" s="10">
        <f>E138*1.08</f>
        <v>3599.8884000000012</v>
      </c>
      <c r="G138" s="10">
        <f>2330+820</f>
        <v>3150</v>
      </c>
      <c r="H138" s="16">
        <f>F138-G138</f>
        <v>449.88840000000118</v>
      </c>
      <c r="J138" s="10" t="s">
        <v>252</v>
      </c>
    </row>
    <row r="139" spans="1:19">
      <c r="A139" s="13" t="s">
        <v>41</v>
      </c>
      <c r="B139" t="s">
        <v>42</v>
      </c>
      <c r="C139">
        <v>0</v>
      </c>
      <c r="E139">
        <v>0</v>
      </c>
    </row>
    <row r="140" spans="1:19">
      <c r="A140" s="13" t="s">
        <v>41</v>
      </c>
      <c r="B140" t="s">
        <v>43</v>
      </c>
      <c r="C140">
        <v>0</v>
      </c>
      <c r="E140">
        <v>0</v>
      </c>
    </row>
    <row r="141" spans="1:19">
      <c r="A141" s="11" t="s">
        <v>41</v>
      </c>
      <c r="B141" s="10"/>
      <c r="C141" s="10"/>
      <c r="D141" s="10"/>
      <c r="E141" s="10">
        <v>0</v>
      </c>
      <c r="F141" s="10">
        <v>0</v>
      </c>
      <c r="G141" s="10">
        <v>0</v>
      </c>
      <c r="H141" s="16">
        <v>0</v>
      </c>
    </row>
    <row r="142" spans="1:19">
      <c r="A142" s="13" t="s">
        <v>64</v>
      </c>
      <c r="B142" s="8" t="s">
        <v>191</v>
      </c>
      <c r="C142">
        <v>207.9</v>
      </c>
      <c r="E142">
        <v>207.9</v>
      </c>
    </row>
    <row r="143" spans="1:19">
      <c r="A143" s="11" t="s">
        <v>64</v>
      </c>
      <c r="B143" s="17"/>
      <c r="C143" s="10"/>
      <c r="D143" s="10"/>
      <c r="E143" s="10">
        <f>SUM(E142)</f>
        <v>207.9</v>
      </c>
      <c r="F143" s="10">
        <f>E143*1.08</f>
        <v>224.53200000000001</v>
      </c>
      <c r="G143" s="10">
        <v>225</v>
      </c>
      <c r="H143" s="16">
        <f>F143-G143</f>
        <v>-0.46799999999998931</v>
      </c>
    </row>
    <row r="144" spans="1:19">
      <c r="A144" s="13" t="s">
        <v>193</v>
      </c>
      <c r="B144" s="8" t="s">
        <v>238</v>
      </c>
      <c r="C144">
        <v>136.62</v>
      </c>
      <c r="E144">
        <v>136.62</v>
      </c>
      <c r="L144" s="10"/>
      <c r="M144" s="10"/>
      <c r="N144" s="10"/>
      <c r="O144" s="10"/>
      <c r="P144" s="10"/>
      <c r="Q144" s="10"/>
      <c r="R144" s="10"/>
      <c r="S144" s="10"/>
    </row>
    <row r="145" spans="1:19" s="10" customFormat="1">
      <c r="A145" s="13" t="s">
        <v>193</v>
      </c>
      <c r="B145" s="8" t="s">
        <v>239</v>
      </c>
      <c r="C145"/>
      <c r="D145"/>
      <c r="E145"/>
      <c r="F145"/>
      <c r="G145"/>
      <c r="H145" s="15"/>
      <c r="I145"/>
      <c r="J145"/>
      <c r="K145"/>
      <c r="L145"/>
      <c r="M145"/>
      <c r="N145"/>
      <c r="O145"/>
      <c r="P145"/>
      <c r="Q145"/>
      <c r="R145"/>
      <c r="S145"/>
    </row>
    <row r="146" spans="1:19">
      <c r="A146" s="13" t="s">
        <v>193</v>
      </c>
      <c r="B146" s="8" t="s">
        <v>240</v>
      </c>
      <c r="C146">
        <v>59.4</v>
      </c>
      <c r="E146">
        <v>59.4</v>
      </c>
      <c r="I146" s="10"/>
      <c r="J146" s="10"/>
      <c r="K146" s="10"/>
    </row>
    <row r="147" spans="1:19">
      <c r="A147" s="13" t="s">
        <v>193</v>
      </c>
      <c r="B147" s="2" t="s">
        <v>244</v>
      </c>
      <c r="C147">
        <v>59.4</v>
      </c>
      <c r="D147">
        <v>3</v>
      </c>
      <c r="E147">
        <f>C147*D147</f>
        <v>178.2</v>
      </c>
    </row>
    <row r="148" spans="1:19" s="10" customFormat="1">
      <c r="A148" s="11" t="s">
        <v>193</v>
      </c>
      <c r="B148" s="17"/>
      <c r="E148" s="10">
        <f>SUM(E144:E147)</f>
        <v>374.22</v>
      </c>
      <c r="F148" s="10">
        <f>E148*1.08</f>
        <v>404.15760000000006</v>
      </c>
      <c r="G148" s="10">
        <v>404</v>
      </c>
      <c r="H148" s="16">
        <f>F148-G148</f>
        <v>0.15760000000005903</v>
      </c>
    </row>
    <row r="149" spans="1:19">
      <c r="A149" s="13" t="s">
        <v>184</v>
      </c>
      <c r="B149" s="2" t="s">
        <v>180</v>
      </c>
      <c r="C149">
        <v>0</v>
      </c>
      <c r="E149">
        <v>0</v>
      </c>
    </row>
    <row r="150" spans="1:19">
      <c r="A150" s="13" t="s">
        <v>184</v>
      </c>
      <c r="B150" s="2" t="s">
        <v>181</v>
      </c>
      <c r="C150">
        <v>99.99</v>
      </c>
      <c r="E150">
        <v>99.99</v>
      </c>
    </row>
    <row r="151" spans="1:19">
      <c r="A151" s="13" t="s">
        <v>184</v>
      </c>
      <c r="B151" s="2" t="s">
        <v>182</v>
      </c>
      <c r="C151">
        <v>115.83</v>
      </c>
      <c r="E151">
        <v>115.83</v>
      </c>
    </row>
    <row r="152" spans="1:19">
      <c r="A152" s="13" t="s">
        <v>184</v>
      </c>
      <c r="B152" s="2" t="s">
        <v>183</v>
      </c>
      <c r="C152">
        <v>102.96</v>
      </c>
      <c r="E152">
        <v>102.96</v>
      </c>
    </row>
    <row r="153" spans="1:19">
      <c r="A153" s="11" t="s">
        <v>184</v>
      </c>
      <c r="B153" s="17"/>
      <c r="C153" s="10"/>
      <c r="D153" s="10"/>
      <c r="E153" s="10">
        <f>SUM(E149:E152)</f>
        <v>318.77999999999997</v>
      </c>
      <c r="F153" s="10">
        <f>E153*1.08</f>
        <v>344.2824</v>
      </c>
      <c r="G153" s="10">
        <v>344</v>
      </c>
      <c r="H153" s="16">
        <f>F153-G153</f>
        <v>0.28239999999999554</v>
      </c>
    </row>
    <row r="154" spans="1:19">
      <c r="A154" s="13" t="s">
        <v>147</v>
      </c>
      <c r="B154" s="8" t="s">
        <v>142</v>
      </c>
      <c r="C154">
        <v>136.62</v>
      </c>
      <c r="E154">
        <v>136.62</v>
      </c>
      <c r="L154" s="10"/>
      <c r="M154" s="10"/>
      <c r="N154" s="10"/>
      <c r="O154" s="10"/>
      <c r="P154" s="10"/>
      <c r="Q154" s="10"/>
      <c r="R154" s="10"/>
      <c r="S154" s="10"/>
    </row>
    <row r="155" spans="1:19" s="10" customFormat="1">
      <c r="A155" s="13" t="s">
        <v>147</v>
      </c>
      <c r="B155" s="8" t="s">
        <v>143</v>
      </c>
      <c r="C155">
        <v>139</v>
      </c>
      <c r="D155"/>
      <c r="E155">
        <v>139</v>
      </c>
      <c r="F155"/>
      <c r="G155"/>
      <c r="H155" s="15"/>
      <c r="I155"/>
      <c r="J155"/>
      <c r="K155"/>
      <c r="L155"/>
      <c r="M155"/>
      <c r="N155"/>
      <c r="O155"/>
      <c r="P155"/>
      <c r="Q155"/>
      <c r="R155"/>
      <c r="S155"/>
    </row>
    <row r="156" spans="1:19">
      <c r="A156" s="13" t="s">
        <v>147</v>
      </c>
      <c r="B156" s="8" t="s">
        <v>144</v>
      </c>
      <c r="C156">
        <v>126.72</v>
      </c>
      <c r="E156">
        <v>126.72</v>
      </c>
      <c r="K156" s="10"/>
    </row>
    <row r="157" spans="1:19">
      <c r="A157" s="13" t="s">
        <v>147</v>
      </c>
      <c r="B157" s="8" t="s">
        <v>145</v>
      </c>
      <c r="C157">
        <v>0</v>
      </c>
      <c r="E157">
        <v>0</v>
      </c>
      <c r="I157" s="10"/>
      <c r="J157" s="10"/>
    </row>
    <row r="158" spans="1:19">
      <c r="A158" s="13" t="s">
        <v>147</v>
      </c>
      <c r="B158" s="8" t="s">
        <v>146</v>
      </c>
      <c r="C158">
        <v>0</v>
      </c>
      <c r="E158">
        <v>0</v>
      </c>
    </row>
    <row r="159" spans="1:19">
      <c r="A159" s="11" t="s">
        <v>147</v>
      </c>
      <c r="B159" s="10"/>
      <c r="C159" s="10"/>
      <c r="D159" s="10"/>
      <c r="E159" s="10">
        <f>SUM(E154:E158)</f>
        <v>402.34000000000003</v>
      </c>
      <c r="F159" s="10">
        <f>E159*1.08</f>
        <v>434.52720000000005</v>
      </c>
      <c r="G159" s="10">
        <v>0</v>
      </c>
      <c r="H159" s="16">
        <f>F159-G159</f>
        <v>434.52720000000005</v>
      </c>
    </row>
    <row r="160" spans="1:19">
      <c r="A160" s="13" t="s">
        <v>32</v>
      </c>
      <c r="B160" s="3" t="s">
        <v>31</v>
      </c>
      <c r="L160" s="10"/>
      <c r="M160" s="10"/>
      <c r="N160" s="10"/>
      <c r="O160" s="10"/>
      <c r="P160" s="10"/>
      <c r="Q160" s="10"/>
      <c r="R160" s="10"/>
      <c r="S160" s="10"/>
    </row>
    <row r="161" spans="1:19" s="10" customFormat="1">
      <c r="A161" s="13" t="s">
        <v>32</v>
      </c>
      <c r="B161" s="8" t="s">
        <v>26</v>
      </c>
      <c r="C161">
        <v>0</v>
      </c>
      <c r="D161"/>
      <c r="E161">
        <v>0</v>
      </c>
      <c r="F161"/>
      <c r="G161"/>
      <c r="H161" s="15"/>
      <c r="I161"/>
      <c r="J161"/>
      <c r="K161"/>
      <c r="L161"/>
      <c r="M161"/>
      <c r="N161"/>
      <c r="O161"/>
      <c r="P161"/>
      <c r="Q161"/>
      <c r="R161"/>
      <c r="S161"/>
    </row>
    <row r="162" spans="1:19">
      <c r="A162" s="13" t="s">
        <v>32</v>
      </c>
      <c r="B162" s="8" t="s">
        <v>27</v>
      </c>
      <c r="C162">
        <v>0</v>
      </c>
      <c r="E162">
        <v>0</v>
      </c>
      <c r="K162" s="10"/>
    </row>
    <row r="163" spans="1:19">
      <c r="A163" s="13" t="s">
        <v>32</v>
      </c>
      <c r="B163" s="8" t="s">
        <v>28</v>
      </c>
      <c r="C163">
        <v>99.99</v>
      </c>
      <c r="E163">
        <v>99.99</v>
      </c>
      <c r="I163" s="10"/>
      <c r="J163" s="10"/>
    </row>
    <row r="164" spans="1:19">
      <c r="A164" s="13" t="s">
        <v>32</v>
      </c>
      <c r="B164" s="8" t="s">
        <v>29</v>
      </c>
      <c r="C164">
        <v>99.99</v>
      </c>
      <c r="E164">
        <v>99.99</v>
      </c>
    </row>
    <row r="165" spans="1:19">
      <c r="A165" s="13" t="s">
        <v>32</v>
      </c>
      <c r="B165" s="8" t="s">
        <v>30</v>
      </c>
    </row>
    <row r="166" spans="1:19">
      <c r="A166" s="5" t="s">
        <v>32</v>
      </c>
      <c r="B166" t="s">
        <v>149</v>
      </c>
    </row>
    <row r="167" spans="1:19">
      <c r="A167" s="5" t="s">
        <v>32</v>
      </c>
      <c r="B167" s="5" t="s">
        <v>150</v>
      </c>
      <c r="D167">
        <v>2</v>
      </c>
      <c r="E167">
        <v>138.6</v>
      </c>
    </row>
    <row r="168" spans="1:19">
      <c r="A168" s="5" t="s">
        <v>32</v>
      </c>
      <c r="B168" s="5" t="s">
        <v>151</v>
      </c>
      <c r="D168">
        <v>2</v>
      </c>
      <c r="E168">
        <v>126.72</v>
      </c>
    </row>
    <row r="169" spans="1:19">
      <c r="A169" s="13" t="s">
        <v>32</v>
      </c>
      <c r="B169" s="8" t="s">
        <v>194</v>
      </c>
      <c r="C169">
        <v>98.01</v>
      </c>
      <c r="E169">
        <v>98.01</v>
      </c>
      <c r="L169" s="10"/>
      <c r="M169" s="10"/>
      <c r="N169" s="10"/>
      <c r="O169" s="10"/>
      <c r="P169" s="10"/>
      <c r="Q169" s="10"/>
      <c r="R169" s="10"/>
      <c r="S169" s="10"/>
    </row>
    <row r="170" spans="1:19" s="10" customFormat="1">
      <c r="A170" s="13" t="s">
        <v>32</v>
      </c>
      <c r="B170" s="8" t="s">
        <v>195</v>
      </c>
      <c r="C170">
        <v>98.01</v>
      </c>
      <c r="D170"/>
      <c r="E170">
        <v>98.01</v>
      </c>
      <c r="F170"/>
      <c r="G170"/>
      <c r="H170" s="15"/>
      <c r="I170"/>
      <c r="J170"/>
      <c r="L170"/>
      <c r="M170"/>
      <c r="N170"/>
      <c r="O170"/>
      <c r="P170"/>
      <c r="Q170"/>
      <c r="R170"/>
      <c r="S170"/>
    </row>
    <row r="171" spans="1:19" s="10" customFormat="1">
      <c r="A171" s="11" t="s">
        <v>32</v>
      </c>
      <c r="B171" s="17"/>
      <c r="E171" s="10">
        <f>SUM(E162:E170)</f>
        <v>661.31999999999994</v>
      </c>
      <c r="F171" s="10">
        <f>E171*1.08</f>
        <v>714.22559999999999</v>
      </c>
      <c r="G171" s="10">
        <v>714</v>
      </c>
      <c r="H171" s="16">
        <f>F171-G171</f>
        <v>0.22559999999998581</v>
      </c>
    </row>
    <row r="172" spans="1:19">
      <c r="A172" s="13" t="s">
        <v>141</v>
      </c>
      <c r="B172" s="5" t="s">
        <v>132</v>
      </c>
      <c r="I172" s="10"/>
      <c r="J172" s="10"/>
    </row>
    <row r="173" spans="1:19">
      <c r="A173" s="13" t="s">
        <v>141</v>
      </c>
      <c r="B173" s="5" t="s">
        <v>133</v>
      </c>
      <c r="C173">
        <v>272.25</v>
      </c>
      <c r="E173">
        <v>272.25</v>
      </c>
    </row>
    <row r="174" spans="1:19">
      <c r="A174" s="13" t="s">
        <v>141</v>
      </c>
      <c r="B174" s="5" t="s">
        <v>134</v>
      </c>
      <c r="C174">
        <v>272.25</v>
      </c>
      <c r="E174">
        <v>272.25</v>
      </c>
    </row>
    <row r="175" spans="1:19">
      <c r="A175" s="13" t="s">
        <v>141</v>
      </c>
      <c r="B175" s="5" t="s">
        <v>135</v>
      </c>
      <c r="C175">
        <v>170.28</v>
      </c>
      <c r="E175">
        <v>170.28</v>
      </c>
      <c r="M175" s="10"/>
      <c r="N175" s="10"/>
      <c r="O175" s="10"/>
      <c r="P175" s="10"/>
      <c r="Q175" s="10"/>
      <c r="R175" s="10"/>
      <c r="S175" s="10"/>
    </row>
    <row r="176" spans="1:19" s="10" customFormat="1">
      <c r="A176" s="13" t="s">
        <v>141</v>
      </c>
      <c r="B176" s="5" t="s">
        <v>136</v>
      </c>
      <c r="C176">
        <v>209.88</v>
      </c>
      <c r="D176"/>
      <c r="E176">
        <v>209.88</v>
      </c>
      <c r="F176"/>
      <c r="G176"/>
      <c r="H176" s="15"/>
      <c r="I176"/>
      <c r="J176"/>
      <c r="K176"/>
      <c r="M176"/>
      <c r="N176"/>
      <c r="O176"/>
      <c r="P176"/>
      <c r="Q176"/>
      <c r="R176"/>
      <c r="S176"/>
    </row>
    <row r="177" spans="1:19">
      <c r="A177" s="13" t="s">
        <v>141</v>
      </c>
      <c r="B177" s="5" t="s">
        <v>140</v>
      </c>
      <c r="C177">
        <v>1127.6099999999999</v>
      </c>
      <c r="D177" s="4"/>
      <c r="E177">
        <v>1127.6099999999999</v>
      </c>
      <c r="K177" s="10"/>
    </row>
    <row r="178" spans="1:19">
      <c r="A178" s="13" t="s">
        <v>141</v>
      </c>
      <c r="B178" s="5" t="s">
        <v>137</v>
      </c>
      <c r="I178" s="10"/>
      <c r="J178" s="10"/>
    </row>
    <row r="179" spans="1:19">
      <c r="A179" s="13" t="s">
        <v>141</v>
      </c>
      <c r="B179" s="5" t="s">
        <v>138</v>
      </c>
      <c r="C179">
        <v>87.12</v>
      </c>
      <c r="E179">
        <v>87.12</v>
      </c>
    </row>
    <row r="180" spans="1:19">
      <c r="A180" s="13" t="s">
        <v>141</v>
      </c>
      <c r="B180" s="5" t="s">
        <v>139</v>
      </c>
      <c r="C180">
        <v>87.12</v>
      </c>
      <c r="E180">
        <v>87.12</v>
      </c>
      <c r="M180" s="10"/>
      <c r="N180" s="10"/>
      <c r="O180" s="10"/>
      <c r="P180" s="10"/>
      <c r="Q180" s="10"/>
      <c r="R180" s="10"/>
      <c r="S180" s="10"/>
    </row>
    <row r="181" spans="1:19" s="10" customFormat="1">
      <c r="A181" s="11" t="s">
        <v>141</v>
      </c>
      <c r="E181" s="10">
        <f>SUM(E172:E180)</f>
        <v>2226.5099999999998</v>
      </c>
      <c r="F181" s="10">
        <f>E181*1.08</f>
        <v>2404.6307999999999</v>
      </c>
      <c r="G181" s="10">
        <v>2405</v>
      </c>
      <c r="H181" s="16">
        <f>F181-G181</f>
        <v>-0.36920000000009168</v>
      </c>
      <c r="I181"/>
      <c r="J181"/>
      <c r="K181"/>
      <c r="M181"/>
      <c r="N181"/>
      <c r="O181"/>
      <c r="P181"/>
      <c r="Q181"/>
      <c r="R181"/>
      <c r="S181"/>
    </row>
    <row r="182" spans="1:19">
      <c r="A182" s="13" t="s">
        <v>49</v>
      </c>
      <c r="B182" s="5" t="s">
        <v>50</v>
      </c>
      <c r="C182">
        <v>170.28</v>
      </c>
      <c r="E182">
        <v>170.28</v>
      </c>
      <c r="K182" s="10"/>
      <c r="M182" s="10"/>
      <c r="N182" s="10"/>
      <c r="O182" s="10"/>
      <c r="P182" s="10"/>
      <c r="Q182" s="10"/>
      <c r="R182" s="10"/>
      <c r="S182" s="10"/>
    </row>
    <row r="183" spans="1:19" s="10" customFormat="1">
      <c r="A183" s="13" t="s">
        <v>49</v>
      </c>
      <c r="B183" s="5" t="s">
        <v>51</v>
      </c>
      <c r="C183">
        <v>187.11</v>
      </c>
      <c r="D183"/>
      <c r="E183">
        <v>187.11</v>
      </c>
      <c r="F183"/>
      <c r="G183"/>
      <c r="H183" s="15"/>
      <c r="K183"/>
      <c r="M183"/>
      <c r="N183"/>
      <c r="O183"/>
      <c r="P183"/>
      <c r="Q183"/>
      <c r="R183"/>
      <c r="S183"/>
    </row>
    <row r="184" spans="1:19">
      <c r="A184" s="13" t="s">
        <v>49</v>
      </c>
      <c r="B184" s="5" t="s">
        <v>52</v>
      </c>
      <c r="C184">
        <v>108.9</v>
      </c>
      <c r="E184">
        <v>108.9</v>
      </c>
      <c r="K184" s="10"/>
    </row>
    <row r="185" spans="1:19">
      <c r="A185" s="13" t="s">
        <v>49</v>
      </c>
      <c r="B185" s="5" t="s">
        <v>53</v>
      </c>
      <c r="C185">
        <v>198.99</v>
      </c>
      <c r="E185">
        <v>198.99</v>
      </c>
      <c r="I185" s="10"/>
      <c r="J185" s="10"/>
    </row>
    <row r="186" spans="1:19">
      <c r="A186" s="13" t="s">
        <v>49</v>
      </c>
      <c r="B186" s="5" t="s">
        <v>54</v>
      </c>
      <c r="C186">
        <v>224.73</v>
      </c>
      <c r="E186">
        <v>224.73</v>
      </c>
      <c r="M186" s="10"/>
      <c r="N186" s="10"/>
      <c r="O186" s="10"/>
      <c r="P186" s="10"/>
      <c r="Q186" s="10"/>
      <c r="R186" s="10"/>
      <c r="S186" s="10"/>
    </row>
    <row r="187" spans="1:19" s="10" customFormat="1">
      <c r="A187" s="11" t="s">
        <v>49</v>
      </c>
      <c r="E187" s="10">
        <f>SUM(E182:E186)</f>
        <v>890.01</v>
      </c>
      <c r="F187" s="10">
        <f>E187*1.08</f>
        <v>961.21080000000006</v>
      </c>
      <c r="G187" s="10">
        <v>961</v>
      </c>
      <c r="H187" s="16">
        <f>F187-G187</f>
        <v>0.21080000000006294</v>
      </c>
      <c r="I187"/>
      <c r="J187"/>
      <c r="K187"/>
      <c r="M187"/>
      <c r="N187"/>
      <c r="O187"/>
      <c r="P187"/>
      <c r="Q187"/>
      <c r="R187"/>
      <c r="S187"/>
    </row>
    <row r="188" spans="1:19">
      <c r="A188" s="13" t="s">
        <v>119</v>
      </c>
      <c r="B188" s="8" t="s">
        <v>113</v>
      </c>
      <c r="D188">
        <v>2</v>
      </c>
      <c r="E188">
        <v>194.04</v>
      </c>
      <c r="K188" s="10"/>
    </row>
    <row r="189" spans="1:19">
      <c r="A189" s="13" t="s">
        <v>119</v>
      </c>
      <c r="B189" s="8" t="s">
        <v>114</v>
      </c>
      <c r="E189">
        <v>0</v>
      </c>
      <c r="I189" s="10"/>
      <c r="J189" s="10"/>
    </row>
    <row r="190" spans="1:19">
      <c r="A190" s="13" t="s">
        <v>119</v>
      </c>
      <c r="B190" s="8" t="s">
        <v>115</v>
      </c>
      <c r="C190">
        <v>77.22</v>
      </c>
      <c r="D190">
        <v>2</v>
      </c>
      <c r="E190">
        <f>C190*D190</f>
        <v>154.44</v>
      </c>
    </row>
    <row r="191" spans="1:19">
      <c r="A191" s="13" t="s">
        <v>119</v>
      </c>
      <c r="B191" s="8" t="s">
        <v>116</v>
      </c>
      <c r="C191">
        <v>139.59</v>
      </c>
      <c r="E191">
        <v>139.59</v>
      </c>
    </row>
    <row r="192" spans="1:19">
      <c r="A192" s="13" t="s">
        <v>119</v>
      </c>
      <c r="B192" s="8" t="s">
        <v>117</v>
      </c>
      <c r="C192">
        <v>193.05</v>
      </c>
      <c r="E192">
        <v>193.05</v>
      </c>
    </row>
    <row r="193" spans="1:10">
      <c r="A193" s="13" t="s">
        <v>119</v>
      </c>
      <c r="B193" s="8" t="s">
        <v>118</v>
      </c>
      <c r="C193">
        <v>120.78</v>
      </c>
      <c r="E193">
        <v>120.78</v>
      </c>
    </row>
    <row r="194" spans="1:10">
      <c r="A194" s="13" t="s">
        <v>119</v>
      </c>
      <c r="B194" s="8" t="s">
        <v>164</v>
      </c>
      <c r="D194">
        <v>2</v>
      </c>
      <c r="E194">
        <v>178.81</v>
      </c>
    </row>
    <row r="195" spans="1:10">
      <c r="A195" s="13" t="s">
        <v>119</v>
      </c>
      <c r="B195" s="8" t="s">
        <v>165</v>
      </c>
      <c r="C195">
        <v>0</v>
      </c>
      <c r="E195">
        <v>0</v>
      </c>
    </row>
    <row r="196" spans="1:10">
      <c r="A196" s="11" t="s">
        <v>119</v>
      </c>
      <c r="B196" s="17"/>
      <c r="C196" s="10"/>
      <c r="D196" s="10"/>
      <c r="E196" s="10">
        <f>SUM(E188:E195)</f>
        <v>980.71</v>
      </c>
      <c r="F196" s="10">
        <f>E196*1.08</f>
        <v>1059.1668000000002</v>
      </c>
      <c r="G196" s="10">
        <f>656+403</f>
        <v>1059</v>
      </c>
      <c r="H196" s="16">
        <f>F196-G196</f>
        <v>0.1668000000001939</v>
      </c>
      <c r="J196" t="s">
        <v>253</v>
      </c>
    </row>
    <row r="197" spans="1:10">
      <c r="A197" s="13" t="s">
        <v>72</v>
      </c>
      <c r="B197" s="5" t="s">
        <v>73</v>
      </c>
      <c r="C197">
        <v>325.70999999999998</v>
      </c>
      <c r="E197">
        <v>325.70999999999998</v>
      </c>
    </row>
    <row r="198" spans="1:10">
      <c r="A198" s="13" t="s">
        <v>72</v>
      </c>
      <c r="B198" s="5" t="s">
        <v>74</v>
      </c>
      <c r="C198">
        <v>0</v>
      </c>
      <c r="E198">
        <v>0</v>
      </c>
    </row>
    <row r="199" spans="1:10">
      <c r="A199" s="13" t="s">
        <v>72</v>
      </c>
      <c r="B199" s="5" t="s">
        <v>75</v>
      </c>
      <c r="C199">
        <v>77.22</v>
      </c>
      <c r="E199">
        <v>77.22</v>
      </c>
    </row>
    <row r="200" spans="1:10">
      <c r="A200" s="13" t="s">
        <v>72</v>
      </c>
      <c r="B200" s="5" t="s">
        <v>89</v>
      </c>
      <c r="C200">
        <v>77.22</v>
      </c>
      <c r="E200">
        <v>77.22</v>
      </c>
    </row>
    <row r="201" spans="1:10">
      <c r="A201" s="13" t="s">
        <v>72</v>
      </c>
      <c r="B201" s="5" t="s">
        <v>90</v>
      </c>
      <c r="C201">
        <v>89.1</v>
      </c>
      <c r="E201">
        <v>89.1</v>
      </c>
    </row>
    <row r="202" spans="1:10">
      <c r="A202" s="11" t="s">
        <v>72</v>
      </c>
      <c r="B202" s="10"/>
      <c r="C202" s="10"/>
      <c r="D202" s="10"/>
      <c r="E202" s="10">
        <f>SUM(E197:E201)</f>
        <v>569.25</v>
      </c>
      <c r="F202" s="10">
        <f>E202*1.08</f>
        <v>614.79000000000008</v>
      </c>
      <c r="G202" s="10">
        <v>615</v>
      </c>
      <c r="H202" s="16">
        <f>F202-G202</f>
        <v>-0.20999999999992269</v>
      </c>
    </row>
    <row r="203" spans="1:10">
      <c r="A203" s="13" t="s">
        <v>61</v>
      </c>
      <c r="B203" s="8" t="s">
        <v>57</v>
      </c>
      <c r="C203">
        <v>445.5</v>
      </c>
      <c r="E203">
        <v>445.5</v>
      </c>
    </row>
    <row r="204" spans="1:10">
      <c r="A204" s="13" t="s">
        <v>61</v>
      </c>
      <c r="B204" s="8" t="s">
        <v>58</v>
      </c>
      <c r="C204">
        <v>405.9</v>
      </c>
      <c r="E204">
        <v>405.9</v>
      </c>
    </row>
    <row r="205" spans="1:10">
      <c r="A205" s="13" t="s">
        <v>61</v>
      </c>
      <c r="B205" s="2" t="s">
        <v>59</v>
      </c>
    </row>
    <row r="206" spans="1:10">
      <c r="A206" s="13" t="s">
        <v>61</v>
      </c>
      <c r="B206" s="2" t="s">
        <v>60</v>
      </c>
    </row>
    <row r="207" spans="1:10">
      <c r="A207" s="11" t="s">
        <v>61</v>
      </c>
      <c r="B207" s="10"/>
      <c r="C207" s="10"/>
      <c r="D207" s="10"/>
      <c r="E207" s="10">
        <f>SUM(E203:E206)</f>
        <v>851.4</v>
      </c>
      <c r="F207" s="10">
        <f>E207*1.08</f>
        <v>919.51200000000006</v>
      </c>
      <c r="G207" s="10">
        <v>920</v>
      </c>
      <c r="H207" s="16">
        <f>F207-G207</f>
        <v>-0.4879999999999427</v>
      </c>
    </row>
    <row r="208" spans="1:10">
      <c r="A208" s="13" t="s">
        <v>35</v>
      </c>
      <c r="B208" s="8" t="s">
        <v>192</v>
      </c>
      <c r="C208">
        <v>170.28</v>
      </c>
      <c r="E208">
        <v>170.28</v>
      </c>
    </row>
    <row r="209" spans="1:10">
      <c r="A209" s="13" t="s">
        <v>35</v>
      </c>
      <c r="B209" s="8" t="s">
        <v>214</v>
      </c>
      <c r="C209">
        <v>98.01</v>
      </c>
      <c r="E209">
        <v>98.01</v>
      </c>
    </row>
    <row r="210" spans="1:10">
      <c r="A210" s="13" t="s">
        <v>35</v>
      </c>
      <c r="B210" s="8" t="s">
        <v>245</v>
      </c>
      <c r="C210">
        <v>253.44</v>
      </c>
      <c r="E210">
        <v>253.44</v>
      </c>
    </row>
    <row r="211" spans="1:10">
      <c r="A211" s="13" t="s">
        <v>35</v>
      </c>
      <c r="B211" s="8" t="s">
        <v>246</v>
      </c>
      <c r="C211">
        <v>214.83</v>
      </c>
      <c r="E211">
        <v>214.83</v>
      </c>
    </row>
    <row r="212" spans="1:10">
      <c r="A212" s="13" t="s">
        <v>35</v>
      </c>
      <c r="B212" s="8" t="s">
        <v>247</v>
      </c>
      <c r="C212">
        <v>214.83</v>
      </c>
      <c r="E212">
        <v>214.83</v>
      </c>
    </row>
    <row r="213" spans="1:10">
      <c r="A213" s="13" t="s">
        <v>35</v>
      </c>
      <c r="B213" s="8" t="s">
        <v>216</v>
      </c>
      <c r="C213">
        <v>634.59</v>
      </c>
      <c r="E213">
        <v>634.59</v>
      </c>
    </row>
    <row r="214" spans="1:10" s="10" customFormat="1">
      <c r="A214" s="11" t="s">
        <v>35</v>
      </c>
      <c r="B214" s="18"/>
      <c r="E214" s="10">
        <f>SUM(E208:E213)</f>
        <v>1585.98</v>
      </c>
      <c r="F214" s="10">
        <f>E214*1.08</f>
        <v>1712.8584000000001</v>
      </c>
      <c r="G214" s="10">
        <f>184+1529</f>
        <v>1713</v>
      </c>
      <c r="H214" s="16">
        <f>F214-G214</f>
        <v>-0.14159999999992579</v>
      </c>
      <c r="J214" s="10" t="s">
        <v>250</v>
      </c>
    </row>
    <row r="215" spans="1:10">
      <c r="A215" s="13" t="s">
        <v>206</v>
      </c>
      <c r="B215" s="8" t="s">
        <v>199</v>
      </c>
      <c r="C215">
        <v>188.1</v>
      </c>
      <c r="E215">
        <v>188.1</v>
      </c>
    </row>
    <row r="216" spans="1:10">
      <c r="A216" s="13" t="s">
        <v>206</v>
      </c>
      <c r="B216" s="8" t="s">
        <v>200</v>
      </c>
      <c r="C216">
        <v>134.63999999999999</v>
      </c>
      <c r="E216">
        <v>134.63999999999999</v>
      </c>
    </row>
    <row r="217" spans="1:10">
      <c r="A217" s="13" t="s">
        <v>206</v>
      </c>
      <c r="B217" s="8" t="s">
        <v>201</v>
      </c>
      <c r="C217">
        <v>0</v>
      </c>
      <c r="E217">
        <v>0</v>
      </c>
    </row>
    <row r="218" spans="1:10">
      <c r="A218" s="13" t="s">
        <v>206</v>
      </c>
      <c r="B218" s="8" t="s">
        <v>202</v>
      </c>
      <c r="C218">
        <v>0</v>
      </c>
      <c r="E218">
        <v>0</v>
      </c>
    </row>
    <row r="219" spans="1:10">
      <c r="A219" s="13" t="s">
        <v>206</v>
      </c>
      <c r="B219" s="8" t="s">
        <v>203</v>
      </c>
      <c r="C219">
        <v>0</v>
      </c>
      <c r="E219">
        <v>0</v>
      </c>
    </row>
    <row r="220" spans="1:10">
      <c r="A220" s="13" t="s">
        <v>206</v>
      </c>
      <c r="B220" s="8" t="s">
        <v>204</v>
      </c>
      <c r="C220">
        <v>151.47</v>
      </c>
      <c r="E220">
        <v>151.47</v>
      </c>
    </row>
    <row r="221" spans="1:10">
      <c r="A221" s="13" t="s">
        <v>206</v>
      </c>
      <c r="B221" s="8" t="s">
        <v>205</v>
      </c>
      <c r="C221">
        <v>0</v>
      </c>
      <c r="E221">
        <v>0</v>
      </c>
    </row>
    <row r="222" spans="1:10">
      <c r="A222" s="13" t="s">
        <v>206</v>
      </c>
      <c r="B222" s="8" t="s">
        <v>233</v>
      </c>
      <c r="D222">
        <v>5</v>
      </c>
      <c r="E222">
        <v>188.1</v>
      </c>
    </row>
    <row r="223" spans="1:10">
      <c r="A223" s="13" t="s">
        <v>206</v>
      </c>
      <c r="B223" s="8" t="s">
        <v>234</v>
      </c>
      <c r="E223">
        <v>0</v>
      </c>
    </row>
    <row r="224" spans="1:10">
      <c r="A224" s="13" t="s">
        <v>206</v>
      </c>
      <c r="B224" s="8" t="s">
        <v>235</v>
      </c>
      <c r="D224">
        <v>5</v>
      </c>
      <c r="E224">
        <v>178.2</v>
      </c>
    </row>
    <row r="225" spans="1:8">
      <c r="A225" s="13" t="s">
        <v>206</v>
      </c>
      <c r="B225" s="8" t="s">
        <v>236</v>
      </c>
      <c r="D225">
        <v>5</v>
      </c>
      <c r="E225">
        <v>211.86</v>
      </c>
    </row>
    <row r="226" spans="1:8" s="10" customFormat="1">
      <c r="A226" s="11" t="s">
        <v>206</v>
      </c>
      <c r="B226" s="17"/>
      <c r="E226" s="10">
        <f>SUM(E215:E225)</f>
        <v>1052.3699999999999</v>
      </c>
      <c r="F226" s="10">
        <f>E226*1.08</f>
        <v>1136.5596</v>
      </c>
      <c r="G226" s="10">
        <v>1137</v>
      </c>
      <c r="H226" s="16">
        <f>F226-G226</f>
        <v>-0.44039999999995416</v>
      </c>
    </row>
    <row r="227" spans="1:8">
      <c r="A227" s="13" t="s">
        <v>124</v>
      </c>
      <c r="B227" s="8" t="s">
        <v>121</v>
      </c>
      <c r="C227">
        <v>110.88</v>
      </c>
      <c r="E227">
        <v>110.88</v>
      </c>
    </row>
    <row r="228" spans="1:8">
      <c r="A228" s="13" t="s">
        <v>124</v>
      </c>
      <c r="B228" s="8" t="s">
        <v>122</v>
      </c>
      <c r="C228">
        <v>99.99</v>
      </c>
      <c r="E228">
        <v>99.99</v>
      </c>
    </row>
    <row r="229" spans="1:8">
      <c r="A229" s="13" t="s">
        <v>124</v>
      </c>
      <c r="B229" s="8" t="s">
        <v>123</v>
      </c>
      <c r="C229">
        <v>72.27</v>
      </c>
      <c r="E229">
        <v>72.27</v>
      </c>
    </row>
    <row r="230" spans="1:8">
      <c r="A230" s="11" t="s">
        <v>124</v>
      </c>
      <c r="B230" s="10"/>
      <c r="C230" s="10"/>
      <c r="D230" s="10"/>
      <c r="E230" s="10">
        <f>SUM(E227:E229)</f>
        <v>283.14</v>
      </c>
      <c r="F230" s="10">
        <f>E230*1.08</f>
        <v>305.7912</v>
      </c>
      <c r="G230" s="10">
        <v>306</v>
      </c>
      <c r="H230" s="16">
        <f>F230-G230</f>
        <v>-0.20879999999999654</v>
      </c>
    </row>
    <row r="231" spans="1:8">
      <c r="A231" s="13" t="s">
        <v>229</v>
      </c>
      <c r="B231" s="5" t="s">
        <v>218</v>
      </c>
      <c r="C231">
        <v>355.41</v>
      </c>
      <c r="E231">
        <v>355.41</v>
      </c>
    </row>
    <row r="232" spans="1:8">
      <c r="A232" s="13" t="s">
        <v>229</v>
      </c>
      <c r="B232" s="8" t="s">
        <v>219</v>
      </c>
      <c r="C232">
        <v>269.27999999999997</v>
      </c>
      <c r="E232">
        <v>269.27999999999997</v>
      </c>
    </row>
    <row r="233" spans="1:8">
      <c r="A233" s="13" t="s">
        <v>229</v>
      </c>
      <c r="B233" s="5" t="s">
        <v>220</v>
      </c>
      <c r="C233">
        <v>181.17</v>
      </c>
      <c r="E233">
        <v>181.17</v>
      </c>
    </row>
    <row r="234" spans="1:8">
      <c r="A234" s="13" t="s">
        <v>229</v>
      </c>
      <c r="B234" s="5" t="s">
        <v>221</v>
      </c>
      <c r="C234">
        <v>306.89999999999998</v>
      </c>
      <c r="E234">
        <v>306.89999999999998</v>
      </c>
    </row>
    <row r="235" spans="1:8">
      <c r="A235" s="13" t="s">
        <v>229</v>
      </c>
      <c r="B235" s="5" t="s">
        <v>222</v>
      </c>
      <c r="C235">
        <v>361.35</v>
      </c>
      <c r="E235">
        <v>361.35</v>
      </c>
    </row>
    <row r="236" spans="1:8">
      <c r="A236" s="13" t="s">
        <v>229</v>
      </c>
      <c r="B236" s="6" t="s">
        <v>223</v>
      </c>
      <c r="E236">
        <v>75.239999999999995</v>
      </c>
    </row>
    <row r="237" spans="1:8">
      <c r="A237" s="13" t="s">
        <v>229</v>
      </c>
      <c r="B237" s="6" t="s">
        <v>224</v>
      </c>
    </row>
    <row r="238" spans="1:8">
      <c r="A238" s="13" t="s">
        <v>229</v>
      </c>
      <c r="B238" s="6" t="s">
        <v>225</v>
      </c>
    </row>
    <row r="239" spans="1:8">
      <c r="A239" s="13" t="s">
        <v>229</v>
      </c>
      <c r="B239" s="6" t="s">
        <v>226</v>
      </c>
      <c r="E239">
        <v>86.13</v>
      </c>
    </row>
    <row r="240" spans="1:8">
      <c r="A240" s="13" t="s">
        <v>229</v>
      </c>
      <c r="B240" s="6" t="s">
        <v>227</v>
      </c>
      <c r="E240">
        <v>87.12</v>
      </c>
    </row>
    <row r="241" spans="1:8">
      <c r="A241" s="13" t="s">
        <v>229</v>
      </c>
      <c r="B241" s="6" t="s">
        <v>228</v>
      </c>
      <c r="E241">
        <v>67.319999999999993</v>
      </c>
    </row>
    <row r="242" spans="1:8" s="10" customFormat="1">
      <c r="A242" s="11" t="s">
        <v>229</v>
      </c>
      <c r="E242" s="10">
        <f>SUM(E231:E241)</f>
        <v>1789.9199999999998</v>
      </c>
      <c r="F242" s="10">
        <f>E242*1.08</f>
        <v>1933.1135999999999</v>
      </c>
      <c r="G242" s="10">
        <v>1592</v>
      </c>
      <c r="H242" s="16">
        <f>F242-G242</f>
        <v>341.11359999999991</v>
      </c>
    </row>
    <row r="244" spans="1:8">
      <c r="A244" s="13"/>
      <c r="B244" s="2"/>
    </row>
    <row r="247" spans="1:8">
      <c r="A247" s="13"/>
      <c r="B247" s="2"/>
    </row>
    <row r="248" spans="1:8">
      <c r="A248" s="13"/>
      <c r="B248" s="2"/>
    </row>
    <row r="249" spans="1:8">
      <c r="A249" s="13"/>
      <c r="B249" s="2"/>
    </row>
    <row r="250" spans="1:8">
      <c r="A250" s="13"/>
      <c r="B250" s="2"/>
    </row>
    <row r="251" spans="1:8">
      <c r="A251" s="13"/>
      <c r="B251" s="2"/>
    </row>
    <row r="252" spans="1:8">
      <c r="A252" s="13"/>
      <c r="B252" s="2"/>
    </row>
    <row r="253" spans="1:8">
      <c r="A253" s="13"/>
      <c r="B253" s="2"/>
    </row>
    <row r="254" spans="1:8">
      <c r="A254" s="13"/>
    </row>
  </sheetData>
  <sortState ref="A2:H259">
    <sortCondition ref="A2"/>
  </sortState>
  <hyperlinks>
    <hyperlink ref="A2" r:id="rId1" display="http://forum.sibmama.ru/viewtopic.php?t=1254741&amp;start=510"/>
    <hyperlink ref="A27" r:id="rId2" display="http://forum.sibmama.ru/viewtopic.php?t=1254741&amp;start=525"/>
    <hyperlink ref="A21:A24" r:id="rId3" display="http://forum.sibmama.ru/viewtopic.php?t=1254741&amp;start=525"/>
    <hyperlink ref="A116" r:id="rId4" display="http://forum.sibmama.ru/viewtopic.php?t=1254741&amp;start=525"/>
    <hyperlink ref="A117" r:id="rId5" display="http://forum.sibmama.ru/viewtopic.php?t=1254741&amp;start=525"/>
    <hyperlink ref="A208" r:id="rId6" display="http://forum.sibmama.ru/viewtopic.php?t=1254741&amp;start=525"/>
    <hyperlink ref="A120" r:id="rId7" display="http://forum.sibmama.ru/viewtopic.php?t=1254741&amp;start=525"/>
    <hyperlink ref="A45:A48" r:id="rId8" display="http://forum.sibmama.ru/viewtopic.php?t=1254741&amp;start=525"/>
    <hyperlink ref="A139" r:id="rId9" display="http://forum.sibmama.ru/viewtopic.php?t=1254741&amp;start=525"/>
    <hyperlink ref="A140" r:id="rId10" display="http://forum.sibmama.ru/viewtopic.php?t=1254741&amp;start=525"/>
    <hyperlink ref="A75" r:id="rId11" display="http://forum.sibmama.ru/viewtopic.php?t=1254741&amp;start=525"/>
    <hyperlink ref="A182" r:id="rId12" display="http://forum.sibmama.ru/viewtopic.php?t=1254741&amp;start=525"/>
    <hyperlink ref="A61:A65" r:id="rId13" display="http://forum.sibmama.ru/viewtopic.php?t=1254741&amp;start=525"/>
    <hyperlink ref="A88" r:id="rId14" display="http://forum.sibmama.ru/viewtopic.php?t=1254741&amp;start=540"/>
    <hyperlink ref="A203" r:id="rId15" display="http://forum.sibmama.ru/viewtopic.php?t=1254741&amp;start=540"/>
    <hyperlink ref="A71:A74" r:id="rId16" display="http://forum.sibmama.ru/viewtopic.php?t=1254741&amp;start=540"/>
    <hyperlink ref="A142" r:id="rId17" display="http://forum.sibmama.ru/viewtopic.php?t=1254741&amp;start=540"/>
    <hyperlink ref="A143" r:id="rId18" display="http://forum.sibmama.ru/viewtopic.php?t=1254741&amp;start=540"/>
    <hyperlink ref="A69" r:id="rId19" display="http://forum.sibmama.ru/viewtopic.php?t=1254741&amp;start=540"/>
    <hyperlink ref="A92:A94" r:id="rId20" display="http://forum.sibmama.ru/viewtopic.php?t=1254741&amp;start=540"/>
    <hyperlink ref="A102" r:id="rId21" display="http://forum.sibmama.ru/viewtopic.php?t=1254741&amp;start=540"/>
    <hyperlink ref="A197" r:id="rId22" display="http://forum.sibmama.ru/viewtopic.php?t=1254741&amp;start=540"/>
    <hyperlink ref="A32" r:id="rId23" display="http://forum.sibmama.ru/viewtopic.php?t=1254741&amp;start=540"/>
    <hyperlink ref="A111:A112" r:id="rId24" display="http://forum.sibmama.ru/viewtopic.php?t=1254741&amp;start=540"/>
    <hyperlink ref="A95" r:id="rId25" display="http://forum.sibmama.ru/viewtopic.php?t=1254741&amp;start=555"/>
    <hyperlink ref="A125" r:id="rId26" display="http://forum.sibmama.ru/viewtopic.php?t=1254741&amp;start=555"/>
    <hyperlink ref="A44" r:id="rId27" display="http://forum.sibmama.ru/viewtopic.php?t=1254741&amp;start=555"/>
    <hyperlink ref="A126:A127" r:id="rId28" display="http://forum.sibmama.ru/viewtopic.php?t=1254741&amp;start=540"/>
    <hyperlink ref="A51" r:id="rId29" display="http://forum.sibmama.ru/viewtopic.php?t=1254741&amp;start=555"/>
    <hyperlink ref="A93" r:id="rId30" display="http://forum.sibmama.ru/viewtopic.php?t=1254741&amp;start=555"/>
    <hyperlink ref="A90" r:id="rId31" display="http://forum.sibmama.ru/viewtopic.php?t=1254741&amp;start=555"/>
    <hyperlink ref="A91" r:id="rId32" display="http://forum.sibmama.ru/viewtopic.php?t=1254741&amp;start=555"/>
    <hyperlink ref="A188" r:id="rId33" display="http://forum.sibmama.ru/viewtopic.php?t=1254741&amp;start=555"/>
    <hyperlink ref="A227" r:id="rId34" display="http://forum.sibmama.ru/viewtopic.php?t=1254741&amp;start=555"/>
    <hyperlink ref="A165:A167" r:id="rId35" display="http://forum.sibmama.ru/viewtopic.php?t=1254741&amp;start=555"/>
    <hyperlink ref="A15" r:id="rId36" display="http://forum.sibmama.ru/viewtopic.php?t=1254741&amp;start=555"/>
    <hyperlink ref="A172" r:id="rId37" display="http://forum.sibmama.ru/viewtopic.php?t=1254741&amp;start=570"/>
    <hyperlink ref="A154" r:id="rId38" display="http://forum.sibmama.ru/viewtopic.php?t=1254741&amp;start=570"/>
    <hyperlink ref="A73" r:id="rId39" display="http://forum.sibmama.ru/viewtopic.php?t=1254741&amp;start=570"/>
    <hyperlink ref="A40" r:id="rId40" display="http://forum.sibmama.ru/viewtopic.php?t=1254741&amp;start=570"/>
    <hyperlink ref="A41" r:id="rId41" display="http://forum.sibmama.ru/viewtopic.php?t=1254741&amp;start=570"/>
    <hyperlink ref="A42" r:id="rId42" display="http://forum.sibmama.ru/viewtopic.php?t=1254741&amp;start=570"/>
    <hyperlink ref="A103" r:id="rId43" display="http://forum.sibmama.ru/viewtopic.php?t=1254741&amp;start=570"/>
    <hyperlink ref="A108" r:id="rId44" display="http://forum.sibmama.ru/viewtopic.php?t=1254741&amp;start=570"/>
    <hyperlink ref="A216:A219" r:id="rId45" display="http://forum.sibmama.ru/viewtopic.php?t=1254741&amp;start=570"/>
    <hyperlink ref="A47" r:id="rId46" display="http://forum.sibmama.ru/viewtopic.php?t=1254741&amp;start=570"/>
    <hyperlink ref="A48" r:id="rId47" display="http://forum.sibmama.ru/viewtopic.php?t=1254741&amp;start=570"/>
    <hyperlink ref="A45" r:id="rId48" display="http://forum.sibmama.ru/viewtopic.php?t=1254741&amp;start=570"/>
    <hyperlink ref="A113" r:id="rId49" display="http://forum.sibmama.ru/viewtopic.php?t=1254741&amp;start=570"/>
    <hyperlink ref="A114" r:id="rId50" display="http://forum.sibmama.ru/viewtopic.php?t=1254741&amp;start=570"/>
    <hyperlink ref="A130" r:id="rId51" display="http://forum.sibmama.ru/viewtopic.php?t=1254741&amp;start=570"/>
    <hyperlink ref="A96" r:id="rId52" display="http://forum.sibmama.ru/viewtopic.php?t=1254741&amp;start=585"/>
    <hyperlink ref="A97" r:id="rId53" display="http://forum.sibmama.ru/viewtopic.php?t=1254741&amp;start=585"/>
    <hyperlink ref="A35" r:id="rId54" display="http://forum.sibmama.ru/viewtopic.php?t=1254741&amp;start=585"/>
    <hyperlink ref="A149" r:id="rId55" display="http://forum.sibmama.ru/viewtopic.php?t=1254741&amp;start=585"/>
    <hyperlink ref="A36" r:id="rId56" display="http://forum.sibmama.ru/viewtopic.php?t=1254741&amp;start=585"/>
    <hyperlink ref="A43" r:id="rId57" display="http://forum.sibmama.ru/viewtopic.php?t=1254741&amp;start=570"/>
    <hyperlink ref="A46" r:id="rId58" display="http://forum.sibmama.ru/viewtopic.php?t=1254741&amp;start=570"/>
    <hyperlink ref="A74" r:id="rId59" display="http://forum.sibmama.ru/viewtopic.php?t=1254741&amp;start=570"/>
    <hyperlink ref="A89" r:id="rId60" display="http://forum.sibmama.ru/viewtopic.php?t=1254741&amp;start=540"/>
    <hyperlink ref="A92" r:id="rId61" display="http://forum.sibmama.ru/viewtopic.php?t=1254741&amp;start=555"/>
    <hyperlink ref="A94" r:id="rId62" display="http://forum.sibmama.ru/viewtopic.php?t=1254741&amp;start=555"/>
    <hyperlink ref="A98" r:id="rId63" display="http://forum.sibmama.ru/viewtopic.php?t=1254741&amp;start=585"/>
    <hyperlink ref="A115" r:id="rId64" display="http://forum.sibmama.ru/viewtopic.php?t=1254741&amp;start=570"/>
    <hyperlink ref="A118" r:id="rId65" display="http://forum.sibmama.ru/viewtopic.php?t=1254741&amp;start=525"/>
    <hyperlink ref="A141" r:id="rId66" display="http://forum.sibmama.ru/viewtopic.php?t=1254741&amp;start=525"/>
    <hyperlink ref="A160" r:id="rId67" display="http://forum.sibmama.ru/viewtopic.php?t=1254741&amp;start=525"/>
    <hyperlink ref="A144" r:id="rId68" display="http://forum.sibmama.ru/viewtopic.php?t=1254741&amp;start=585"/>
    <hyperlink ref="A192:A194" r:id="rId69" display="http://forum.sibmama.ru/viewtopic.php?t=1254741&amp;start=585"/>
    <hyperlink ref="A169" r:id="rId70" display="http://forum.sibmama.ru/viewtopic.php?t=1254741&amp;start=585"/>
    <hyperlink ref="A170" r:id="rId71" display="http://forum.sibmama.ru/viewtopic.php?t=1254741&amp;start=585"/>
    <hyperlink ref="A99" r:id="rId72" display="http://forum.sibmama.ru/viewtopic.php?t=1254741&amp;start=585"/>
    <hyperlink ref="A100" r:id="rId73" display="http://forum.sibmama.ru/viewtopic.php?t=1254741&amp;start=585"/>
    <hyperlink ref="A131" r:id="rId74" display="http://forum.sibmama.ru/viewtopic.php?t=1254741&amp;start=585"/>
    <hyperlink ref="A218:A221" r:id="rId75" display="http://forum.sibmama.ru/viewtopic.php?t=1254741&amp;start=525"/>
    <hyperlink ref="A213" r:id="rId76" display="http://forum.sibmama.ru/viewtopic.php?t=1254741&amp;start=525"/>
    <hyperlink ref="A22" r:id="rId77" display="http://forum.sibmama.ru/viewtopic.php?t=1254741&amp;start=600"/>
    <hyperlink ref="A228:A230" r:id="rId78" display="http://forum.sibmama.ru/viewtopic.php?t=1254741&amp;start=600"/>
    <hyperlink ref="A231" r:id="rId79" display="http://forum.sibmama.ru/viewtopic.php?t=1254741&amp;start=600"/>
    <hyperlink ref="A233:A243" r:id="rId80" display="http://forum.sibmama.ru/viewtopic.php?t=1254741&amp;start=600"/>
    <hyperlink ref="A37" r:id="rId81" display="http://forum.sibmama.ru/viewtopic.php?t=1254741&amp;start=600"/>
    <hyperlink ref="A38" r:id="rId82" display="http://forum.sibmama.ru/viewtopic.php?t=1254741&amp;start=600"/>
    <hyperlink ref="A39" r:id="rId83" display="http://forum.sibmama.ru/viewtopic.php?t=1254741&amp;start=600"/>
    <hyperlink ref="A250:A260" r:id="rId84" display="http://forum.sibmama.ru/viewtopic.php?t=1254741&amp;start=585"/>
    <hyperlink ref="A49" r:id="rId85" display="http://forum.sibmama.ru/viewtopic.php?t=1254741&amp;start=600"/>
    <hyperlink ref="A50" r:id="rId86" display="http://forum.sibmama.ru/viewtopic.php?t=1254741&amp;start=600"/>
    <hyperlink ref="A101" r:id="rId87" display="http://forum.sibmama.ru/viewtopic.php?t=1254741&amp;start=585"/>
    <hyperlink ref="A171" r:id="rId88" display="http://forum.sibmama.ru/viewtopic.php?t=1254741&amp;start=585"/>
    <hyperlink ref="A214" r:id="rId89" display="http://forum.sibmama.ru/viewtopic.php?t=1254741&amp;start=525"/>
  </hyperlinks>
  <pageMargins left="0.7" right="0.7" top="0.75" bottom="0.75" header="0.3" footer="0.3"/>
  <pageSetup paperSize="9" orientation="portrait" horizontalDpi="180" verticalDpi="180" r:id="rId9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2016-02-04T17:46:16Z</dcterms:modified>
</cp:coreProperties>
</file>