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82" i="1" l="1"/>
  <c r="E95" i="1"/>
  <c r="F68" i="1"/>
  <c r="H68" i="1" s="1"/>
  <c r="E68" i="1"/>
  <c r="E41" i="1"/>
  <c r="E21" i="1"/>
  <c r="F21" i="1" s="1"/>
  <c r="H21" i="1" s="1"/>
  <c r="E175" i="1"/>
  <c r="F175" i="1" s="1"/>
  <c r="H175" i="1" s="1"/>
  <c r="G12" i="1"/>
  <c r="E200" i="1" l="1"/>
  <c r="F200" i="1" s="1"/>
  <c r="H200" i="1" s="1"/>
  <c r="E191" i="1"/>
  <c r="F191" i="1" s="1"/>
  <c r="H191" i="1" s="1"/>
  <c r="E188" i="1"/>
  <c r="F188" i="1" s="1"/>
  <c r="H188" i="1" s="1"/>
  <c r="F182" i="1"/>
  <c r="H182" i="1" s="1"/>
  <c r="E179" i="1"/>
  <c r="F179" i="1" s="1"/>
  <c r="H179" i="1" s="1"/>
  <c r="E172" i="1"/>
  <c r="F172" i="1" s="1"/>
  <c r="H172" i="1" s="1"/>
  <c r="E169" i="1"/>
  <c r="F169" i="1" s="1"/>
  <c r="H169" i="1" s="1"/>
  <c r="E145" i="1"/>
  <c r="F145" i="1" s="1"/>
  <c r="H145" i="1" s="1"/>
  <c r="E139" i="1"/>
  <c r="F139" i="1" s="1"/>
  <c r="H139" i="1" s="1"/>
  <c r="E135" i="1"/>
  <c r="F135" i="1" s="1"/>
  <c r="H135" i="1" s="1"/>
  <c r="E131" i="1"/>
  <c r="F131" i="1" s="1"/>
  <c r="H131" i="1" s="1"/>
  <c r="E127" i="1"/>
  <c r="F127" i="1" s="1"/>
  <c r="H127" i="1" s="1"/>
  <c r="E124" i="1"/>
  <c r="F124" i="1" s="1"/>
  <c r="H124" i="1" s="1"/>
  <c r="E122" i="1"/>
  <c r="F122" i="1" s="1"/>
  <c r="H122" i="1" s="1"/>
  <c r="E120" i="1"/>
  <c r="F120" i="1" s="1"/>
  <c r="H120" i="1" s="1"/>
  <c r="E117" i="1"/>
  <c r="F117" i="1" s="1"/>
  <c r="H117" i="1" s="1"/>
  <c r="E114" i="1"/>
  <c r="F114" i="1" s="1"/>
  <c r="H114" i="1" s="1"/>
  <c r="E110" i="1"/>
  <c r="F110" i="1" s="1"/>
  <c r="H110" i="1" s="1"/>
  <c r="F95" i="1"/>
  <c r="H95" i="1" s="1"/>
  <c r="E92" i="1"/>
  <c r="F92" i="1" s="1"/>
  <c r="H92" i="1" s="1"/>
  <c r="E90" i="1"/>
  <c r="F90" i="1" s="1"/>
  <c r="H90" i="1" s="1"/>
  <c r="E77" i="1"/>
  <c r="F77" i="1" s="1"/>
  <c r="H77" i="1" s="1"/>
  <c r="E72" i="1"/>
  <c r="F72" i="1" s="1"/>
  <c r="H72" i="1" s="1"/>
  <c r="E63" i="1"/>
  <c r="F63" i="1" s="1"/>
  <c r="H63" i="1" s="1"/>
  <c r="E61" i="1"/>
  <c r="F61" i="1" s="1"/>
  <c r="H61" i="1" s="1"/>
  <c r="E58" i="1"/>
  <c r="F58" i="1" s="1"/>
  <c r="H58" i="1" s="1"/>
  <c r="E55" i="1"/>
  <c r="F55" i="1" s="1"/>
  <c r="H55" i="1" s="1"/>
  <c r="E44" i="1"/>
  <c r="F44" i="1" s="1"/>
  <c r="H44" i="1" s="1"/>
  <c r="F41" i="1"/>
  <c r="H41" i="1" s="1"/>
  <c r="E36" i="1"/>
  <c r="F36" i="1" s="1"/>
  <c r="H36" i="1" s="1"/>
  <c r="E29" i="1"/>
  <c r="F29" i="1" s="1"/>
  <c r="H29" i="1" s="1"/>
  <c r="E26" i="1"/>
  <c r="F26" i="1" s="1"/>
  <c r="H26" i="1" s="1"/>
  <c r="E18" i="1"/>
  <c r="F18" i="1" s="1"/>
  <c r="H18" i="1" s="1"/>
  <c r="E12" i="1"/>
  <c r="F12" i="1" s="1"/>
  <c r="H12" i="1" s="1"/>
  <c r="E8" i="1"/>
  <c r="F8" i="1" s="1"/>
  <c r="H8" i="1" s="1"/>
  <c r="E156" i="1" l="1"/>
  <c r="E155" i="1"/>
  <c r="E85" i="1"/>
  <c r="E86" i="1" s="1"/>
  <c r="F86" i="1" s="1"/>
  <c r="H86" i="1" s="1"/>
  <c r="E153" i="1"/>
  <c r="E154" i="1"/>
  <c r="E166" i="1" l="1"/>
  <c r="F166" i="1" s="1"/>
  <c r="H166" i="1" s="1"/>
</calcChain>
</file>

<file path=xl/sharedStrings.xml><?xml version="1.0" encoding="utf-8"?>
<sst xmlns="http://schemas.openxmlformats.org/spreadsheetml/2006/main" count="360" uniqueCount="204">
  <si>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</si>
  <si>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</si>
  <si>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</si>
  <si>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</si>
  <si>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</si>
  <si>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</si>
  <si>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</si>
  <si>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</si>
  <si>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Катлея</t>
  </si>
  <si>
    <t>Комплект для девочки (майка, трусы) (Черубино) Артикул: CAK3328 р-р 92/52 цвет св.персиковый 143р</t>
  </si>
  <si>
    <t>1. Комбинезон детский (Лунева), арт: 041-6, р.68-1шт, цена-343р </t>
  </si>
  <si>
    <t>2. Комбинезон-конверт детский (Лаки Чайлд), арт:25-1, р.68-74, цвет шоколад, ц-1239р </t>
  </si>
  <si>
    <t>3. Комбинезон детский (Лунева), арт:041-1, р.68, 1шт, цена-436р</t>
  </si>
  <si>
    <t>NADKOT</t>
  </si>
  <si>
    <t>Солнечный зайчик*</t>
  </si>
  <si>
    <t xml:space="preserve">1. Носки детские (Консалт), артикул: К9542-2, размер 16, 65 руб. - 1 шт. </t>
  </si>
  <si>
    <t>2. Носки детские (Консалт), артикул: К9542-2, размер 17, 65 руб. - 1 шт.</t>
  </si>
  <si>
    <t xml:space="preserve">3.Носки детские (Консалт), Артикул: К9535-2, размер 16, 65 руб. - 1 шт. </t>
  </si>
  <si>
    <t>krasotulian</t>
  </si>
  <si>
    <t>Шапка детская (Арктик)Артикул: ТВ-41 размер 48 </t>
  </si>
  <si>
    <t>Артикул: ТИ-9 размер 48-50 </t>
  </si>
  <si>
    <t>Артикул: CWJ3158 размер 140</t>
  </si>
  <si>
    <t>Аня Шушунова</t>
  </si>
  <si>
    <t>. Комплект (ползунки 2шт) (Лаки Чайлд), арт: 26-4ф, р.22(68-74), цена 429р</t>
  </si>
  <si>
    <t xml:space="preserve">1. Артикул: 64048 Производитель: Бум (Boom by Orby) ОСЕНЬ 2016 р-р 116. цвет как на картинке - голубой принт с сереневыми вставками. сиреневые штаны. 2555 руб. </t>
  </si>
  <si>
    <t>2. Шапка дет. (Консалт) Артикул: К233-3Ш серая шапка р-р 50-52 на девочку 247 р</t>
  </si>
  <si>
    <t>KaterЁsha</t>
  </si>
  <si>
    <t xml:space="preserve">Брюки для девочки (Черубино) Артикул: CAJ7510 Цвет:Темно-Синий Рост:128 </t>
  </si>
  <si>
    <t>Ирина Соколова</t>
  </si>
  <si>
    <t>Мама-лапа</t>
  </si>
  <si>
    <t>1. Комплект для мальчика Пеликан Артикул: BUA325, размер 1, цена 99 руб. на замену комплект для мальчика Пеликан Артикул:BUA327, цвет любой, цена 99 руб.;</t>
  </si>
  <si>
    <t>Снежиночка</t>
  </si>
  <si>
    <t>1. Водолазка для мальчика (Черубино) Артикул: CAK61163 р.122/64 с.меланж 166,00 </t>
  </si>
  <si>
    <t>2. Брюки дет.(Евразия) Артикул: 08-261-001 р.6/116 174,00 </t>
  </si>
  <si>
    <t>3. Джемпер для девочек (Пеликан) Артикул: GJR380 р.2 Candy 295,00 </t>
  </si>
  <si>
    <t>4. Джемпер для девочек (Пеликан) Артикул: GJR378 р.2 Lollipop 332,00 </t>
  </si>
  <si>
    <t>5. Пижама для мальчика (Черубино) Артикул: CAK5272 р.122/64 c.меланж/бирюз. 459,00</t>
  </si>
  <si>
    <t>katrina1985</t>
  </si>
  <si>
    <t>Жакет для девочки (Черубино) Артикул: CK6W098 р.104/56, серый меланж ( на замену можно розовый) 784р</t>
  </si>
  <si>
    <t>зната</t>
  </si>
  <si>
    <t>Колготки детские (Орел) с743ор размер 19/20 лучше темные 2 шт </t>
  </si>
  <si>
    <t>Колготки дет. (Орел) с143ор размер 16 для девочки 2 шт </t>
  </si>
  <si>
    <t>Колготки дет.(Орел) с315ор размер 19/20 для девочки 2 шт</t>
  </si>
  <si>
    <t>ВАЛЕНТИНАХОДЬКО</t>
  </si>
  <si>
    <t>1. футболка для мальчика: Артикул: CSK61510 Производитель: Черубино (Cherubino) размер 110 цвет синий ц. 260, 30 р. </t>
  </si>
  <si>
    <t>2. футболка для мальчика: Артикул: CAK61187 Производитель: Черубино (Cherubino) размер 110 цвет бирюзовый ц. 242, 25 р. </t>
  </si>
  <si>
    <t>3. комплект детский Артикул: Н024 Производитель: Евразия размер 110 цвет т.синий - лимон ц. 304 р.</t>
  </si>
  <si>
    <t>климентина бенедиктовна</t>
  </si>
  <si>
    <t>Рукавицы детские (Кроха)Артикул: M-2, размер 2-4 ,розовый цвет на девочку.[ </t>
  </si>
  <si>
    <t>К519 Трусы (Евразия), размер 80 -2 шт </t>
  </si>
  <si>
    <t>Боди с длинным рукавом (Ёмаё)Артикул: 24-316 р.52 (80-86) белый </t>
  </si>
  <si>
    <t>Трусы (Евразия) Артикул: К518 р.2/92 св.роз 2шт</t>
  </si>
  <si>
    <t>anita79</t>
  </si>
  <si>
    <t>CAJ61374 Рубашка-поло для мальчика (Черубино), р. 152, серый меланж. замена белый</t>
  </si>
  <si>
    <t>клепа*</t>
  </si>
  <si>
    <t>Колготки детские (Консалт) Артикул: К9015-1АО р. 80-86/52/10 цена 138 р. </t>
  </si>
  <si>
    <t>Колготки детские плюш (Орел) Артикул: с661ор плюшевые колготки, с рисунками для мальчика р, 13/14 цена 122,40</t>
  </si>
  <si>
    <t>1. Комбинезон детский (Черубино) Артикул: CWK9536 Размер: 104/56 Цвет: серый/розовый 594Р. </t>
  </si>
  <si>
    <t>2.Колготки детские (Консалт) Артикул: К9012-7ХР Размер: 104-110/56/1 210Р </t>
  </si>
  <si>
    <t>3. Носки детские (Орел) Артикул: с907ор Размер: 16/18 40.7Р. </t>
  </si>
  <si>
    <t>4. Джемпер для дев. (Консалт) Артикул: К3534к87 Размер: 56/98 Цвет: беж.меланж 285Р</t>
  </si>
  <si>
    <t>Junou</t>
  </si>
  <si>
    <t>Шапка детская (Кроха) арт.SM-спорт-702, размер 50 Если можно,то в серых,синих или голубых тонах.</t>
  </si>
  <si>
    <t>Swettina</t>
  </si>
  <si>
    <t>1. Шапка детская (Арктик) , Артикул ТВ-43, размер 40, 240р </t>
  </si>
  <si>
    <t>2. Шапка детская (Арктик), Артикул ТИ-10, размер 36-38, 125 р.</t>
  </si>
  <si>
    <t>еленамаршанцева</t>
  </si>
  <si>
    <t>Небесный Эльф</t>
  </si>
  <si>
    <t xml:space="preserve">1.Ползунки на евро-резинке с ластовицей (Фанни Зебра ) Артикул: 4.19.2б Размер: 86/56 =54р*1шт </t>
  </si>
  <si>
    <t xml:space="preserve">2. Штанишки под подгузник (Фанни Зебра) Артикул: И4.24.2 Размер: 80/52=98р*1 </t>
  </si>
  <si>
    <t xml:space="preserve">3. Ползунки (кулирка с ажуром) (Мелонс) Артикул: 625ползунки Размер: 52/80 = 100р*1 </t>
  </si>
  <si>
    <t xml:space="preserve">4.Ползунки ясельные (Черубино) Артикул: CWB7460 Размер: 80/52 Цвет: бирюзовый =123р*1 </t>
  </si>
  <si>
    <t xml:space="preserve">5. Ползунки ясельные (Черубино) Артикул: CWB7460 Размер: 80/52 Цвет: салатовый =123р*1 </t>
  </si>
  <si>
    <t xml:space="preserve">6. Ползунки дет. "Tedi" (Юник) Артикул: U293-23 Размер: 80 Цвет: молочный =125р*1 </t>
  </si>
  <si>
    <t xml:space="preserve">7.Ползунки ясельные (Мило Слава) Артикул: Д0401-1-П-и4 Размер: 80/52 желтые с цыпленком = 130р*1 </t>
  </si>
  <si>
    <t xml:space="preserve">8.Ползунки ясельные (Черубино) Артикул: CWB7458 Размер: 80/52 Цвет: экрю+(зайчики) =136р*1 </t>
  </si>
  <si>
    <t xml:space="preserve">9. Ползунки ясельные (Черубино) Артикул: CAN7381 Размер: 80/52 Цвет: бирюзовый =144р*1 </t>
  </si>
  <si>
    <t xml:space="preserve">10. Ползунки ясельные (Черубино) Артикул: CAN7381 Размер: 80/52 Цвет: экрю/синий =144р*1 </t>
  </si>
  <si>
    <t xml:space="preserve">11. Ползунки с лампас. д/мал.(Лаки Чайлд) Артикул: 1-4М Размер: 24(74-80) =159р*1 </t>
  </si>
  <si>
    <t>Майка для мальчика (Консалт) Артикул: К1069 Размер: 64-68/122-128 Цвет: белый =100р*1</t>
  </si>
  <si>
    <t>2. Шорты (Евразия), Артикул: Н248, р. 4/104, на замену Шорты (Евразия), Артикул: Н247, р.4/104 - 1 шт. - 97 рублей (цвет только черный - на физкультуру)</t>
  </si>
  <si>
    <t>Vasek</t>
  </si>
  <si>
    <t>1. Джемпер для девочек (Пеликан) Артикул: GJR482 р-р 11 цвет Blue melange, </t>
  </si>
  <si>
    <t>2. Пальто для девочки (Орби) Артикул: 63096 р-р 152 цвет- любой. </t>
  </si>
  <si>
    <t>лвс1980</t>
  </si>
  <si>
    <t>Штанишки (Лаки Чайлд)Артикул: 19-14 разм 26 (86-92) синий</t>
  </si>
  <si>
    <t>Васильда</t>
  </si>
  <si>
    <t>Колготки детские плюш (Красная ветка), арт. с822кв, разм. 13/14 - 2 шт. мальчик</t>
  </si>
  <si>
    <t>1. Майка (Евразия) для девочки Артикул: К238, цвет - белый обязательно, р-р 11-12/146. </t>
  </si>
  <si>
    <t>Колготки дет. (Орел) Артикул: с230ор р-р 146-152/72-76. -. 2 шт. </t>
  </si>
  <si>
    <t>луковая</t>
  </si>
  <si>
    <t xml:space="preserve">Джемпер для мальчика (Мило Слава),Артикул: Д08304-П-КЛ3,р.140, 313 руб; </t>
  </si>
  <si>
    <t>Футболка для мальчика (Черубино),Артикул: CAK61185, с.меланж,р.92, 225 руб;</t>
  </si>
  <si>
    <t>Футболка для мальчика (Черубино),Артикул: CSK61372,р.92,синий, 264 руб;</t>
  </si>
  <si>
    <t>Фуфайка для мальчика (Мило Слава),Артикул: Д08206-ПК-3,р.140, 200 руб;</t>
  </si>
  <si>
    <t xml:space="preserve">Фуфайка для мальчика (Консалт),Артикул: К3495к88,тем.горчица, р.92,245 руб; </t>
  </si>
  <si>
    <t>Брюки для мальчика (Черубино),Артикул: CAJ7512, черный, р.140, 488 руб;</t>
  </si>
  <si>
    <t>Майка для мальчика (Черубино),Артикул: CAJ2244,р.134,св.бирюза. 105 руб;</t>
  </si>
  <si>
    <t>Майка для мальчика (Черубино),Артикул: CAK2250 р.92,голубой-1шт,бежевый-2шт.,96руб;</t>
  </si>
  <si>
    <t>Майка для мальчика (Черубино),Артикул: CAK2265,р.92, серый -2 шт.,синий - 2шт,103 руб;</t>
  </si>
  <si>
    <t xml:space="preserve">Трусы-боксеры для мальчика (Черубино),Артикул: CAJ1363, р.134, синий - 2шт, серый -2шт.,108 руб; </t>
  </si>
  <si>
    <t>Трусы-боксеры для мальчика (Черубино),Артикул: CAK1360, р.92, св.серый - 2шт, серый-2шт.,св.голубой -2 шт,91 руб;</t>
  </si>
  <si>
    <t>Колготки детские (Консалт),Артикул: К9044-1,р.92-98,3 шт.,138руб;</t>
  </si>
  <si>
    <t>Носки дет. (Орел),Артикул: с832ор, р.12-14, 4 пары, 39,9руб;</t>
  </si>
  <si>
    <t>Носки детские (Консалт),Артикул: К9523-22-3,р.14,165руб;</t>
  </si>
  <si>
    <t>Носки жен. (Красная ветка),Артикул: с447кр.в,р.23-25, 2 пары,39,80руб;</t>
  </si>
  <si>
    <t>Трусы женские (Пеликан),Артикул: LSB316,рS,100руб;</t>
  </si>
  <si>
    <t>Водолазка для девочки (Черубино) Артикул: CAJ61379 р. 158 св. бирюзовый 238 р </t>
  </si>
  <si>
    <t>Джемпер для девочки (Черубино) Артикул: FT6W089 р.158 т.синий либо серый 495 р </t>
  </si>
  <si>
    <t>Джемпер для девочки (Черубино) Артикул: FT6262 р. 152 лиловый (в принципе цвет можно любые, но желательно разные) 192 р</t>
  </si>
  <si>
    <t>Кливия</t>
  </si>
  <si>
    <t>с561кр.в Носки дет. (Красная ветка),раз. 22-5пар</t>
  </si>
  <si>
    <t>Фуфайка детская (Консалт) Артикул: К3050 104р-р 175р белый </t>
  </si>
  <si>
    <t>на замену любую чисто белую</t>
  </si>
  <si>
    <t>Ёяя</t>
  </si>
  <si>
    <t>горная лаванда</t>
  </si>
  <si>
    <t>Майка на бретелях для девочки (Черубино) Артикул: CAK2237 р-р 98-104 розовый, на замену голубой</t>
  </si>
  <si>
    <t>Бриджи для девочки (Консалт) Артикул: К4034 Размер: 76/146 Цвет: черный 295 </t>
  </si>
  <si>
    <t>Ободок для девочки (КПЛ) (Орби) Артикул: 30831 Размер: б/р Цвет: Серый+вар.1 44 </t>
  </si>
  <si>
    <t>Ободок для девочки (КПЛ) (Орби) Артикул: 04552 Размер: б/р Цвет: Белый+вар.2 44 </t>
  </si>
  <si>
    <t>Ремень для девочки (КПЛ) (Орби) Артикул: 61918 Размер: 3 Цвет: Черный+вар.1 70 </t>
  </si>
  <si>
    <t>Ободок (КПЛ) (Орби) Артикул: 61914 Размер: б/р Цвет: Белый+вар.3 46 </t>
  </si>
  <si>
    <t>Майка для девочки (Черубино) Артикул: CAJ61162 Размер: 140/72 Цвет: чёрный 175 </t>
  </si>
  <si>
    <t>Бриджи для девочки (Консалт) Артикул: К4140 Размер: 72/140 Цвет: черный 315 </t>
  </si>
  <si>
    <t>Джемпер детский (Консалт) Артикул: К3350 Размер: 76/146 Цвет: белый 375</t>
  </si>
  <si>
    <t>Юлия Nesterova</t>
  </si>
  <si>
    <t>на мальчика: </t>
  </si>
  <si>
    <t>Жилет дет. (Консалт) Артикул: К352ш, размер 52 (80-86), цена 195 </t>
  </si>
  <si>
    <t>и колготки на девочку: </t>
  </si>
  <si>
    <t>Колготки детские (Конте) Артикул: 7С-80СП, размер 14 (80-86), цена 195 </t>
  </si>
  <si>
    <t>Колготки дет. (Конте) Артикул: 7С-78СП, размер 14 (80-86), цена 109</t>
  </si>
  <si>
    <t>barolga13</t>
  </si>
  <si>
    <t>Сарафан для дев. (Консалт) Артикул: ТК50027н  размер 140/72/66 450 руб. 1шт.</t>
  </si>
  <si>
    <t>Yule4ik</t>
  </si>
  <si>
    <t>Комбинезон дет. "Карамель" (Юник) Артикул: U620-32-24 р.56 св.розовый/белый 258руб.</t>
  </si>
  <si>
    <t>на девочку: </t>
  </si>
  <si>
    <t>1.Комплект (Евразия) К312 173,00 р.4/104 белый -1 шт. </t>
  </si>
  <si>
    <t>2.Майка д/дев. (Консалт) К1082н 115,00 р.52/98-104 обезьяна 1 шт. </t>
  </si>
  <si>
    <t>3.Майка для девочки (Консалт) К1076 115,00 р.52/98-104 белый 1 шт. </t>
  </si>
  <si>
    <t>4.Комплект для девочки (Консалт) К1062 185,00 р.52/98-104 1 шт. </t>
  </si>
  <si>
    <t>5.Комплект для девочки (Консалт) К1937 185,00 р.52/98-104 розовый с собакой 1 шт </t>
  </si>
  <si>
    <t>6.Комплект для девочки (Консалт) К1121 195,00 р.52/98-104 нежно-розовый1 1 шт. </t>
  </si>
  <si>
    <t>7.Трусы для девочек (Черубино) CAK1365 76,00 р.52/98-104 св.роз, св.бирюз 2 шт.</t>
  </si>
  <si>
    <t>Барашка</t>
  </si>
  <si>
    <t xml:space="preserve">Пижама дет. "Мышка-норушка" (Юник) Артикул: U542-23-37 Рост 98 416р. </t>
  </si>
  <si>
    <t>Кальсоны для мальчика (Черубино) Артикул: CWJ1041 р-р 158/80 черный замена синий </t>
  </si>
  <si>
    <t>Кальсоны для мальчика (Черубино) Артикул: CWJ1129 р-р 158/80 </t>
  </si>
  <si>
    <t>Кальсоны мужские (Черубино) Артикул: ML1036 р-р 182-188/96 </t>
  </si>
  <si>
    <t>Кальсоны мужские (Черубино) Артикул: ML1036 р-р 182-188/100</t>
  </si>
  <si>
    <t>БАЛАНЮЧКА</t>
  </si>
  <si>
    <t>Anet@</t>
  </si>
  <si>
    <t xml:space="preserve">Носки детские (Консалт) Артикул: К9525-18-3 р.16 165,0 </t>
  </si>
  <si>
    <t xml:space="preserve">Носки детские (Консалт)Артикул: К9525-19-3 р.14 165,0 </t>
  </si>
  <si>
    <t xml:space="preserve">Водолазка ясельная (Черубино) Артикул: CWB61282 р.86/52 бирюзовый 183,0 </t>
  </si>
  <si>
    <t xml:space="preserve">Кофточка ясельная (Черубино) Артикул: CWB61222 р.86/52 розовый 207,0 </t>
  </si>
  <si>
    <t xml:space="preserve">Кофточка с боковой застежкой (Фанни Зебра) Артикул: 4.27.4а р.86/56 86,0 цвет для дев. </t>
  </si>
  <si>
    <t>Комплект дет."Tedi" (джемпер+брюки) (Юник) Артикул: U360-4 р.86 розовый 267,0</t>
  </si>
  <si>
    <t>1. Футболка ажур (Лаки Чайлд), Артикул: 0-26, р.28 (98-104), на замену любую белую на рост 104 - 1 шт. - 199 рублей (цвет только белый - на физкультуру) </t>
  </si>
  <si>
    <t>Носки детские (Консалт)Артикул: К9524-13-3 , р.20- 142,50 </t>
  </si>
  <si>
    <t>на мальчика</t>
  </si>
  <si>
    <t>Водолазка для мальчика (Черубино),Артикул: CAJ61166, серый, р.134,244 руб.</t>
  </si>
  <si>
    <t>Перчатки детские (Кроха),Артикул: 31381, р.14, голубой, 90 руб</t>
  </si>
  <si>
    <t>Трусы женские (Пеликан),Артикул: LLH315-1,р.S, BEIGE., 118руб.;</t>
  </si>
  <si>
    <t>Трусы женские (Пеликан),Артикул: LLH335,р.S, BLUE,143руб.</t>
  </si>
  <si>
    <t xml:space="preserve">Легинсы дет.плюш (Орел) Артикул: с504ор р.122-1281шт </t>
  </si>
  <si>
    <t xml:space="preserve">Майка (Евразия) Артикул: М256 р.98 5шт </t>
  </si>
  <si>
    <t>таптышка</t>
  </si>
  <si>
    <t>1. Кофточка детская (Лаки Чайлд), арт: 26-18ф,р-р 24(74-80)-1шт </t>
  </si>
  <si>
    <t>2. Комбинезон дет. "Каролинка" (Юник), арт:U1111-23-36, р-р 74-1шт, цена-258,40р </t>
  </si>
  <si>
    <t>3. Боди дет. "Веселая Забава" супрем (Юник), арт:U1087-11C, р-р 68-1шт, цена-136,8р </t>
  </si>
  <si>
    <t>4. Боди дет. "Веселая Забава" супрем (Юник), арт:U1087-23C, р-р 74-1шт, цена-136,8р </t>
  </si>
  <si>
    <t>5. Шапка детская (Арктик), арт:ТВ-43, р-р 44-1шт, цена-240р </t>
  </si>
  <si>
    <t>6. Шапка детская (Кроха), арт:ВБ-900Мышка, р-р 46-1шт, цвет: белый-350р</t>
  </si>
  <si>
    <t>Пижама дет. "Карамель" (Юник) Артикул: U623-7 Размер 98, сиреневый 324р.</t>
  </si>
  <si>
    <t>1. Водолазка для девочки (Черубино), арт.:CAK61384, 1 шт., р-р: 98/56, цвет: св. розовый, цена:213 руб.; </t>
  </si>
  <si>
    <t>2. Бриджи для девочки (Черубино), арт.: CAK7428, 1 шт., р-р: 98/56, цвет: черный, цена: 114 руб.; </t>
  </si>
  <si>
    <t>3. Платье дет. "Карамель" (Юник), арт.: U612-23-15, 1 шт., р-р: 98, цвет: молочный-салатовый, цена: 255 руб.;</t>
  </si>
  <si>
    <t>Еленка Распрекрасная</t>
  </si>
  <si>
    <t>1. Брюки дет. Одевашка, арт. 3511, 224 руб., размер на рост 92-98, цвет на мальчика </t>
  </si>
  <si>
    <t>2. Брюки дет. Евразия, арт. 08-261-001, р. 3/98, 174 руб., цвет на мальчика</t>
  </si>
  <si>
    <t>Ольга Чайка</t>
  </si>
  <si>
    <t>Легинсы дет.плюш (Орел) Артикул: с504ор р 110-116 2 шт</t>
  </si>
  <si>
    <t>Millena</t>
  </si>
  <si>
    <t xml:space="preserve">Водолазка для девочки (Черубино) Артикул: CAJ61377 -140/72 белый  цвет -351,50 </t>
  </si>
  <si>
    <t xml:space="preserve">Водолазка для девочки (Черубино) Артикул: CAJ61151 140/72-светл-бирюзовый -333,45руб </t>
  </si>
  <si>
    <t xml:space="preserve">Джемпер-поло (Евразия) Артикул: Н127 9/134-385,85руб </t>
  </si>
  <si>
    <t>Лапыч</t>
  </si>
  <si>
    <t>футболка детская Лаки Чайлд, арт. 22-261, р. 28 (92-98), 259 руб.</t>
  </si>
  <si>
    <t>Колготки дет. махр(Алсу) Артикул: пфс78 р13/14 на девочку</t>
  </si>
  <si>
    <t>Пижама дет. "Мышка-норушка" (Юник) Арт U542-23-37 р 98 цена 416</t>
  </si>
  <si>
    <t>Оксан_Ка</t>
  </si>
  <si>
    <t>Пижама для мальчика (Черубино) Артикул: CAB5266, размер 92/56, серый меланж, 367р.</t>
  </si>
  <si>
    <t>Майка для девочки Чекрубино CAK2247, размер 134, цвет голубой. цена 102 руб.</t>
  </si>
  <si>
    <t>1. Перчатки детские (консалт ) артикул:ФЛ10001-11 цвет салатовый р.2/3 300 рублей. </t>
  </si>
  <si>
    <t>2. Рукавицы детские (Кроха) артикул : М-52 цвет темно-синий ( на замену серый) р.2-4 года цена 311 рублей. </t>
  </si>
  <si>
    <t>3. Трусы на мальчика (консалт ) артикул:К1907 р.52/98-104 цена 90 рублей 2 шт. </t>
  </si>
  <si>
    <t>4. Трусы на мальчика ( консалт) артикул:К1928 р.52/98-104 цена 82 рубля 2 шт.</t>
  </si>
  <si>
    <t>Айпири</t>
  </si>
  <si>
    <t>Головные уборы детские ЛЕТО » Арктик » ТР-36 Артикул: ТР-36 -54-56разм-182,40руб</t>
  </si>
  <si>
    <t>Легинсы детские (ЛЧПФ), Артикул: С719л, 93 руб. - 1 шт.,  разм. 98-104.</t>
  </si>
  <si>
    <t>Майка для девочки (Черубино) Артикул: CAK2204 р-р 98-104, белый</t>
  </si>
  <si>
    <t>Перчатки детские (Кроха)Артикул: 31387 р 16 черный/серый </t>
  </si>
  <si>
    <t>GalaK</t>
  </si>
  <si>
    <t>на замену Пижама для девочки (Черубино)Артикул: CAB5245 размер 98 белый/черны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</si>
</sst>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workbookViewId="0">
      <selection activeCell="H3" sqref="H3"/>
    </sheetView>
  </sheetViews>
  <sheetFormatPr defaultRowHeight="15" x14ac:dyDescent="0.25"/>
  <cols>
    <col min="1" max="1" width="33.140625" customWidth="1"/>
    <col min="2" max="2" width="62.5703125" style="4" customWidth="1"/>
    <col min="8" max="8" width="9.140625" style="7"/>
  </cols>
  <sheetData>
    <row r="1" spans="1:10" s="1" customFormat="1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</row>
    <row r="2" spans="1:10" x14ac:dyDescent="0.25">
      <c r="A2" t="s">
        <v>150</v>
      </c>
      <c r="B2" s="4" t="s">
        <v>151</v>
      </c>
      <c r="C2">
        <v>161.69999999999999</v>
      </c>
      <c r="E2">
        <v>161.69999999999999</v>
      </c>
    </row>
    <row r="3" spans="1:10" x14ac:dyDescent="0.25">
      <c r="A3" t="s">
        <v>150</v>
      </c>
      <c r="B3" s="4" t="s">
        <v>152</v>
      </c>
      <c r="C3">
        <v>161.69999999999999</v>
      </c>
      <c r="E3">
        <v>161.69999999999999</v>
      </c>
    </row>
    <row r="4" spans="1:10" x14ac:dyDescent="0.25">
      <c r="A4" t="s">
        <v>150</v>
      </c>
      <c r="B4" s="4" t="s">
        <v>153</v>
      </c>
      <c r="C4">
        <v>0</v>
      </c>
      <c r="E4">
        <v>0</v>
      </c>
    </row>
    <row r="5" spans="1:10" x14ac:dyDescent="0.25">
      <c r="A5" t="s">
        <v>150</v>
      </c>
      <c r="B5" s="4" t="s">
        <v>154</v>
      </c>
      <c r="C5">
        <v>202.86</v>
      </c>
      <c r="E5">
        <v>202.86</v>
      </c>
    </row>
    <row r="6" spans="1:10" x14ac:dyDescent="0.25">
      <c r="A6" t="s">
        <v>150</v>
      </c>
      <c r="B6" s="4" t="s">
        <v>155</v>
      </c>
      <c r="C6">
        <v>84.28</v>
      </c>
      <c r="E6">
        <v>84.28</v>
      </c>
    </row>
    <row r="7" spans="1:10" x14ac:dyDescent="0.25">
      <c r="A7" t="s">
        <v>150</v>
      </c>
      <c r="B7" s="4" t="s">
        <v>156</v>
      </c>
      <c r="C7">
        <v>261.66000000000003</v>
      </c>
      <c r="E7">
        <v>261.66000000000003</v>
      </c>
    </row>
    <row r="8" spans="1:10" s="5" customFormat="1" x14ac:dyDescent="0.25">
      <c r="A8" s="5" t="s">
        <v>150</v>
      </c>
      <c r="E8" s="5">
        <f>SUM(E2:E7)</f>
        <v>872.2</v>
      </c>
      <c r="F8" s="5">
        <f>E8*1.08</f>
        <v>941.97600000000011</v>
      </c>
      <c r="G8" s="5">
        <v>942</v>
      </c>
      <c r="H8" s="8">
        <f>F8-G8</f>
        <v>-2.3999999999887223E-2</v>
      </c>
    </row>
    <row r="9" spans="1:10" x14ac:dyDescent="0.25">
      <c r="A9" t="s">
        <v>52</v>
      </c>
      <c r="B9" s="4" t="s">
        <v>188</v>
      </c>
      <c r="C9">
        <v>117.6</v>
      </c>
      <c r="E9">
        <v>117.6</v>
      </c>
    </row>
    <row r="10" spans="1:10" x14ac:dyDescent="0.25">
      <c r="A10" t="s">
        <v>52</v>
      </c>
      <c r="B10" s="4" t="s">
        <v>50</v>
      </c>
      <c r="C10">
        <v>176.4</v>
      </c>
      <c r="E10">
        <v>176.4</v>
      </c>
    </row>
    <row r="11" spans="1:10" x14ac:dyDescent="0.25">
      <c r="A11" t="s">
        <v>52</v>
      </c>
      <c r="B11" s="4" t="s">
        <v>51</v>
      </c>
      <c r="C11">
        <v>109.76</v>
      </c>
      <c r="E11">
        <v>109.76</v>
      </c>
    </row>
    <row r="12" spans="1:10" s="5" customFormat="1" x14ac:dyDescent="0.25">
      <c r="A12" s="5" t="s">
        <v>52</v>
      </c>
      <c r="E12" s="5">
        <f>SUM(E9:E11)</f>
        <v>403.76</v>
      </c>
      <c r="F12" s="5">
        <f>E12*1.08</f>
        <v>436.06080000000003</v>
      </c>
      <c r="G12" s="5">
        <f>127+309</f>
        <v>436</v>
      </c>
      <c r="H12" s="8">
        <f>F12-G12</f>
        <v>6.0800000000028831E-2</v>
      </c>
      <c r="J12" s="5">
        <v>309</v>
      </c>
    </row>
    <row r="13" spans="1:10" x14ac:dyDescent="0.25">
      <c r="A13" t="s">
        <v>131</v>
      </c>
      <c r="B13" s="4" t="s">
        <v>126</v>
      </c>
    </row>
    <row r="14" spans="1:10" x14ac:dyDescent="0.25">
      <c r="A14" t="s">
        <v>131</v>
      </c>
      <c r="B14" s="4" t="s">
        <v>127</v>
      </c>
      <c r="C14">
        <v>191.1</v>
      </c>
      <c r="E14">
        <v>191.1</v>
      </c>
    </row>
    <row r="15" spans="1:10" x14ac:dyDescent="0.25">
      <c r="A15" t="s">
        <v>131</v>
      </c>
      <c r="B15" s="4" t="s">
        <v>128</v>
      </c>
    </row>
    <row r="16" spans="1:10" x14ac:dyDescent="0.25">
      <c r="A16" t="s">
        <v>131</v>
      </c>
      <c r="B16" s="4" t="s">
        <v>129</v>
      </c>
      <c r="C16">
        <v>0</v>
      </c>
      <c r="E16">
        <v>0</v>
      </c>
    </row>
    <row r="17" spans="1:10" x14ac:dyDescent="0.25">
      <c r="A17" t="s">
        <v>131</v>
      </c>
      <c r="B17" s="4" t="s">
        <v>130</v>
      </c>
      <c r="C17">
        <v>0</v>
      </c>
      <c r="E17">
        <v>0</v>
      </c>
    </row>
    <row r="18" spans="1:10" s="5" customFormat="1" x14ac:dyDescent="0.25">
      <c r="A18" s="5" t="s">
        <v>131</v>
      </c>
      <c r="E18" s="5">
        <f>SUM(E14:E17)</f>
        <v>191.1</v>
      </c>
      <c r="F18" s="5">
        <f>E18*1.08</f>
        <v>206.38800000000001</v>
      </c>
      <c r="G18" s="5">
        <v>206</v>
      </c>
      <c r="H18" s="8">
        <f>F18-G18</f>
        <v>0.38800000000000523</v>
      </c>
    </row>
    <row r="19" spans="1:10" x14ac:dyDescent="0.25">
      <c r="A19" t="s">
        <v>202</v>
      </c>
      <c r="B19" s="4" t="s">
        <v>201</v>
      </c>
      <c r="C19">
        <v>0</v>
      </c>
      <c r="E19">
        <v>0</v>
      </c>
    </row>
    <row r="20" spans="1:10" x14ac:dyDescent="0.25">
      <c r="A20" t="s">
        <v>202</v>
      </c>
      <c r="B20" s="2" t="s">
        <v>203</v>
      </c>
      <c r="C20">
        <v>328.3</v>
      </c>
      <c r="E20">
        <v>328.3</v>
      </c>
    </row>
    <row r="21" spans="1:10" s="5" customFormat="1" x14ac:dyDescent="0.25">
      <c r="A21" s="5" t="s">
        <v>202</v>
      </c>
      <c r="E21" s="5">
        <f>SUM(E19:E20)</f>
        <v>328.3</v>
      </c>
      <c r="F21" s="5">
        <f>E21*1.08</f>
        <v>354.56400000000002</v>
      </c>
      <c r="G21" s="5">
        <v>0</v>
      </c>
      <c r="H21" s="8">
        <f>F21-G21</f>
        <v>354.56400000000002</v>
      </c>
    </row>
    <row r="22" spans="1:10" x14ac:dyDescent="0.25">
      <c r="A22" t="s">
        <v>61</v>
      </c>
      <c r="B22" s="4" t="s">
        <v>57</v>
      </c>
      <c r="C22">
        <v>582.12</v>
      </c>
      <c r="E22">
        <v>582.12</v>
      </c>
    </row>
    <row r="23" spans="1:10" s="5" customFormat="1" x14ac:dyDescent="0.25">
      <c r="A23" t="s">
        <v>61</v>
      </c>
      <c r="B23" s="4" t="s">
        <v>58</v>
      </c>
      <c r="C23">
        <v>205.8</v>
      </c>
      <c r="D23"/>
      <c r="E23">
        <v>205.8</v>
      </c>
      <c r="F23"/>
      <c r="G23"/>
      <c r="H23" s="7"/>
      <c r="I23"/>
      <c r="J23"/>
    </row>
    <row r="24" spans="1:10" x14ac:dyDescent="0.25">
      <c r="A24" t="s">
        <v>61</v>
      </c>
      <c r="B24" s="4" t="s">
        <v>59</v>
      </c>
    </row>
    <row r="25" spans="1:10" x14ac:dyDescent="0.25">
      <c r="A25" t="s">
        <v>61</v>
      </c>
      <c r="B25" s="4" t="s">
        <v>60</v>
      </c>
      <c r="C25">
        <v>279.3</v>
      </c>
      <c r="E25">
        <v>279.3</v>
      </c>
    </row>
    <row r="26" spans="1:10" s="5" customFormat="1" x14ac:dyDescent="0.25">
      <c r="A26" s="5" t="s">
        <v>61</v>
      </c>
      <c r="E26" s="5">
        <f>SUM(E22:E25)</f>
        <v>1067.22</v>
      </c>
      <c r="F26" s="5">
        <f>E26*1.08</f>
        <v>1152.5976000000001</v>
      </c>
      <c r="G26" s="5">
        <v>1153</v>
      </c>
      <c r="H26" s="8">
        <f>F26-G26</f>
        <v>-0.40239999999994325</v>
      </c>
    </row>
    <row r="27" spans="1:10" x14ac:dyDescent="0.25">
      <c r="A27" t="s">
        <v>26</v>
      </c>
      <c r="B27" s="4" t="s">
        <v>24</v>
      </c>
      <c r="C27">
        <v>0</v>
      </c>
      <c r="E27">
        <v>0</v>
      </c>
    </row>
    <row r="28" spans="1:10" x14ac:dyDescent="0.25">
      <c r="A28" t="s">
        <v>26</v>
      </c>
      <c r="B28" s="4" t="s">
        <v>25</v>
      </c>
      <c r="C28">
        <v>254.8</v>
      </c>
      <c r="E28">
        <v>254.8</v>
      </c>
    </row>
    <row r="29" spans="1:10" x14ac:dyDescent="0.25">
      <c r="A29" s="5" t="s">
        <v>26</v>
      </c>
      <c r="B29" s="5"/>
      <c r="C29" s="5"/>
      <c r="D29" s="5"/>
      <c r="E29" s="5">
        <f>SUM(E27:E28)</f>
        <v>254.8</v>
      </c>
      <c r="F29" s="5">
        <f>E29*1.08</f>
        <v>275.18400000000003</v>
      </c>
      <c r="G29" s="5">
        <v>0</v>
      </c>
      <c r="H29" s="8">
        <f>F29-G29</f>
        <v>275.18400000000003</v>
      </c>
      <c r="I29" s="5"/>
      <c r="J29" s="5"/>
    </row>
    <row r="30" spans="1:10" x14ac:dyDescent="0.25">
      <c r="A30" t="s">
        <v>37</v>
      </c>
      <c r="B30" s="4" t="s">
        <v>32</v>
      </c>
      <c r="C30">
        <v>162.68</v>
      </c>
      <c r="E30">
        <v>162.68</v>
      </c>
    </row>
    <row r="31" spans="1:10" x14ac:dyDescent="0.25">
      <c r="A31" t="s">
        <v>37</v>
      </c>
      <c r="B31" s="4" t="s">
        <v>33</v>
      </c>
      <c r="C31">
        <v>0</v>
      </c>
      <c r="E31">
        <v>0</v>
      </c>
    </row>
    <row r="32" spans="1:10" x14ac:dyDescent="0.25">
      <c r="A32" t="s">
        <v>37</v>
      </c>
      <c r="B32" s="4" t="s">
        <v>34</v>
      </c>
      <c r="C32">
        <v>0</v>
      </c>
      <c r="E32">
        <v>0</v>
      </c>
    </row>
    <row r="33" spans="1:10" s="5" customFormat="1" x14ac:dyDescent="0.25">
      <c r="A33" t="s">
        <v>37</v>
      </c>
      <c r="B33" s="4" t="s">
        <v>35</v>
      </c>
      <c r="C33">
        <v>0</v>
      </c>
      <c r="D33"/>
      <c r="E33">
        <v>0</v>
      </c>
      <c r="F33"/>
      <c r="G33"/>
      <c r="H33" s="7"/>
      <c r="I33"/>
      <c r="J33"/>
    </row>
    <row r="34" spans="1:10" x14ac:dyDescent="0.25">
      <c r="A34" t="s">
        <v>37</v>
      </c>
      <c r="B34" s="4" t="s">
        <v>36</v>
      </c>
      <c r="C34">
        <v>449.82</v>
      </c>
      <c r="E34">
        <v>449.82</v>
      </c>
    </row>
    <row r="35" spans="1:10" x14ac:dyDescent="0.25">
      <c r="A35" t="s">
        <v>37</v>
      </c>
      <c r="B35" s="4" t="s">
        <v>134</v>
      </c>
      <c r="C35">
        <v>252.84</v>
      </c>
      <c r="E35">
        <v>252.84</v>
      </c>
    </row>
    <row r="36" spans="1:10" x14ac:dyDescent="0.25">
      <c r="A36" s="5" t="s">
        <v>37</v>
      </c>
      <c r="B36" s="5"/>
      <c r="C36" s="5"/>
      <c r="D36" s="5"/>
      <c r="E36" s="5">
        <f>SUM(E30:E35)</f>
        <v>865.34</v>
      </c>
      <c r="F36" s="5">
        <f>E36*1.08</f>
        <v>934.56720000000007</v>
      </c>
      <c r="G36" s="5">
        <v>935</v>
      </c>
      <c r="H36" s="8">
        <f>F36-G36</f>
        <v>-0.43279999999992924</v>
      </c>
      <c r="I36" s="5"/>
      <c r="J36" s="5"/>
    </row>
    <row r="37" spans="1:10" s="5" customFormat="1" x14ac:dyDescent="0.25">
      <c r="A37" t="s">
        <v>18</v>
      </c>
      <c r="B37" s="4" t="s">
        <v>15</v>
      </c>
      <c r="C37">
        <v>63.7</v>
      </c>
      <c r="D37"/>
      <c r="E37">
        <v>63.7</v>
      </c>
      <c r="F37"/>
      <c r="G37"/>
      <c r="H37" s="7"/>
      <c r="I37"/>
      <c r="J37"/>
    </row>
    <row r="38" spans="1:10" x14ac:dyDescent="0.25">
      <c r="A38" t="s">
        <v>18</v>
      </c>
      <c r="B38" s="4" t="s">
        <v>16</v>
      </c>
      <c r="C38">
        <v>63.7</v>
      </c>
      <c r="E38">
        <v>63.7</v>
      </c>
    </row>
    <row r="39" spans="1:10" s="5" customFormat="1" x14ac:dyDescent="0.25">
      <c r="A39" t="s">
        <v>18</v>
      </c>
      <c r="B39" s="4" t="s">
        <v>17</v>
      </c>
      <c r="C39">
        <v>63.7</v>
      </c>
      <c r="D39"/>
      <c r="E39">
        <v>63.7</v>
      </c>
      <c r="F39"/>
      <c r="G39"/>
      <c r="H39" s="7"/>
      <c r="I39"/>
      <c r="J39"/>
    </row>
    <row r="40" spans="1:10" x14ac:dyDescent="0.25">
      <c r="A40" t="s">
        <v>18</v>
      </c>
      <c r="B40" s="2" t="s">
        <v>199</v>
      </c>
      <c r="C40">
        <v>91.14</v>
      </c>
      <c r="E40">
        <v>91.14</v>
      </c>
    </row>
    <row r="41" spans="1:10" x14ac:dyDescent="0.25">
      <c r="A41" s="5" t="s">
        <v>18</v>
      </c>
      <c r="B41" s="5"/>
      <c r="C41" s="5"/>
      <c r="D41" s="5"/>
      <c r="E41" s="5">
        <f>SUM(E37:E40)</f>
        <v>282.24</v>
      </c>
      <c r="F41" s="5">
        <f>E41*1.08</f>
        <v>304.81920000000002</v>
      </c>
      <c r="G41" s="5">
        <v>206</v>
      </c>
      <c r="H41" s="8">
        <f>F41-G41</f>
        <v>98.819200000000023</v>
      </c>
      <c r="I41" s="5"/>
      <c r="J41" s="5"/>
    </row>
    <row r="43" spans="1:10" x14ac:dyDescent="0.25">
      <c r="A43" t="s">
        <v>182</v>
      </c>
      <c r="B43" s="4" t="s">
        <v>181</v>
      </c>
      <c r="D43">
        <v>2</v>
      </c>
      <c r="E43">
        <v>306.74</v>
      </c>
    </row>
    <row r="44" spans="1:10" x14ac:dyDescent="0.25">
      <c r="A44" s="5" t="s">
        <v>182</v>
      </c>
      <c r="B44" s="5"/>
      <c r="C44" s="5"/>
      <c r="D44" s="5"/>
      <c r="E44" s="5">
        <f>SUM(E43)</f>
        <v>306.74</v>
      </c>
      <c r="F44" s="5">
        <f>E44*1.08</f>
        <v>331.27920000000006</v>
      </c>
      <c r="G44" s="5">
        <v>331</v>
      </c>
      <c r="H44" s="8">
        <f>F44-G44</f>
        <v>0.27920000000005984</v>
      </c>
      <c r="I44" s="5"/>
      <c r="J44" s="5"/>
    </row>
    <row r="45" spans="1:10" x14ac:dyDescent="0.25">
      <c r="A45" t="s">
        <v>13</v>
      </c>
      <c r="B45" s="4" t="s">
        <v>10</v>
      </c>
      <c r="C45">
        <v>0</v>
      </c>
      <c r="E45">
        <v>0</v>
      </c>
    </row>
    <row r="46" spans="1:10" x14ac:dyDescent="0.25">
      <c r="A46" t="s">
        <v>13</v>
      </c>
      <c r="B46" s="4" t="s">
        <v>11</v>
      </c>
      <c r="C46">
        <v>1214.22</v>
      </c>
      <c r="E46">
        <v>1214.22</v>
      </c>
    </row>
    <row r="47" spans="1:10" x14ac:dyDescent="0.25">
      <c r="A47" t="s">
        <v>13</v>
      </c>
      <c r="B47" s="4" t="s">
        <v>12</v>
      </c>
      <c r="C47">
        <v>0</v>
      </c>
      <c r="E47">
        <v>0</v>
      </c>
    </row>
    <row r="48" spans="1:10" x14ac:dyDescent="0.25">
      <c r="A48" t="s">
        <v>13</v>
      </c>
      <c r="B48" s="4" t="s">
        <v>23</v>
      </c>
      <c r="C48">
        <v>420.42</v>
      </c>
      <c r="E48">
        <v>420.42</v>
      </c>
    </row>
    <row r="49" spans="1:10" x14ac:dyDescent="0.25">
      <c r="A49" t="s">
        <v>13</v>
      </c>
      <c r="B49" s="4" t="s">
        <v>167</v>
      </c>
      <c r="C49">
        <v>528.22</v>
      </c>
      <c r="E49">
        <v>528.22</v>
      </c>
    </row>
    <row r="50" spans="1:10" s="5" customFormat="1" x14ac:dyDescent="0.25">
      <c r="A50" t="s">
        <v>13</v>
      </c>
      <c r="B50" s="4" t="s">
        <v>168</v>
      </c>
      <c r="C50">
        <v>266.56</v>
      </c>
      <c r="D50"/>
      <c r="E50">
        <v>266.56</v>
      </c>
      <c r="F50"/>
      <c r="G50"/>
      <c r="H50" s="7"/>
      <c r="I50"/>
      <c r="J50"/>
    </row>
    <row r="51" spans="1:10" x14ac:dyDescent="0.25">
      <c r="A51" t="s">
        <v>13</v>
      </c>
      <c r="B51" s="4" t="s">
        <v>169</v>
      </c>
      <c r="C51">
        <v>141.12</v>
      </c>
      <c r="E51">
        <v>141.12</v>
      </c>
    </row>
    <row r="52" spans="1:10" x14ac:dyDescent="0.25">
      <c r="A52" t="s">
        <v>13</v>
      </c>
      <c r="B52" s="4" t="s">
        <v>170</v>
      </c>
      <c r="C52">
        <v>141.12</v>
      </c>
      <c r="E52">
        <v>141.12</v>
      </c>
    </row>
    <row r="53" spans="1:10" s="5" customFormat="1" x14ac:dyDescent="0.25">
      <c r="A53" t="s">
        <v>13</v>
      </c>
      <c r="B53" s="4" t="s">
        <v>171</v>
      </c>
      <c r="C53">
        <v>235.2</v>
      </c>
      <c r="D53"/>
      <c r="E53">
        <v>235.2</v>
      </c>
      <c r="F53"/>
      <c r="G53"/>
      <c r="H53" s="7"/>
      <c r="I53"/>
      <c r="J53"/>
    </row>
    <row r="54" spans="1:10" x14ac:dyDescent="0.25">
      <c r="A54" t="s">
        <v>13</v>
      </c>
      <c r="B54" s="4" t="s">
        <v>172</v>
      </c>
      <c r="C54">
        <v>343</v>
      </c>
      <c r="E54">
        <v>343</v>
      </c>
    </row>
    <row r="55" spans="1:10" x14ac:dyDescent="0.25">
      <c r="A55" s="5" t="s">
        <v>13</v>
      </c>
      <c r="B55" s="5"/>
      <c r="C55" s="5"/>
      <c r="D55" s="5"/>
      <c r="E55" s="5">
        <f>SUM(E45:E54)</f>
        <v>3289.8599999999997</v>
      </c>
      <c r="F55" s="5">
        <f>E55*1.08</f>
        <v>3553.0488</v>
      </c>
      <c r="G55" s="5">
        <v>3553</v>
      </c>
      <c r="H55" s="8">
        <f>F55-G55</f>
        <v>4.8800000000028376E-2</v>
      </c>
      <c r="I55" s="5"/>
      <c r="J55" s="5"/>
    </row>
    <row r="56" spans="1:10" s="5" customFormat="1" x14ac:dyDescent="0.25">
      <c r="A56" t="s">
        <v>63</v>
      </c>
      <c r="B56" s="4" t="s">
        <v>62</v>
      </c>
      <c r="C56">
        <v>294</v>
      </c>
      <c r="D56"/>
      <c r="E56">
        <v>294</v>
      </c>
      <c r="F56"/>
      <c r="G56"/>
      <c r="H56" s="7"/>
      <c r="I56"/>
      <c r="J56"/>
    </row>
    <row r="57" spans="1:10" x14ac:dyDescent="0.25">
      <c r="A57" t="s">
        <v>63</v>
      </c>
      <c r="B57" s="4" t="s">
        <v>87</v>
      </c>
      <c r="D57">
        <v>2</v>
      </c>
      <c r="E57">
        <v>237.16</v>
      </c>
    </row>
    <row r="58" spans="1:10" s="5" customFormat="1" x14ac:dyDescent="0.25">
      <c r="A58" s="5" t="s">
        <v>63</v>
      </c>
      <c r="E58" s="5">
        <f>SUM(E56:E57)</f>
        <v>531.16</v>
      </c>
      <c r="F58" s="5">
        <f>E58*1.08</f>
        <v>573.65279999999996</v>
      </c>
      <c r="G58" s="5">
        <v>574</v>
      </c>
      <c r="H58" s="8">
        <f>F58-G58</f>
        <v>-0.34720000000004347</v>
      </c>
    </row>
    <row r="59" spans="1:10" x14ac:dyDescent="0.25">
      <c r="A59" t="s">
        <v>81</v>
      </c>
      <c r="B59" s="4" t="s">
        <v>157</v>
      </c>
      <c r="C59">
        <v>195.02</v>
      </c>
      <c r="E59">
        <v>195.02</v>
      </c>
    </row>
    <row r="60" spans="1:10" x14ac:dyDescent="0.25">
      <c r="A60" t="s">
        <v>81</v>
      </c>
      <c r="B60" s="4" t="s">
        <v>80</v>
      </c>
      <c r="C60">
        <v>95.06</v>
      </c>
      <c r="E60">
        <v>95.06</v>
      </c>
    </row>
    <row r="61" spans="1:10" x14ac:dyDescent="0.25">
      <c r="A61" s="5" t="s">
        <v>81</v>
      </c>
      <c r="B61" s="5"/>
      <c r="C61" s="5"/>
      <c r="D61" s="5"/>
      <c r="E61" s="5">
        <f>SUM(E59:E60)</f>
        <v>290.08000000000004</v>
      </c>
      <c r="F61" s="5">
        <f>E61*1.08</f>
        <v>313.28640000000007</v>
      </c>
      <c r="G61" s="5">
        <v>313</v>
      </c>
      <c r="H61" s="8">
        <f>F61-G61</f>
        <v>0.28640000000007149</v>
      </c>
      <c r="I61" s="5"/>
      <c r="J61" s="5"/>
    </row>
    <row r="62" spans="1:10" s="5" customFormat="1" x14ac:dyDescent="0.25">
      <c r="A62" t="s">
        <v>133</v>
      </c>
      <c r="B62" s="4" t="s">
        <v>132</v>
      </c>
      <c r="C62">
        <v>441</v>
      </c>
      <c r="D62"/>
      <c r="E62">
        <v>441</v>
      </c>
      <c r="F62"/>
      <c r="G62"/>
      <c r="H62" s="7"/>
      <c r="I62"/>
      <c r="J62"/>
    </row>
    <row r="63" spans="1:10" x14ac:dyDescent="0.25">
      <c r="A63" s="5" t="s">
        <v>133</v>
      </c>
      <c r="B63" s="5"/>
      <c r="C63" s="5"/>
      <c r="D63" s="5"/>
      <c r="E63" s="5">
        <f>SUM(E62)</f>
        <v>441</v>
      </c>
      <c r="F63" s="5">
        <f>E63*1.08</f>
        <v>476.28000000000003</v>
      </c>
      <c r="G63" s="5">
        <v>476</v>
      </c>
      <c r="H63" s="8">
        <f>F63-G63</f>
        <v>0.28000000000002956</v>
      </c>
      <c r="I63" s="5"/>
      <c r="J63" s="5"/>
    </row>
    <row r="64" spans="1:10" x14ac:dyDescent="0.25">
      <c r="A64" t="s">
        <v>197</v>
      </c>
      <c r="B64" s="4" t="s">
        <v>193</v>
      </c>
      <c r="E64">
        <v>0</v>
      </c>
    </row>
    <row r="65" spans="1:10" x14ac:dyDescent="0.25">
      <c r="A65" t="s">
        <v>197</v>
      </c>
      <c r="B65" s="4" t="s">
        <v>194</v>
      </c>
      <c r="E65" s="5">
        <v>0</v>
      </c>
    </row>
    <row r="66" spans="1:10" x14ac:dyDescent="0.25">
      <c r="A66" t="s">
        <v>197</v>
      </c>
      <c r="B66" s="2" t="s">
        <v>195</v>
      </c>
      <c r="E66">
        <v>0</v>
      </c>
    </row>
    <row r="67" spans="1:10" s="5" customFormat="1" x14ac:dyDescent="0.25">
      <c r="A67" t="s">
        <v>197</v>
      </c>
      <c r="B67" s="2" t="s">
        <v>196</v>
      </c>
      <c r="C67"/>
      <c r="D67">
        <v>3</v>
      </c>
      <c r="E67">
        <v>241.08</v>
      </c>
      <c r="F67"/>
      <c r="G67"/>
      <c r="H67" s="7"/>
      <c r="I67"/>
      <c r="J67"/>
    </row>
    <row r="68" spans="1:10" s="5" customFormat="1" x14ac:dyDescent="0.25">
      <c r="A68" s="5" t="s">
        <v>197</v>
      </c>
      <c r="E68" s="5">
        <f>SUM(E64:E67)</f>
        <v>241.08</v>
      </c>
      <c r="F68" s="5">
        <f>E68*1.08</f>
        <v>260.36640000000006</v>
      </c>
      <c r="G68" s="5">
        <v>0</v>
      </c>
      <c r="H68" s="8">
        <f>F68-G68</f>
        <v>260.36640000000006</v>
      </c>
    </row>
    <row r="69" spans="1:10" x14ac:dyDescent="0.25">
      <c r="A69" t="s">
        <v>22</v>
      </c>
      <c r="B69" s="4" t="s">
        <v>19</v>
      </c>
      <c r="C69">
        <v>308.7</v>
      </c>
      <c r="E69">
        <v>308.7</v>
      </c>
    </row>
    <row r="70" spans="1:10" x14ac:dyDescent="0.25">
      <c r="A70" t="s">
        <v>22</v>
      </c>
      <c r="B70" s="4" t="s">
        <v>20</v>
      </c>
      <c r="C70">
        <v>152.88</v>
      </c>
      <c r="E70">
        <v>152.88</v>
      </c>
    </row>
    <row r="71" spans="1:10" x14ac:dyDescent="0.25">
      <c r="A71" t="s">
        <v>22</v>
      </c>
      <c r="B71" s="4" t="s">
        <v>21</v>
      </c>
      <c r="C71">
        <v>362.6</v>
      </c>
      <c r="E71">
        <v>362.6</v>
      </c>
    </row>
    <row r="72" spans="1:10" x14ac:dyDescent="0.25">
      <c r="A72" s="5" t="s">
        <v>22</v>
      </c>
      <c r="B72" s="5"/>
      <c r="C72" s="5"/>
      <c r="D72" s="5"/>
      <c r="E72" s="5">
        <f>SUM(E69:E71)</f>
        <v>824.18000000000006</v>
      </c>
      <c r="F72" s="5">
        <f>E72*1.08</f>
        <v>890.11440000000016</v>
      </c>
      <c r="G72" s="5">
        <v>890</v>
      </c>
      <c r="H72" s="8">
        <f>F72-G72</f>
        <v>0.11440000000015971</v>
      </c>
      <c r="I72" s="5"/>
      <c r="J72" s="5"/>
    </row>
    <row r="73" spans="1:10" x14ac:dyDescent="0.25">
      <c r="A73" t="s">
        <v>149</v>
      </c>
      <c r="B73" s="4" t="s">
        <v>145</v>
      </c>
      <c r="C73">
        <v>218.54</v>
      </c>
      <c r="E73">
        <v>218.54</v>
      </c>
    </row>
    <row r="74" spans="1:10" x14ac:dyDescent="0.25">
      <c r="A74" t="s">
        <v>149</v>
      </c>
      <c r="B74" s="4" t="s">
        <v>146</v>
      </c>
      <c r="C74">
        <v>0</v>
      </c>
      <c r="E74">
        <v>0</v>
      </c>
    </row>
    <row r="75" spans="1:10" x14ac:dyDescent="0.25">
      <c r="A75" t="s">
        <v>149</v>
      </c>
      <c r="B75" s="4" t="s">
        <v>147</v>
      </c>
      <c r="C75">
        <v>0</v>
      </c>
      <c r="E75">
        <v>0</v>
      </c>
    </row>
    <row r="76" spans="1:10" s="5" customFormat="1" x14ac:dyDescent="0.25">
      <c r="A76" t="s">
        <v>149</v>
      </c>
      <c r="B76" s="4" t="s">
        <v>148</v>
      </c>
      <c r="C76">
        <v>0</v>
      </c>
      <c r="D76"/>
      <c r="E76">
        <v>0</v>
      </c>
      <c r="F76"/>
      <c r="G76"/>
      <c r="H76" s="7"/>
      <c r="I76"/>
      <c r="J76"/>
    </row>
    <row r="77" spans="1:10" x14ac:dyDescent="0.25">
      <c r="A77" s="5" t="s">
        <v>149</v>
      </c>
      <c r="B77" s="5"/>
      <c r="C77" s="5"/>
      <c r="D77" s="5"/>
      <c r="E77" s="5">
        <f>SUM(E73:E76)</f>
        <v>218.54</v>
      </c>
      <c r="F77" s="5">
        <f>E77*1.08</f>
        <v>236.0232</v>
      </c>
      <c r="G77" s="5">
        <v>0</v>
      </c>
      <c r="H77" s="8">
        <f>F77-G77</f>
        <v>236.0232</v>
      </c>
      <c r="I77" s="5"/>
      <c r="J77" s="5"/>
    </row>
    <row r="78" spans="1:10" x14ac:dyDescent="0.25">
      <c r="A78" t="s">
        <v>143</v>
      </c>
      <c r="B78" s="4" t="s">
        <v>135</v>
      </c>
    </row>
    <row r="79" spans="1:10" x14ac:dyDescent="0.25">
      <c r="A79" t="s">
        <v>143</v>
      </c>
      <c r="B79" s="4" t="s">
        <v>136</v>
      </c>
      <c r="C79">
        <v>169.54</v>
      </c>
      <c r="E79">
        <v>169.54</v>
      </c>
    </row>
    <row r="80" spans="1:10" s="5" customFormat="1" x14ac:dyDescent="0.25">
      <c r="A80" t="s">
        <v>143</v>
      </c>
      <c r="B80" s="4" t="s">
        <v>137</v>
      </c>
      <c r="C80">
        <v>112.7</v>
      </c>
      <c r="D80"/>
      <c r="E80">
        <v>112.7</v>
      </c>
      <c r="F80"/>
      <c r="G80"/>
      <c r="H80" s="7"/>
      <c r="I80"/>
      <c r="J80"/>
    </row>
    <row r="81" spans="1:10" x14ac:dyDescent="0.25">
      <c r="A81" t="s">
        <v>143</v>
      </c>
      <c r="B81" s="4" t="s">
        <v>138</v>
      </c>
      <c r="C81">
        <v>112.7</v>
      </c>
      <c r="E81">
        <v>112.7</v>
      </c>
    </row>
    <row r="82" spans="1:10" s="5" customFormat="1" x14ac:dyDescent="0.25">
      <c r="A82" t="s">
        <v>143</v>
      </c>
      <c r="B82" s="4" t="s">
        <v>139</v>
      </c>
      <c r="C82">
        <v>181.3</v>
      </c>
      <c r="D82"/>
      <c r="E82">
        <v>181.3</v>
      </c>
      <c r="F82"/>
      <c r="G82"/>
      <c r="H82" s="7"/>
      <c r="I82"/>
      <c r="J82"/>
    </row>
    <row r="83" spans="1:10" x14ac:dyDescent="0.25">
      <c r="A83" t="s">
        <v>143</v>
      </c>
      <c r="B83" s="4" t="s">
        <v>140</v>
      </c>
      <c r="C83">
        <v>181.3</v>
      </c>
      <c r="E83">
        <v>181.3</v>
      </c>
    </row>
    <row r="84" spans="1:10" s="5" customFormat="1" x14ac:dyDescent="0.25">
      <c r="A84" t="s">
        <v>143</v>
      </c>
      <c r="B84" s="4" t="s">
        <v>141</v>
      </c>
      <c r="C84">
        <v>191.1</v>
      </c>
      <c r="D84"/>
      <c r="E84">
        <v>191.1</v>
      </c>
      <c r="F84"/>
      <c r="G84"/>
      <c r="H84" s="7"/>
      <c r="I84"/>
      <c r="J84"/>
    </row>
    <row r="85" spans="1:10" x14ac:dyDescent="0.25">
      <c r="A85" t="s">
        <v>143</v>
      </c>
      <c r="B85" s="4" t="s">
        <v>142</v>
      </c>
      <c r="C85">
        <v>74.48</v>
      </c>
      <c r="D85">
        <v>2</v>
      </c>
      <c r="E85">
        <f>C85*D85</f>
        <v>148.96</v>
      </c>
    </row>
    <row r="86" spans="1:10" x14ac:dyDescent="0.25">
      <c r="A86" s="5" t="s">
        <v>143</v>
      </c>
      <c r="B86" s="5"/>
      <c r="C86" s="5"/>
      <c r="D86" s="5"/>
      <c r="E86" s="5">
        <f>SUM(E79:E85)</f>
        <v>1097.5999999999999</v>
      </c>
      <c r="F86" s="5">
        <f>E86*1.08</f>
        <v>1185.4079999999999</v>
      </c>
      <c r="G86" s="5">
        <v>1185</v>
      </c>
      <c r="H86" s="8">
        <f>F86-G86</f>
        <v>0.40799999999990177</v>
      </c>
      <c r="I86" s="5"/>
      <c r="J86" s="5"/>
    </row>
    <row r="87" spans="1:10" x14ac:dyDescent="0.25">
      <c r="A87" t="s">
        <v>43</v>
      </c>
      <c r="B87" s="4" t="s">
        <v>40</v>
      </c>
      <c r="C87">
        <v>0</v>
      </c>
      <c r="E87">
        <v>0</v>
      </c>
    </row>
    <row r="88" spans="1:10" x14ac:dyDescent="0.25">
      <c r="A88" t="s">
        <v>43</v>
      </c>
      <c r="B88" s="4" t="s">
        <v>41</v>
      </c>
      <c r="D88">
        <v>2</v>
      </c>
      <c r="E88">
        <v>142.30000000000001</v>
      </c>
    </row>
    <row r="89" spans="1:10" x14ac:dyDescent="0.25">
      <c r="A89" t="s">
        <v>43</v>
      </c>
      <c r="B89" s="4" t="s">
        <v>42</v>
      </c>
      <c r="D89">
        <v>2</v>
      </c>
      <c r="E89">
        <v>271.45999999999998</v>
      </c>
    </row>
    <row r="90" spans="1:10" x14ac:dyDescent="0.25">
      <c r="A90" s="5" t="s">
        <v>43</v>
      </c>
      <c r="B90" s="5"/>
      <c r="C90" s="5"/>
      <c r="D90" s="5"/>
      <c r="E90" s="5">
        <f>SUM(E87:E89)</f>
        <v>413.76</v>
      </c>
      <c r="F90" s="5">
        <f>E90*1.08</f>
        <v>446.86080000000004</v>
      </c>
      <c r="G90" s="5">
        <v>447</v>
      </c>
      <c r="H90" s="8">
        <f>F90-G90</f>
        <v>-0.1391999999999598</v>
      </c>
      <c r="I90" s="5"/>
      <c r="J90" s="5"/>
    </row>
    <row r="91" spans="1:10" x14ac:dyDescent="0.25">
      <c r="A91" t="s">
        <v>86</v>
      </c>
      <c r="B91" s="4" t="s">
        <v>85</v>
      </c>
      <c r="C91">
        <v>234.22</v>
      </c>
      <c r="E91">
        <v>234.22</v>
      </c>
    </row>
    <row r="92" spans="1:10" x14ac:dyDescent="0.25">
      <c r="A92" s="5" t="s">
        <v>86</v>
      </c>
      <c r="B92" s="5"/>
      <c r="C92" s="5"/>
      <c r="D92" s="5"/>
      <c r="E92" s="5">
        <f>SUM(E91)</f>
        <v>234.22</v>
      </c>
      <c r="F92" s="5">
        <f>E92*1.08</f>
        <v>252.95760000000001</v>
      </c>
      <c r="G92" s="5">
        <v>0</v>
      </c>
      <c r="H92" s="8">
        <f>F92-G92</f>
        <v>252.95760000000001</v>
      </c>
      <c r="I92" s="5"/>
      <c r="J92" s="5"/>
    </row>
    <row r="93" spans="1:10" x14ac:dyDescent="0.25">
      <c r="A93" t="s">
        <v>115</v>
      </c>
      <c r="B93" s="2" t="s">
        <v>200</v>
      </c>
      <c r="C93">
        <v>74.48</v>
      </c>
      <c r="D93" s="5"/>
      <c r="E93">
        <v>74.48</v>
      </c>
      <c r="F93" s="5"/>
      <c r="G93" s="5"/>
      <c r="H93" s="8"/>
      <c r="I93" s="5"/>
      <c r="J93" s="5"/>
    </row>
    <row r="94" spans="1:10" x14ac:dyDescent="0.25">
      <c r="A94" t="s">
        <v>115</v>
      </c>
      <c r="B94" s="4" t="s">
        <v>116</v>
      </c>
      <c r="C94">
        <v>79.38</v>
      </c>
      <c r="E94">
        <v>79.38</v>
      </c>
    </row>
    <row r="95" spans="1:10" x14ac:dyDescent="0.25">
      <c r="A95" s="5" t="s">
        <v>115</v>
      </c>
      <c r="B95" s="5"/>
      <c r="C95" s="5"/>
      <c r="D95" s="5"/>
      <c r="E95" s="5">
        <f>SUM(E93:E94)</f>
        <v>153.86000000000001</v>
      </c>
      <c r="F95" s="5">
        <f>E95*1.08</f>
        <v>166.16880000000003</v>
      </c>
      <c r="G95" s="5">
        <v>86</v>
      </c>
      <c r="H95" s="8">
        <f>F95-G95</f>
        <v>80.168800000000033</v>
      </c>
      <c r="I95" s="5"/>
      <c r="J95" s="5"/>
    </row>
    <row r="96" spans="1:10" x14ac:dyDescent="0.25">
      <c r="B96" s="2"/>
    </row>
    <row r="97" spans="1:10" x14ac:dyDescent="0.25">
      <c r="A97" t="s">
        <v>66</v>
      </c>
      <c r="B97" s="4" t="s">
        <v>159</v>
      </c>
    </row>
    <row r="98" spans="1:10" s="5" customFormat="1" x14ac:dyDescent="0.25">
      <c r="A98" t="s">
        <v>66</v>
      </c>
      <c r="B98" s="4" t="s">
        <v>68</v>
      </c>
      <c r="C98">
        <v>52.92</v>
      </c>
      <c r="D98"/>
      <c r="E98">
        <v>52.92</v>
      </c>
      <c r="F98"/>
      <c r="G98"/>
      <c r="H98" s="7"/>
      <c r="I98"/>
      <c r="J98"/>
    </row>
    <row r="99" spans="1:10" x14ac:dyDescent="0.25">
      <c r="A99" t="s">
        <v>66</v>
      </c>
      <c r="B99" s="4" t="s">
        <v>69</v>
      </c>
      <c r="C99">
        <v>96.04</v>
      </c>
      <c r="E99">
        <v>96.04</v>
      </c>
    </row>
    <row r="100" spans="1:10" x14ac:dyDescent="0.25">
      <c r="A100" t="s">
        <v>66</v>
      </c>
      <c r="B100" s="4" t="s">
        <v>70</v>
      </c>
      <c r="C100">
        <v>98</v>
      </c>
      <c r="E100">
        <v>98</v>
      </c>
    </row>
    <row r="101" spans="1:10" x14ac:dyDescent="0.25">
      <c r="A101" t="s">
        <v>66</v>
      </c>
      <c r="B101" s="4" t="s">
        <v>71</v>
      </c>
      <c r="C101">
        <v>120.54</v>
      </c>
      <c r="E101">
        <v>120.54</v>
      </c>
    </row>
    <row r="102" spans="1:10" s="5" customFormat="1" x14ac:dyDescent="0.25">
      <c r="A102" t="s">
        <v>66</v>
      </c>
      <c r="B102" s="4" t="s">
        <v>72</v>
      </c>
      <c r="C102">
        <v>120.54</v>
      </c>
      <c r="D102"/>
      <c r="E102">
        <v>120.54</v>
      </c>
      <c r="F102"/>
      <c r="G102"/>
      <c r="H102" s="7"/>
      <c r="I102"/>
      <c r="J102"/>
    </row>
    <row r="103" spans="1:10" x14ac:dyDescent="0.25">
      <c r="A103" t="s">
        <v>66</v>
      </c>
      <c r="B103" s="4" t="s">
        <v>73</v>
      </c>
      <c r="C103">
        <v>122.5</v>
      </c>
      <c r="E103">
        <v>122.5</v>
      </c>
    </row>
    <row r="104" spans="1:10" x14ac:dyDescent="0.25">
      <c r="A104" t="s">
        <v>66</v>
      </c>
      <c r="B104" s="4" t="s">
        <v>74</v>
      </c>
      <c r="C104">
        <v>0</v>
      </c>
      <c r="E104">
        <v>0</v>
      </c>
    </row>
    <row r="105" spans="1:10" s="5" customFormat="1" x14ac:dyDescent="0.25">
      <c r="A105" t="s">
        <v>66</v>
      </c>
      <c r="B105" s="4" t="s">
        <v>75</v>
      </c>
      <c r="C105">
        <v>133.28</v>
      </c>
      <c r="D105"/>
      <c r="E105">
        <v>133.28</v>
      </c>
      <c r="F105"/>
      <c r="G105"/>
      <c r="H105" s="7"/>
      <c r="I105"/>
      <c r="J105"/>
    </row>
    <row r="106" spans="1:10" x14ac:dyDescent="0.25">
      <c r="A106" t="s">
        <v>66</v>
      </c>
      <c r="B106" s="4" t="s">
        <v>76</v>
      </c>
      <c r="C106">
        <v>141.12</v>
      </c>
      <c r="E106">
        <v>141.12</v>
      </c>
    </row>
    <row r="107" spans="1:10" x14ac:dyDescent="0.25">
      <c r="A107" t="s">
        <v>66</v>
      </c>
      <c r="B107" s="4" t="s">
        <v>77</v>
      </c>
      <c r="C107">
        <v>141.12</v>
      </c>
      <c r="E107">
        <v>141.12</v>
      </c>
    </row>
    <row r="108" spans="1:10" s="5" customFormat="1" x14ac:dyDescent="0.25">
      <c r="A108" t="s">
        <v>66</v>
      </c>
      <c r="B108" s="4" t="s">
        <v>78</v>
      </c>
      <c r="C108">
        <v>155.82</v>
      </c>
      <c r="D108"/>
      <c r="E108">
        <v>155.82</v>
      </c>
      <c r="F108"/>
      <c r="G108"/>
      <c r="H108" s="7"/>
      <c r="I108"/>
      <c r="J108"/>
    </row>
    <row r="109" spans="1:10" x14ac:dyDescent="0.25">
      <c r="A109" t="s">
        <v>66</v>
      </c>
      <c r="B109" s="4" t="s">
        <v>79</v>
      </c>
      <c r="C109">
        <v>98</v>
      </c>
      <c r="E109">
        <v>98</v>
      </c>
    </row>
    <row r="110" spans="1:10" s="5" customFormat="1" x14ac:dyDescent="0.25">
      <c r="A110" s="5" t="s">
        <v>66</v>
      </c>
      <c r="E110" s="5">
        <f>SUM(E98:E109)</f>
        <v>1279.8799999999999</v>
      </c>
      <c r="F110" s="5">
        <f>E110*1.08</f>
        <v>1382.2703999999999</v>
      </c>
      <c r="G110" s="5">
        <v>1382</v>
      </c>
      <c r="H110" s="8">
        <f>F110-G110</f>
        <v>0.2703999999998814</v>
      </c>
    </row>
    <row r="111" spans="1:10" x14ac:dyDescent="0.25">
      <c r="A111" t="s">
        <v>177</v>
      </c>
      <c r="B111" s="4" t="s">
        <v>174</v>
      </c>
      <c r="C111">
        <v>208.74</v>
      </c>
      <c r="E111">
        <v>208.74</v>
      </c>
    </row>
    <row r="112" spans="1:10" s="5" customFormat="1" x14ac:dyDescent="0.25">
      <c r="A112" t="s">
        <v>177</v>
      </c>
      <c r="B112" s="4" t="s">
        <v>175</v>
      </c>
      <c r="C112">
        <v>111.72</v>
      </c>
      <c r="D112"/>
      <c r="E112">
        <v>111.72</v>
      </c>
      <c r="F112"/>
      <c r="G112"/>
      <c r="H112" s="7"/>
      <c r="I112"/>
      <c r="J112"/>
    </row>
    <row r="113" spans="1:10" x14ac:dyDescent="0.25">
      <c r="A113" t="s">
        <v>177</v>
      </c>
      <c r="B113" s="4" t="s">
        <v>176</v>
      </c>
      <c r="C113">
        <v>249.9</v>
      </c>
      <c r="E113">
        <v>249.9</v>
      </c>
    </row>
    <row r="114" spans="1:10" x14ac:dyDescent="0.25">
      <c r="A114" s="5" t="s">
        <v>177</v>
      </c>
      <c r="B114" s="5"/>
      <c r="C114" s="5"/>
      <c r="D114" s="5"/>
      <c r="E114" s="5">
        <f>SUM(E111:E113)</f>
        <v>570.36</v>
      </c>
      <c r="F114" s="5">
        <f>E114*1.08</f>
        <v>615.98880000000008</v>
      </c>
      <c r="G114" s="5">
        <v>616</v>
      </c>
      <c r="H114" s="8">
        <f>F114-G114</f>
        <v>-1.1199999999917054E-2</v>
      </c>
      <c r="I114" s="5"/>
      <c r="J114" s="5"/>
    </row>
    <row r="115" spans="1:10" s="5" customFormat="1" x14ac:dyDescent="0.25">
      <c r="A115" t="s">
        <v>114</v>
      </c>
      <c r="B115" s="4" t="s">
        <v>112</v>
      </c>
      <c r="C115">
        <v>171.5</v>
      </c>
      <c r="D115"/>
      <c r="E115">
        <v>171.5</v>
      </c>
      <c r="F115"/>
      <c r="G115"/>
      <c r="H115" s="7"/>
      <c r="I115"/>
      <c r="J115"/>
    </row>
    <row r="116" spans="1:10" x14ac:dyDescent="0.25">
      <c r="A116" t="s">
        <v>114</v>
      </c>
      <c r="B116" s="4" t="s">
        <v>113</v>
      </c>
    </row>
    <row r="117" spans="1:10" x14ac:dyDescent="0.25">
      <c r="A117" s="5" t="s">
        <v>114</v>
      </c>
      <c r="B117" s="5"/>
      <c r="C117" s="5"/>
      <c r="D117" s="5"/>
      <c r="E117" s="5">
        <f>SUM(E115:E116)</f>
        <v>171.5</v>
      </c>
      <c r="F117" s="5">
        <f>E117*1.08</f>
        <v>185.22</v>
      </c>
      <c r="G117" s="5">
        <v>185</v>
      </c>
      <c r="H117" s="8">
        <f>F117-G117</f>
        <v>0.21999999999999886</v>
      </c>
      <c r="I117" s="5"/>
      <c r="J117" s="5"/>
    </row>
    <row r="118" spans="1:10" x14ac:dyDescent="0.25">
      <c r="A118" t="s">
        <v>39</v>
      </c>
      <c r="B118" s="4" t="s">
        <v>38</v>
      </c>
      <c r="C118">
        <v>768.32</v>
      </c>
      <c r="E118">
        <v>768.32</v>
      </c>
    </row>
    <row r="119" spans="1:10" s="5" customFormat="1" x14ac:dyDescent="0.25">
      <c r="A119" t="s">
        <v>39</v>
      </c>
      <c r="B119" s="4" t="s">
        <v>158</v>
      </c>
      <c r="C119">
        <v>148</v>
      </c>
      <c r="D119"/>
      <c r="E119">
        <v>148</v>
      </c>
      <c r="F119"/>
      <c r="G119"/>
      <c r="H119" s="7"/>
      <c r="I119"/>
      <c r="J119"/>
    </row>
    <row r="120" spans="1:10" x14ac:dyDescent="0.25">
      <c r="A120" s="5" t="s">
        <v>39</v>
      </c>
      <c r="B120" s="5"/>
      <c r="C120" s="5"/>
      <c r="D120" s="5"/>
      <c r="E120" s="5">
        <f>SUM(E118:E119)</f>
        <v>916.32</v>
      </c>
      <c r="F120" s="5">
        <f>E120*1.08</f>
        <v>989.62560000000008</v>
      </c>
      <c r="G120" s="5">
        <v>990</v>
      </c>
      <c r="H120" s="8">
        <f>F120-G120</f>
        <v>-0.37439999999992324</v>
      </c>
      <c r="I120" s="5"/>
      <c r="J120" s="5"/>
    </row>
    <row r="121" spans="1:10" x14ac:dyDescent="0.25">
      <c r="A121" t="s">
        <v>28</v>
      </c>
      <c r="B121" s="4" t="s">
        <v>27</v>
      </c>
      <c r="C121">
        <v>361.62</v>
      </c>
      <c r="E121">
        <v>361.62</v>
      </c>
    </row>
    <row r="122" spans="1:10" x14ac:dyDescent="0.25">
      <c r="A122" s="5" t="s">
        <v>28</v>
      </c>
      <c r="B122" s="5"/>
      <c r="C122" s="5"/>
      <c r="D122" s="5"/>
      <c r="E122" s="5">
        <f>SUM(E121)</f>
        <v>361.62</v>
      </c>
      <c r="F122" s="5">
        <f>E122*1.08</f>
        <v>390.54960000000005</v>
      </c>
      <c r="G122" s="5">
        <v>391</v>
      </c>
      <c r="H122" s="8">
        <f>F122-G122</f>
        <v>-0.45039999999994507</v>
      </c>
      <c r="I122" s="5"/>
      <c r="J122" s="5"/>
    </row>
    <row r="123" spans="1:10" s="5" customFormat="1" x14ac:dyDescent="0.25">
      <c r="A123" t="s">
        <v>8</v>
      </c>
      <c r="B123" s="4" t="s">
        <v>9</v>
      </c>
      <c r="C123">
        <v>140.13999999999999</v>
      </c>
      <c r="D123"/>
      <c r="E123">
        <v>140.13999999999999</v>
      </c>
      <c r="F123"/>
      <c r="G123"/>
      <c r="H123" s="7"/>
      <c r="I123"/>
      <c r="J123"/>
    </row>
    <row r="124" spans="1:10" x14ac:dyDescent="0.25">
      <c r="A124" s="5" t="s">
        <v>8</v>
      </c>
      <c r="B124" s="5"/>
      <c r="C124" s="5"/>
      <c r="D124" s="5"/>
      <c r="E124" s="5">
        <f>SUM(E123)</f>
        <v>140.13999999999999</v>
      </c>
      <c r="F124" s="5">
        <f>E124*1.08</f>
        <v>151.35120000000001</v>
      </c>
      <c r="G124" s="5">
        <v>151</v>
      </c>
      <c r="H124" s="8">
        <f>F124-G124</f>
        <v>0.35120000000000573</v>
      </c>
      <c r="I124" s="5"/>
      <c r="J124" s="5"/>
    </row>
    <row r="125" spans="1:10" x14ac:dyDescent="0.25">
      <c r="A125" t="s">
        <v>54</v>
      </c>
      <c r="B125" s="4" t="s">
        <v>55</v>
      </c>
      <c r="C125">
        <v>135.24</v>
      </c>
      <c r="E125">
        <v>135.24</v>
      </c>
    </row>
    <row r="126" spans="1:10" x14ac:dyDescent="0.25">
      <c r="A126" t="s">
        <v>54</v>
      </c>
      <c r="B126" s="4" t="s">
        <v>56</v>
      </c>
      <c r="C126">
        <v>0</v>
      </c>
      <c r="E126">
        <v>0</v>
      </c>
    </row>
    <row r="127" spans="1:10" s="5" customFormat="1" x14ac:dyDescent="0.25">
      <c r="A127" s="5" t="s">
        <v>54</v>
      </c>
      <c r="E127" s="5">
        <f>SUM(E125:E126)</f>
        <v>135.24</v>
      </c>
      <c r="F127" s="5">
        <f>E127*1.08</f>
        <v>146.05920000000003</v>
      </c>
      <c r="G127" s="5">
        <v>0</v>
      </c>
      <c r="H127" s="8">
        <f>F127-G127</f>
        <v>146.05920000000003</v>
      </c>
    </row>
    <row r="128" spans="1:10" x14ac:dyDescent="0.25">
      <c r="A128" t="s">
        <v>110</v>
      </c>
      <c r="B128" s="4" t="s">
        <v>107</v>
      </c>
      <c r="C128">
        <v>233.24</v>
      </c>
      <c r="E128">
        <v>233.24</v>
      </c>
    </row>
    <row r="129" spans="1:10" x14ac:dyDescent="0.25">
      <c r="A129" t="s">
        <v>110</v>
      </c>
      <c r="B129" s="4" t="s">
        <v>108</v>
      </c>
      <c r="C129">
        <v>485.1</v>
      </c>
      <c r="E129">
        <v>485.1</v>
      </c>
    </row>
    <row r="130" spans="1:10" x14ac:dyDescent="0.25">
      <c r="A130" t="s">
        <v>110</v>
      </c>
      <c r="B130" s="4" t="s">
        <v>109</v>
      </c>
      <c r="C130">
        <v>189.14</v>
      </c>
      <c r="E130">
        <v>189.14</v>
      </c>
    </row>
    <row r="131" spans="1:10" x14ac:dyDescent="0.25">
      <c r="A131" s="5" t="s">
        <v>110</v>
      </c>
      <c r="B131" s="5"/>
      <c r="C131" s="5"/>
      <c r="D131" s="5"/>
      <c r="E131" s="5">
        <f>SUM(E128:E130)</f>
        <v>907.48</v>
      </c>
      <c r="F131" s="5">
        <f>E131*1.08</f>
        <v>980.0784000000001</v>
      </c>
      <c r="G131" s="5">
        <v>980</v>
      </c>
      <c r="H131" s="8">
        <f>F131-G131</f>
        <v>7.84000000001015E-2</v>
      </c>
      <c r="I131" s="5"/>
      <c r="J131" s="5"/>
    </row>
    <row r="132" spans="1:10" s="5" customFormat="1" x14ac:dyDescent="0.25">
      <c r="A132" t="s">
        <v>47</v>
      </c>
      <c r="B132" s="4" t="s">
        <v>44</v>
      </c>
      <c r="C132">
        <v>268.52</v>
      </c>
      <c r="D132"/>
      <c r="E132">
        <v>268.52</v>
      </c>
      <c r="F132"/>
      <c r="G132"/>
      <c r="H132" s="7"/>
      <c r="I132"/>
      <c r="J132"/>
    </row>
    <row r="133" spans="1:10" x14ac:dyDescent="0.25">
      <c r="A133" t="s">
        <v>47</v>
      </c>
      <c r="B133" s="4" t="s">
        <v>45</v>
      </c>
      <c r="C133">
        <v>0</v>
      </c>
      <c r="E133">
        <v>0</v>
      </c>
    </row>
    <row r="134" spans="1:10" x14ac:dyDescent="0.25">
      <c r="A134" t="s">
        <v>47</v>
      </c>
      <c r="B134" s="4" t="s">
        <v>46</v>
      </c>
      <c r="C134">
        <v>0</v>
      </c>
      <c r="E134">
        <v>0</v>
      </c>
    </row>
    <row r="135" spans="1:10" x14ac:dyDescent="0.25">
      <c r="A135" s="5" t="s">
        <v>47</v>
      </c>
      <c r="B135" s="5"/>
      <c r="C135" s="5"/>
      <c r="D135" s="5"/>
      <c r="E135" s="5">
        <f>SUM(E132:E134)</f>
        <v>268.52</v>
      </c>
      <c r="F135" s="5">
        <f>E135*1.08</f>
        <v>290.0016</v>
      </c>
      <c r="G135" s="5">
        <v>0</v>
      </c>
      <c r="H135" s="8">
        <f>F135-G135</f>
        <v>290.0016</v>
      </c>
      <c r="I135" s="5"/>
      <c r="J135" s="5"/>
    </row>
    <row r="136" spans="1:10" x14ac:dyDescent="0.25">
      <c r="A136" t="s">
        <v>186</v>
      </c>
      <c r="B136" s="4" t="s">
        <v>183</v>
      </c>
      <c r="C136">
        <v>362.6</v>
      </c>
      <c r="E136">
        <v>362.6</v>
      </c>
    </row>
    <row r="137" spans="1:10" x14ac:dyDescent="0.25">
      <c r="A137" t="s">
        <v>186</v>
      </c>
      <c r="B137" s="4" t="s">
        <v>184</v>
      </c>
      <c r="C137">
        <v>343.98</v>
      </c>
      <c r="E137">
        <v>343.98</v>
      </c>
    </row>
    <row r="138" spans="1:10" x14ac:dyDescent="0.25">
      <c r="A138" t="s">
        <v>186</v>
      </c>
      <c r="B138" s="4" t="s">
        <v>185</v>
      </c>
      <c r="C138">
        <v>394.94</v>
      </c>
      <c r="E138">
        <v>394.94</v>
      </c>
    </row>
    <row r="139" spans="1:10" x14ac:dyDescent="0.25">
      <c r="A139" s="5" t="s">
        <v>186</v>
      </c>
      <c r="B139" s="5"/>
      <c r="C139" s="5"/>
      <c r="D139" s="5"/>
      <c r="E139" s="5">
        <f>SUM(E136:E138)</f>
        <v>1101.52</v>
      </c>
      <c r="F139" s="5">
        <f>E139*1.08</f>
        <v>1189.6416000000002</v>
      </c>
      <c r="G139" s="5">
        <v>1190</v>
      </c>
      <c r="H139" s="8">
        <f>F139-G139</f>
        <v>-0.35839999999984684</v>
      </c>
      <c r="I139" s="5"/>
      <c r="J139" s="5"/>
    </row>
    <row r="140" spans="1:10" x14ac:dyDescent="0.25">
      <c r="A140" t="s">
        <v>186</v>
      </c>
      <c r="B140" s="4" t="s">
        <v>198</v>
      </c>
    </row>
    <row r="141" spans="1:10" x14ac:dyDescent="0.25">
      <c r="A141" t="s">
        <v>84</v>
      </c>
      <c r="B141" s="4" t="s">
        <v>82</v>
      </c>
      <c r="C141">
        <v>337.12</v>
      </c>
      <c r="E141">
        <v>337.12</v>
      </c>
    </row>
    <row r="142" spans="1:10" x14ac:dyDescent="0.25">
      <c r="A142" t="s">
        <v>84</v>
      </c>
      <c r="B142" s="4" t="s">
        <v>83</v>
      </c>
      <c r="C142">
        <v>2244.1999999999998</v>
      </c>
      <c r="E142">
        <v>2244.1999999999998</v>
      </c>
    </row>
    <row r="143" spans="1:10" x14ac:dyDescent="0.25">
      <c r="A143" t="s">
        <v>84</v>
      </c>
      <c r="B143" s="4" t="s">
        <v>88</v>
      </c>
      <c r="C143">
        <v>127.4</v>
      </c>
      <c r="E143">
        <v>127.4</v>
      </c>
    </row>
    <row r="144" spans="1:10" x14ac:dyDescent="0.25">
      <c r="A144" t="s">
        <v>84</v>
      </c>
      <c r="B144" s="4" t="s">
        <v>89</v>
      </c>
      <c r="D144">
        <v>2</v>
      </c>
      <c r="E144">
        <v>79.38</v>
      </c>
    </row>
    <row r="145" spans="1:10" x14ac:dyDescent="0.25">
      <c r="A145" s="5" t="s">
        <v>84</v>
      </c>
      <c r="B145" s="5"/>
      <c r="C145" s="5"/>
      <c r="D145" s="5"/>
      <c r="E145" s="5">
        <f>SUM(E141:E144)</f>
        <v>2788.1</v>
      </c>
      <c r="F145" s="5">
        <f>E145*1.08</f>
        <v>3011.1480000000001</v>
      </c>
      <c r="G145" s="5">
        <v>3011</v>
      </c>
      <c r="H145" s="8">
        <f>F145-G145</f>
        <v>0.14800000000013824</v>
      </c>
      <c r="I145" s="5"/>
      <c r="J145" s="5"/>
    </row>
    <row r="146" spans="1:10" x14ac:dyDescent="0.25">
      <c r="A146" t="s">
        <v>90</v>
      </c>
      <c r="B146" s="4" t="s">
        <v>91</v>
      </c>
      <c r="C146">
        <v>306.74</v>
      </c>
      <c r="E146">
        <v>306.74</v>
      </c>
    </row>
    <row r="147" spans="1:10" x14ac:dyDescent="0.25">
      <c r="A147" t="s">
        <v>90</v>
      </c>
      <c r="B147" s="4" t="s">
        <v>92</v>
      </c>
      <c r="C147">
        <v>220.5</v>
      </c>
      <c r="E147">
        <v>220.5</v>
      </c>
    </row>
    <row r="148" spans="1:10" x14ac:dyDescent="0.25">
      <c r="A148" t="s">
        <v>90</v>
      </c>
      <c r="B148" s="4" t="s">
        <v>93</v>
      </c>
      <c r="C148">
        <v>258.72000000000003</v>
      </c>
      <c r="E148">
        <v>258.72000000000003</v>
      </c>
    </row>
    <row r="149" spans="1:10" x14ac:dyDescent="0.25">
      <c r="A149" t="s">
        <v>90</v>
      </c>
      <c r="B149" s="4" t="s">
        <v>94</v>
      </c>
      <c r="C149">
        <v>196</v>
      </c>
      <c r="E149">
        <v>196</v>
      </c>
    </row>
    <row r="150" spans="1:10" x14ac:dyDescent="0.25">
      <c r="A150" t="s">
        <v>90</v>
      </c>
      <c r="B150" s="4" t="s">
        <v>95</v>
      </c>
      <c r="C150">
        <v>24.1</v>
      </c>
      <c r="E150">
        <v>24.1</v>
      </c>
    </row>
    <row r="151" spans="1:10" x14ac:dyDescent="0.25">
      <c r="A151" t="s">
        <v>90</v>
      </c>
      <c r="B151" s="4" t="s">
        <v>96</v>
      </c>
      <c r="C151">
        <v>478.24</v>
      </c>
      <c r="E151">
        <v>478.24</v>
      </c>
    </row>
    <row r="152" spans="1:10" s="5" customFormat="1" x14ac:dyDescent="0.25">
      <c r="A152" t="s">
        <v>90</v>
      </c>
      <c r="B152" s="4" t="s">
        <v>97</v>
      </c>
      <c r="C152">
        <v>0</v>
      </c>
      <c r="D152"/>
      <c r="E152">
        <v>0</v>
      </c>
      <c r="F152"/>
      <c r="G152"/>
      <c r="H152" s="7"/>
      <c r="I152"/>
      <c r="J152"/>
    </row>
    <row r="153" spans="1:10" x14ac:dyDescent="0.25">
      <c r="A153" t="s">
        <v>90</v>
      </c>
      <c r="B153" s="4" t="s">
        <v>98</v>
      </c>
      <c r="D153">
        <v>3</v>
      </c>
      <c r="E153">
        <f>188.16+94.08</f>
        <v>282.24</v>
      </c>
    </row>
    <row r="154" spans="1:10" x14ac:dyDescent="0.25">
      <c r="A154" t="s">
        <v>90</v>
      </c>
      <c r="B154" s="4" t="s">
        <v>99</v>
      </c>
      <c r="D154">
        <v>4</v>
      </c>
      <c r="E154">
        <f>201.88*2</f>
        <v>403.76</v>
      </c>
    </row>
    <row r="155" spans="1:10" s="5" customFormat="1" x14ac:dyDescent="0.25">
      <c r="A155" t="s">
        <v>90</v>
      </c>
      <c r="B155" s="4" t="s">
        <v>100</v>
      </c>
      <c r="C155"/>
      <c r="D155">
        <v>4</v>
      </c>
      <c r="E155">
        <f>211.98*2</f>
        <v>423.96</v>
      </c>
      <c r="F155"/>
      <c r="G155"/>
      <c r="H155" s="7"/>
      <c r="I155"/>
      <c r="J155"/>
    </row>
    <row r="156" spans="1:10" x14ac:dyDescent="0.25">
      <c r="A156" t="s">
        <v>90</v>
      </c>
      <c r="B156" s="4" t="s">
        <v>101</v>
      </c>
      <c r="D156">
        <v>4</v>
      </c>
      <c r="E156">
        <f>178.36*2</f>
        <v>356.72</v>
      </c>
    </row>
    <row r="157" spans="1:10" x14ac:dyDescent="0.25">
      <c r="A157" t="s">
        <v>90</v>
      </c>
      <c r="B157" s="4" t="s">
        <v>102</v>
      </c>
      <c r="D157">
        <v>3</v>
      </c>
      <c r="E157">
        <v>405.72</v>
      </c>
    </row>
    <row r="158" spans="1:10" s="5" customFormat="1" x14ac:dyDescent="0.25">
      <c r="A158" t="s">
        <v>90</v>
      </c>
      <c r="B158" s="4" t="s">
        <v>103</v>
      </c>
      <c r="C158">
        <v>0</v>
      </c>
      <c r="D158"/>
      <c r="E158">
        <v>0</v>
      </c>
      <c r="F158"/>
      <c r="G158"/>
      <c r="H158" s="7"/>
      <c r="I158"/>
      <c r="J158"/>
    </row>
    <row r="159" spans="1:10" x14ac:dyDescent="0.25">
      <c r="A159" t="s">
        <v>90</v>
      </c>
      <c r="B159" s="4" t="s">
        <v>104</v>
      </c>
      <c r="C159">
        <v>161.69999999999999</v>
      </c>
      <c r="E159">
        <v>161.69999999999999</v>
      </c>
    </row>
    <row r="160" spans="1:10" s="5" customFormat="1" x14ac:dyDescent="0.25">
      <c r="A160" t="s">
        <v>90</v>
      </c>
      <c r="B160" s="4" t="s">
        <v>105</v>
      </c>
      <c r="C160">
        <v>0</v>
      </c>
      <c r="D160"/>
      <c r="E160">
        <v>0</v>
      </c>
      <c r="F160"/>
      <c r="G160"/>
      <c r="H160" s="7"/>
      <c r="I160"/>
      <c r="J160"/>
    </row>
    <row r="161" spans="1:10" x14ac:dyDescent="0.25">
      <c r="A161" t="s">
        <v>90</v>
      </c>
      <c r="B161" s="4" t="s">
        <v>106</v>
      </c>
      <c r="C161">
        <v>98</v>
      </c>
      <c r="E161">
        <v>98</v>
      </c>
    </row>
    <row r="162" spans="1:10" x14ac:dyDescent="0.25">
      <c r="A162" t="s">
        <v>90</v>
      </c>
      <c r="B162" s="4" t="s">
        <v>162</v>
      </c>
      <c r="C162">
        <v>115</v>
      </c>
      <c r="E162">
        <v>115</v>
      </c>
    </row>
    <row r="163" spans="1:10" x14ac:dyDescent="0.25">
      <c r="A163" t="s">
        <v>90</v>
      </c>
      <c r="B163" s="4" t="s">
        <v>160</v>
      </c>
      <c r="C163">
        <v>239.12</v>
      </c>
      <c r="E163">
        <v>239.12</v>
      </c>
    </row>
    <row r="164" spans="1:10" s="5" customFormat="1" x14ac:dyDescent="0.25">
      <c r="A164" t="s">
        <v>90</v>
      </c>
      <c r="B164" s="4" t="s">
        <v>163</v>
      </c>
      <c r="C164">
        <v>115.64</v>
      </c>
      <c r="D164"/>
      <c r="E164">
        <v>115.64</v>
      </c>
      <c r="F164"/>
      <c r="G164"/>
      <c r="H164" s="7"/>
      <c r="I164"/>
      <c r="J164"/>
    </row>
    <row r="165" spans="1:10" x14ac:dyDescent="0.25">
      <c r="A165" t="s">
        <v>90</v>
      </c>
      <c r="B165" s="4" t="s">
        <v>161</v>
      </c>
      <c r="C165">
        <v>88.2</v>
      </c>
      <c r="E165">
        <v>88.2</v>
      </c>
    </row>
    <row r="166" spans="1:10" s="5" customFormat="1" x14ac:dyDescent="0.25">
      <c r="A166" s="5" t="s">
        <v>90</v>
      </c>
      <c r="B166" s="4"/>
      <c r="C166"/>
      <c r="E166" s="5">
        <f>SUM(E146:E165)</f>
        <v>4174.3600000000006</v>
      </c>
      <c r="F166" s="5">
        <f>E166*1.08</f>
        <v>4508.3088000000007</v>
      </c>
      <c r="G166" s="5">
        <v>4383</v>
      </c>
      <c r="H166" s="8">
        <f>F166-G166</f>
        <v>125.3088000000007</v>
      </c>
    </row>
    <row r="167" spans="1:10" x14ac:dyDescent="0.25">
      <c r="A167" t="s">
        <v>29</v>
      </c>
      <c r="B167" s="4" t="s">
        <v>144</v>
      </c>
      <c r="C167">
        <v>407.68</v>
      </c>
      <c r="E167">
        <v>407.68</v>
      </c>
    </row>
    <row r="168" spans="1:10" x14ac:dyDescent="0.25">
      <c r="A168" t="s">
        <v>29</v>
      </c>
      <c r="B168" s="4" t="s">
        <v>173</v>
      </c>
      <c r="C168">
        <v>0</v>
      </c>
      <c r="E168">
        <v>0</v>
      </c>
    </row>
    <row r="169" spans="1:10" x14ac:dyDescent="0.25">
      <c r="A169" s="5" t="s">
        <v>29</v>
      </c>
      <c r="B169" s="5"/>
      <c r="C169" s="5"/>
      <c r="D169" s="5"/>
      <c r="E169" s="5">
        <f>SUM(E167:E168)</f>
        <v>407.68</v>
      </c>
      <c r="F169" s="5">
        <f>E169*1.08</f>
        <v>440.29440000000005</v>
      </c>
      <c r="G169" s="5">
        <v>440</v>
      </c>
      <c r="H169" s="8">
        <f>F169-G169</f>
        <v>0.29440000000005284</v>
      </c>
      <c r="I169" s="5"/>
      <c r="J169" s="5"/>
    </row>
    <row r="170" spans="1:10" x14ac:dyDescent="0.25">
      <c r="A170" t="s">
        <v>67</v>
      </c>
      <c r="B170" s="4" t="s">
        <v>64</v>
      </c>
      <c r="C170">
        <v>235.2</v>
      </c>
      <c r="E170">
        <v>235.2</v>
      </c>
    </row>
    <row r="171" spans="1:10" s="5" customFormat="1" x14ac:dyDescent="0.25">
      <c r="A171" t="s">
        <v>67</v>
      </c>
      <c r="B171" s="4" t="s">
        <v>65</v>
      </c>
      <c r="C171">
        <v>122.5</v>
      </c>
      <c r="D171"/>
      <c r="E171">
        <v>122.5</v>
      </c>
      <c r="F171"/>
      <c r="G171"/>
      <c r="H171" s="7"/>
      <c r="I171"/>
      <c r="J171"/>
    </row>
    <row r="172" spans="1:10" x14ac:dyDescent="0.25">
      <c r="A172" s="5" t="s">
        <v>67</v>
      </c>
      <c r="B172" s="5"/>
      <c r="C172" s="5"/>
      <c r="D172" s="5"/>
      <c r="E172" s="5">
        <f>SUM(E170:E171)</f>
        <v>357.7</v>
      </c>
      <c r="F172" s="5">
        <f>E172*1.08</f>
        <v>386.31600000000003</v>
      </c>
      <c r="G172" s="5">
        <v>386</v>
      </c>
      <c r="H172" s="8">
        <f>F172-G172</f>
        <v>0.31600000000003092</v>
      </c>
      <c r="I172" s="5"/>
      <c r="J172" s="5"/>
    </row>
    <row r="173" spans="1:10" x14ac:dyDescent="0.25">
      <c r="A173" t="s">
        <v>67</v>
      </c>
      <c r="B173" s="2" t="s">
        <v>191</v>
      </c>
      <c r="C173">
        <v>359.66</v>
      </c>
    </row>
    <row r="174" spans="1:10" s="5" customFormat="1" x14ac:dyDescent="0.25">
      <c r="A174" t="s">
        <v>190</v>
      </c>
      <c r="B174" s="2" t="s">
        <v>189</v>
      </c>
      <c r="C174">
        <v>407.68</v>
      </c>
      <c r="D174"/>
      <c r="E174">
        <v>407.68</v>
      </c>
      <c r="F174"/>
      <c r="G174"/>
      <c r="H174" s="7"/>
      <c r="I174"/>
      <c r="J174"/>
    </row>
    <row r="175" spans="1:10" x14ac:dyDescent="0.25">
      <c r="A175" s="5" t="s">
        <v>190</v>
      </c>
      <c r="B175" s="5"/>
      <c r="C175" s="5"/>
      <c r="D175" s="5"/>
      <c r="E175" s="5">
        <f>SUM(E174)</f>
        <v>407.68</v>
      </c>
      <c r="F175" s="5">
        <f>E175*1.08</f>
        <v>440.29440000000005</v>
      </c>
      <c r="G175" s="5">
        <v>0</v>
      </c>
      <c r="H175" s="8">
        <f>F175-G175</f>
        <v>440.29440000000005</v>
      </c>
      <c r="I175" s="5"/>
      <c r="J175" s="5"/>
    </row>
    <row r="176" spans="1:10" x14ac:dyDescent="0.25">
      <c r="A176" t="s">
        <v>180</v>
      </c>
      <c r="B176" s="4" t="s">
        <v>178</v>
      </c>
      <c r="C176">
        <v>219.52</v>
      </c>
      <c r="E176">
        <v>219.52</v>
      </c>
    </row>
    <row r="177" spans="1:10" x14ac:dyDescent="0.25">
      <c r="A177" t="s">
        <v>180</v>
      </c>
      <c r="B177" s="4" t="s">
        <v>179</v>
      </c>
      <c r="C177">
        <v>170.52</v>
      </c>
      <c r="E177">
        <v>170.52</v>
      </c>
    </row>
    <row r="178" spans="1:10" x14ac:dyDescent="0.25">
      <c r="A178" t="s">
        <v>180</v>
      </c>
      <c r="B178" s="4" t="s">
        <v>187</v>
      </c>
      <c r="C178">
        <v>253.82</v>
      </c>
      <c r="E178">
        <v>253.82</v>
      </c>
    </row>
    <row r="179" spans="1:10" x14ac:dyDescent="0.25">
      <c r="A179" s="5" t="s">
        <v>180</v>
      </c>
      <c r="B179" s="5"/>
      <c r="C179" s="5"/>
      <c r="D179" s="5"/>
      <c r="E179" s="5">
        <f>SUM(E176:E178)</f>
        <v>643.86</v>
      </c>
      <c r="F179" s="5">
        <f>E179*1.08</f>
        <v>695.36880000000008</v>
      </c>
      <c r="G179" s="5">
        <v>695</v>
      </c>
      <c r="H179" s="8">
        <f>F179-G179</f>
        <v>0.3688000000000784</v>
      </c>
      <c r="I179" s="5"/>
      <c r="J179" s="5"/>
    </row>
    <row r="180" spans="1:10" x14ac:dyDescent="0.25">
      <c r="A180" t="s">
        <v>31</v>
      </c>
      <c r="B180" s="2" t="s">
        <v>192</v>
      </c>
      <c r="C180">
        <v>99.96</v>
      </c>
      <c r="D180" s="5"/>
      <c r="E180">
        <v>99.96</v>
      </c>
      <c r="F180" s="5"/>
      <c r="G180" s="5"/>
      <c r="H180" s="8"/>
      <c r="I180" s="5"/>
      <c r="J180" s="5"/>
    </row>
    <row r="181" spans="1:10" x14ac:dyDescent="0.25">
      <c r="A181" t="s">
        <v>31</v>
      </c>
      <c r="B181" s="4" t="s">
        <v>30</v>
      </c>
      <c r="C181">
        <v>97.02</v>
      </c>
      <c r="E181">
        <v>97.02</v>
      </c>
    </row>
    <row r="182" spans="1:10" x14ac:dyDescent="0.25">
      <c r="A182" s="5" t="s">
        <v>31</v>
      </c>
      <c r="B182" s="5"/>
      <c r="C182" s="5"/>
      <c r="D182" s="5"/>
      <c r="E182" s="5">
        <f>SUM(E180:E181)</f>
        <v>196.98</v>
      </c>
      <c r="F182" s="5">
        <f>E182*1.08</f>
        <v>212.73840000000001</v>
      </c>
      <c r="G182" s="5">
        <v>105</v>
      </c>
      <c r="H182" s="8">
        <f>F182-G182</f>
        <v>107.73840000000001</v>
      </c>
      <c r="I182" s="5"/>
      <c r="J182" s="5"/>
    </row>
    <row r="183" spans="1:10" s="5" customFormat="1" x14ac:dyDescent="0.25">
      <c r="D183"/>
      <c r="E183"/>
      <c r="F183"/>
      <c r="G183"/>
      <c r="H183" s="7"/>
      <c r="I183"/>
      <c r="J183"/>
    </row>
    <row r="184" spans="1:10" x14ac:dyDescent="0.25">
      <c r="A184" t="s">
        <v>14</v>
      </c>
      <c r="B184" s="4" t="s">
        <v>48</v>
      </c>
      <c r="C184">
        <v>294</v>
      </c>
      <c r="E184">
        <v>294</v>
      </c>
    </row>
    <row r="185" spans="1:10" x14ac:dyDescent="0.25">
      <c r="A185" t="s">
        <v>14</v>
      </c>
      <c r="B185" s="4" t="s">
        <v>49</v>
      </c>
      <c r="C185">
        <v>127.4</v>
      </c>
      <c r="E185">
        <v>127.4</v>
      </c>
    </row>
    <row r="186" spans="1:10" x14ac:dyDescent="0.25">
      <c r="A186" t="s">
        <v>14</v>
      </c>
      <c r="B186" s="4" t="s">
        <v>53</v>
      </c>
      <c r="C186">
        <v>431.2</v>
      </c>
      <c r="E186">
        <v>431.2</v>
      </c>
    </row>
    <row r="187" spans="1:10" x14ac:dyDescent="0.25">
      <c r="A187" t="s">
        <v>14</v>
      </c>
      <c r="B187" s="4" t="s">
        <v>111</v>
      </c>
      <c r="C187">
        <v>0</v>
      </c>
      <c r="E187">
        <v>0</v>
      </c>
    </row>
    <row r="188" spans="1:10" x14ac:dyDescent="0.25">
      <c r="A188" s="5" t="s">
        <v>14</v>
      </c>
      <c r="B188" s="5"/>
      <c r="C188" s="5"/>
      <c r="D188" s="5"/>
      <c r="E188" s="5">
        <f>SUM(E184:E187)</f>
        <v>852.59999999999991</v>
      </c>
      <c r="F188" s="5">
        <f>E188*1.08</f>
        <v>920.80799999999999</v>
      </c>
      <c r="G188" s="5">
        <v>921</v>
      </c>
      <c r="H188" s="8">
        <f>F188-G188</f>
        <v>-0.19200000000000728</v>
      </c>
      <c r="I188" s="5"/>
      <c r="J188" s="5"/>
    </row>
    <row r="189" spans="1:10" x14ac:dyDescent="0.25">
      <c r="A189" t="s">
        <v>166</v>
      </c>
      <c r="B189" s="4" t="s">
        <v>164</v>
      </c>
      <c r="C189">
        <v>175.54</v>
      </c>
      <c r="E189">
        <v>175.54</v>
      </c>
    </row>
    <row r="190" spans="1:10" x14ac:dyDescent="0.25">
      <c r="A190" t="s">
        <v>166</v>
      </c>
      <c r="B190" s="4" t="s">
        <v>165</v>
      </c>
      <c r="D190">
        <v>5</v>
      </c>
      <c r="E190">
        <v>303.8</v>
      </c>
    </row>
    <row r="191" spans="1:10" x14ac:dyDescent="0.25">
      <c r="A191" s="5" t="s">
        <v>166</v>
      </c>
      <c r="B191" s="5"/>
      <c r="C191" s="5"/>
      <c r="D191" s="5"/>
      <c r="E191" s="5">
        <f>SUM(E189:E190)</f>
        <v>479.34000000000003</v>
      </c>
      <c r="F191" s="5">
        <f>E191*1.08</f>
        <v>517.68720000000008</v>
      </c>
      <c r="G191" s="5">
        <v>518</v>
      </c>
      <c r="H191" s="8">
        <f>F191-G191</f>
        <v>-0.31279999999992469</v>
      </c>
      <c r="I191" s="5"/>
      <c r="J191" s="5"/>
    </row>
    <row r="192" spans="1:10" x14ac:dyDescent="0.25">
      <c r="A192" t="s">
        <v>125</v>
      </c>
      <c r="B192" s="4" t="s">
        <v>117</v>
      </c>
      <c r="C192">
        <v>289.10000000000002</v>
      </c>
      <c r="E192">
        <v>289.10000000000002</v>
      </c>
    </row>
    <row r="193" spans="1:10" x14ac:dyDescent="0.25">
      <c r="A193" t="s">
        <v>125</v>
      </c>
      <c r="B193" s="4" t="s">
        <v>118</v>
      </c>
      <c r="C193">
        <v>43.12</v>
      </c>
      <c r="E193">
        <v>43.12</v>
      </c>
    </row>
    <row r="194" spans="1:10" x14ac:dyDescent="0.25">
      <c r="A194" t="s">
        <v>125</v>
      </c>
      <c r="B194" s="4" t="s">
        <v>119</v>
      </c>
      <c r="C194">
        <v>43.12</v>
      </c>
      <c r="E194">
        <v>43.12</v>
      </c>
    </row>
    <row r="195" spans="1:10" x14ac:dyDescent="0.25">
      <c r="A195" t="s">
        <v>125</v>
      </c>
      <c r="B195" s="4" t="s">
        <v>120</v>
      </c>
      <c r="C195">
        <v>68.599999999999994</v>
      </c>
      <c r="E195">
        <v>68.599999999999994</v>
      </c>
    </row>
    <row r="196" spans="1:10" x14ac:dyDescent="0.25">
      <c r="A196" t="s">
        <v>125</v>
      </c>
      <c r="B196" s="4" t="s">
        <v>121</v>
      </c>
      <c r="C196">
        <v>45.08</v>
      </c>
      <c r="E196">
        <v>45.08</v>
      </c>
    </row>
    <row r="197" spans="1:10" x14ac:dyDescent="0.25">
      <c r="A197" t="s">
        <v>125</v>
      </c>
      <c r="B197" s="4" t="s">
        <v>122</v>
      </c>
      <c r="C197">
        <v>0</v>
      </c>
      <c r="E197">
        <v>0</v>
      </c>
    </row>
    <row r="198" spans="1:10" x14ac:dyDescent="0.25">
      <c r="A198" t="s">
        <v>125</v>
      </c>
      <c r="B198" s="4" t="s">
        <v>123</v>
      </c>
      <c r="C198">
        <v>308.7</v>
      </c>
      <c r="E198">
        <v>308.7</v>
      </c>
    </row>
    <row r="199" spans="1:10" x14ac:dyDescent="0.25">
      <c r="A199" t="s">
        <v>125</v>
      </c>
      <c r="B199" s="4" t="s">
        <v>124</v>
      </c>
      <c r="C199">
        <v>0</v>
      </c>
      <c r="E199">
        <v>0</v>
      </c>
    </row>
    <row r="200" spans="1:10" x14ac:dyDescent="0.25">
      <c r="A200" s="5" t="s">
        <v>125</v>
      </c>
      <c r="B200" s="5"/>
      <c r="C200" s="5"/>
      <c r="D200" s="5"/>
      <c r="E200" s="5">
        <f>SUM(E192:E199)</f>
        <v>797.72</v>
      </c>
      <c r="F200" s="5">
        <f>E200*1.08</f>
        <v>861.53760000000011</v>
      </c>
      <c r="G200" s="5">
        <v>862</v>
      </c>
      <c r="H200" s="8">
        <f>F200-G200</f>
        <v>-0.46239999999988868</v>
      </c>
      <c r="I200" s="5"/>
      <c r="J200" s="5"/>
    </row>
  </sheetData>
  <sortState ref="A2:J202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2016-09-19T16:03:57Z</dcterms:modified>
</cp:coreProperties>
</file>