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21" i="1" l="1"/>
  <c r="F121" i="1"/>
  <c r="E121" i="1"/>
  <c r="I113" i="1"/>
  <c r="F113" i="1"/>
  <c r="E113" i="1"/>
  <c r="G107" i="1"/>
  <c r="E107" i="1"/>
  <c r="F107" i="1" s="1"/>
  <c r="I107" i="1" s="1"/>
  <c r="E94" i="1"/>
  <c r="F94" i="1" s="1"/>
  <c r="I94" i="1" s="1"/>
  <c r="E90" i="1"/>
  <c r="F90" i="1" s="1"/>
  <c r="I90" i="1" s="1"/>
  <c r="G83" i="1"/>
  <c r="E83" i="1"/>
  <c r="F83" i="1" s="1"/>
  <c r="G80" i="1"/>
  <c r="E80" i="1"/>
  <c r="F80" i="1" s="1"/>
  <c r="G74" i="1"/>
  <c r="E74" i="1"/>
  <c r="F74" i="1" s="1"/>
  <c r="G67" i="1"/>
  <c r="E65" i="1"/>
  <c r="E67" i="1" s="1"/>
  <c r="F67" i="1" s="1"/>
  <c r="I67" i="1" s="1"/>
  <c r="G59" i="1"/>
  <c r="E59" i="1"/>
  <c r="F59" i="1" s="1"/>
  <c r="G55" i="1"/>
  <c r="E55" i="1"/>
  <c r="F55" i="1" s="1"/>
  <c r="G47" i="1"/>
  <c r="E47" i="1"/>
  <c r="F47" i="1" s="1"/>
  <c r="G38" i="1"/>
  <c r="E23" i="1"/>
  <c r="G22" i="1"/>
  <c r="E22" i="1"/>
  <c r="F22" i="1" s="1"/>
  <c r="I22" i="1" s="1"/>
  <c r="E14" i="1"/>
  <c r="F14" i="1" s="1"/>
  <c r="I14" i="1" s="1"/>
  <c r="G11" i="1"/>
  <c r="E11" i="1"/>
  <c r="F11" i="1" s="1"/>
  <c r="E30" i="1"/>
  <c r="I74" i="1" l="1"/>
  <c r="I80" i="1"/>
  <c r="I83" i="1"/>
  <c r="I11" i="1"/>
  <c r="E38" i="1"/>
  <c r="F38" i="1" s="1"/>
  <c r="I38" i="1" s="1"/>
  <c r="I47" i="1"/>
  <c r="I55" i="1"/>
  <c r="I59" i="1"/>
</calcChain>
</file>

<file path=xl/sharedStrings.xml><?xml version="1.0" encoding="utf-8"?>
<sst xmlns="http://schemas.openxmlformats.org/spreadsheetml/2006/main" count="269" uniqueCount="155">
  <si>
    <t>ник</t>
  </si>
  <si>
    <t>наименование</t>
  </si>
  <si>
    <t>цена</t>
  </si>
  <si>
    <t>кол-во</t>
  </si>
  <si>
    <t>трансп.</t>
  </si>
  <si>
    <t>сдано</t>
  </si>
  <si>
    <t>долг</t>
  </si>
  <si>
    <t>MamaNataSha</t>
  </si>
  <si>
    <t>BD01 кальсоны для мальчиков 6/7, Black 116 - 1 шт </t>
  </si>
  <si>
    <t>BD01 кальсоны для мальчиков 8/9, Black 116 - 1 шт </t>
  </si>
  <si>
    <t>BD02 кальсоны для мальчиков 10/11, Black 163 - 1 шт </t>
  </si>
  <si>
    <t xml:space="preserve">майка детская (евразия) 04-041-008 р.7/122 47.0 р. - 1 шт </t>
  </si>
  <si>
    <t>майка детская (евразия) 04-041-008 р.9/134 47.0 р. - 2 шт</t>
  </si>
  <si>
    <t>BD01 кальсоны для мальчиков 4/5, Black 1шт </t>
  </si>
  <si>
    <t>MD04 кальсоны XXL, Black 1 шт</t>
  </si>
  <si>
    <t>lyuda-kindt</t>
  </si>
  <si>
    <t>3135 Платье для девочки (ф.ф.) р.110 (30) 302.0 р. </t>
  </si>
  <si>
    <t>2462 сарафан для девочки (ф.ф.) р.30/110 292.0 р. </t>
  </si>
  <si>
    <t>13-508-018 платье детское kids (евразия) р.5/110 289.0 р. </t>
  </si>
  <si>
    <t>4101 Платье для девочки (ф.ф) р.110/30 150.0 р. </t>
  </si>
  <si>
    <t>GATS318 Комплект для девочки (пеликан) р.5 399.0 р. </t>
  </si>
  <si>
    <t>CAK3188 Комплект для девочки (майка, трусы) (черубино) р.110-116/60 99.0 р. </t>
  </si>
  <si>
    <t>13-355-017П комплект детский Kids (евразия) р.5/110 129.0 р. </t>
  </si>
  <si>
    <t>VA510-2 Платье кулирка (ватага) р.60/110-116 294.0 р </t>
  </si>
  <si>
    <t>GWD3028 Сарафан для девочек (пеликан) р.5 409.0 р. </t>
  </si>
  <si>
    <t>HYG1010 Сарафан джинсовый (Овас) р.110/116 504.0 р. </t>
  </si>
  <si>
    <t>CSK6496 Сарафан для девочки (черубино) р.110/60 150.0 р. </t>
  </si>
  <si>
    <t>CAK6716 футболка для девочки (черубино) р.110/60 106.0 р. - 2 шт, разного цвета </t>
  </si>
  <si>
    <t>GTR303 футболка для девочек (пеликан) р.5 154.0 р. </t>
  </si>
  <si>
    <t>0692-TS Футболка для девочки (Бамбино) р.74 62.0 р. - 3 шт. разного цвета для девочки </t>
  </si>
  <si>
    <t>CSN6539 Футболка ясельная (Черубино) р.74/48 102.0 р. - 2 шт. разного цвета для девочки</t>
  </si>
  <si>
    <t>El_mira</t>
  </si>
  <si>
    <t>кальсоны MD01 р М 1 шт</t>
  </si>
  <si>
    <t>кальсоны MD01 р XL 4 шт</t>
  </si>
  <si>
    <t>юсенька</t>
  </si>
  <si>
    <t>MD02 кальсоны муж. Black размер XL 241 р. </t>
  </si>
  <si>
    <t>BD01 кальсоны для мальчиков 4/5 116р.</t>
  </si>
  <si>
    <t>ИринаS22</t>
  </si>
  <si>
    <t>yuyu008</t>
  </si>
  <si>
    <t>MD01 кальсоны XXL, Black-1шт </t>
  </si>
  <si>
    <t>MD02 кальсоны XXL, Black-1шт </t>
  </si>
  <si>
    <t>BD02 кальсоны для мальчиков 12/13, Black-1шт </t>
  </si>
  <si>
    <t>BD02 кальсоны для мальчиков 14/15, Black-1шт</t>
  </si>
  <si>
    <t>BD02 кальсоны для мальчиков 14/15, Black</t>
  </si>
  <si>
    <t>Нюшенция</t>
  </si>
  <si>
    <t>Ёяя</t>
  </si>
  <si>
    <t>Кальсоны мужские (пеликан) MD03 ХL (на замену любой др. арт пеликан)</t>
  </si>
  <si>
    <t>BD01 кальсоны для мальчиков 4/5, Black   116 2шт. </t>
  </si>
  <si>
    <t>BD02 кальсоны для мальчиков 14/15, Black   163 1 шт.</t>
  </si>
  <si>
    <t>Viksya</t>
  </si>
  <si>
    <t>BD02 кальсоны для мальчиков 10/11, Black 163 </t>
  </si>
  <si>
    <t>Olivya</t>
  </si>
  <si>
    <t>пеликан MD02 кальсоны L, Black 241р </t>
  </si>
  <si>
    <t>Носки муж. (орел) с489ор р.27/29 56 р. 5пар </t>
  </si>
  <si>
    <t>Носки муж. п/ш (орел) с91 ор р.27 37.2 р. 5пар </t>
  </si>
  <si>
    <t>Колготки жен. п/ш (орел) с131 р.170,96-100 125.9 р. 1шт</t>
  </si>
  <si>
    <t>pyuli</t>
  </si>
  <si>
    <t>MD03 кальсоны L , Black 202</t>
  </si>
  <si>
    <t>лераТ</t>
  </si>
  <si>
    <t>BD01 кальсоны для мальчиков 8/9, Black   116 1 шт </t>
  </si>
  <si>
    <t>BD02 кальсоны для мальчиков 10/11, Black   163 1 шт </t>
  </si>
  <si>
    <t>BD02 кальсоны для мальчиков 12/13, Black   163 1 шт </t>
  </si>
  <si>
    <t>Мята Перечная</t>
  </si>
  <si>
    <t>куртка д/дев. (консалт) К3461 размер 64 красный</t>
  </si>
  <si>
    <t>куртка детская д/мальчика (консалт) К3457 размер 64 синий</t>
  </si>
  <si>
    <t>Еяя</t>
  </si>
  <si>
    <t>Колготки дет. махр(алсу) пфс78 р-р 16-17 2 шт цвета на девочку на замену пфс77 р-р 16-17 2 шт на девочку</t>
  </si>
  <si>
    <t>Ната987</t>
  </si>
  <si>
    <t>CWB 9286 (28) Комплект для мальчика (куртка,брюки) жёлтый/т.бежевый (092)-56 У (замёна цв. красный/т.синий) - 1шт, 461р </t>
  </si>
  <si>
    <t>CWB 6687 (29) Водолазка для мальчика бежевый (098)-56 У (замёна цв.-красный) - 1шт, 179р </t>
  </si>
  <si>
    <t>CWB 7291 (28) Брюки для мальчика т.синий (098)-56 У (замёна цв.серый меланж)  - 1шт, 176р</t>
  </si>
  <si>
    <t>Пижама для мальчика (Черубино), р.92 CAB5130 - 1шт, 182р </t>
  </si>
  <si>
    <t>Пижама для мальчика (Черубино), р.98/56 CWB5134 -1 шт, 255р </t>
  </si>
  <si>
    <t>Пижама для мальчика (Черубино),р.98/56 CAB5131 - 1шт, 252р </t>
  </si>
  <si>
    <t>АрсиБусинка</t>
  </si>
  <si>
    <t>Болеро для девочки (ф.ф.), арт 1311, р. 98 (замена 104), 134 руб </t>
  </si>
  <si>
    <t>Комплект для девочки Артикул: GATS321, р 3, 249 руб</t>
  </si>
  <si>
    <t>Astafeva</t>
  </si>
  <si>
    <t>CWK 6725 (35) Туника для девочки лиловый (104)-56 У 294 р</t>
  </si>
  <si>
    <t>Cемиsветик</t>
  </si>
  <si>
    <t>CAJ 5153 Пижама для мальчика бежевый/бирюзовый (134)-68 У- 335 руб 1 шт </t>
  </si>
  <si>
    <t>CWJ 5155 Пижама для мальчика св.серый/синий (134)-68 У -358 руб-1 шт </t>
  </si>
  <si>
    <t>КарОмелька</t>
  </si>
  <si>
    <t>Кальсоны мужские Артикул: 504TMC, Производитель:Виз-А-Ви (Vis-A-Vis), р-р 82</t>
  </si>
  <si>
    <t>Каля-баля</t>
  </si>
  <si>
    <t>CWB 5134 Пижама для мальчика голубой/т.синий (098)-56 У </t>
  </si>
  <si>
    <t>Svettta</t>
  </si>
  <si>
    <t>Кальсоны для мальчика (черубино) Артикул: CWJ1041 р.128/64    149.0 р </t>
  </si>
  <si>
    <t>Кальсоны для мальчика (черубино) Артикул:CWJ1129 р.128/64         125.0 р </t>
  </si>
  <si>
    <t>Пижама для мальчика (Черубино) Артикул:CAK5144 р.122/64           225.0 р. </t>
  </si>
  <si>
    <t>(на замену пижама д/мальчика (визави) Артикул:KP11-02  р.L   235.0 р. </t>
  </si>
  <si>
    <t> или Артикул: KP11-23 р.L   235.0 р)</t>
  </si>
  <si>
    <t>Anastasia2812</t>
  </si>
  <si>
    <t>CAJ 5154 Пижама для мальчика св.бежевый/бежевый (128)-64 У 282 </t>
  </si>
  <si>
    <t>CAB 5130 Пижама для мальчика салатовый/бирюзовый (098)-56 У 182 </t>
  </si>
  <si>
    <t>CWB 7291 (28) Брюки для мальчика серый меланж (098)-56 У 176 </t>
  </si>
  <si>
    <t>CWB 6683 (28) Джемпер для мальчика т.синий (098)-56 У 157 </t>
  </si>
  <si>
    <t>Маруsка</t>
  </si>
  <si>
    <t>Артикул:MLH401 р.XL </t>
  </si>
  <si>
    <t>Галина Лазарева</t>
  </si>
  <si>
    <t>Трусы женские классик (Якс) Артикул: YBW3323-006 р.46</t>
  </si>
  <si>
    <t>Трусы женские бикини (Якс) Артикул:YBW3313-011 р.46-2 шт</t>
  </si>
  <si>
    <t>Трусы женские классик (Якс) Артикул: YBW3323-010 р.48</t>
  </si>
  <si>
    <t>футболка для девочки (черубино) Артикул: CAJ6611 р.134/68 121.0 р. цвет только черный.</t>
  </si>
  <si>
    <t>Марина 777</t>
  </si>
  <si>
    <t>пижама детская К1045, р. 52/104, 195 р. (на сайте) цвет на девочку </t>
  </si>
  <si>
    <t>пижама на девочку CAK5136, р. 56/104, 231 р (на сайте) </t>
  </si>
  <si>
    <t>пижама на девочку CWK5140, р. 56/104, 269 р. (на сайте). </t>
  </si>
  <si>
    <t>майка для девочки К1082, р.52/98-104, 64.0 р. (на сайте) </t>
  </si>
  <si>
    <t>майка для девочки К1082н, р.52/98-104, 69.0 р (на сайте) </t>
  </si>
  <si>
    <t>купальник гимнастический CAK4079, р.110/60 115.0 р. (на сайте), цвет черный или розовый. </t>
  </si>
  <si>
    <t>Носки дет махр.+эластан (орел) с303 р.18/20 36.2 р. 5пар на девочку</t>
  </si>
  <si>
    <t>Анюта2</t>
  </si>
  <si>
    <t>Муж. трусы-боксеры  Cherubino MC1040 2XL 146 руб. 2 шт. </t>
  </si>
  <si>
    <t>Муж. трусы-боксеры  Cherubino MC1048 2XL 125 руб. 1 шт.</t>
  </si>
  <si>
    <t>BD02 кальсоны для мальчиков 12/13, Black 163</t>
  </si>
  <si>
    <t>ЛераТ</t>
  </si>
  <si>
    <t>БАЛАНЮЧКА</t>
  </si>
  <si>
    <t>Колготки дет. махр(алсу) пфС70,р 19-20(цвет потемнее на мальчика)-1шт</t>
  </si>
  <si>
    <t>кофточка ясельная (черубино) CAN6654 р.74/48 101 руб. на девочку</t>
  </si>
  <si>
    <t>кофточка ясельная (черубино) CSN6465 р.74/48 100 руб. на девочку</t>
  </si>
  <si>
    <t>кофточка ясельная (черубино) CSN6530 р.74/48 106 руб. на девочку</t>
  </si>
  <si>
    <t>я</t>
  </si>
  <si>
    <t>колготки детские (орел) С805 р.17-18 на девочку светлые - молочные, розовые. Желтые, голубые, красные, зеленые НЕ надо!</t>
  </si>
  <si>
    <t>Колготки дет. (алсу) КД1 р.17-18  2 шт. на девочку светлые - молочные, розовые, белые. Желтые, голубые, красные, зеленые НЕ надо!</t>
  </si>
  <si>
    <t>CSN7201 Брюки ясельные (черубино) (голубой, р.62/40)</t>
  </si>
  <si>
    <t>CSN7201 Брюки ясельные (черубино) (голубой, р.68)</t>
  </si>
  <si>
    <t>13-355-017П комплект детский Kids (евразия) р.4/104 129.0 р. </t>
  </si>
  <si>
    <t>CAK3187 Комплект для девочки (майка, трусы) (черубино) (р.98-104/56, розовый)</t>
  </si>
  <si>
    <t>0-7 Кофточка ажур (Лаки Чайлд) (р.18(56-62))</t>
  </si>
  <si>
    <t>1-16Мф Кофточка из футера (Лаки Чайлд) (р.20(62-68))</t>
  </si>
  <si>
    <t>25-03Кофточка с лампасами  (ёмаё) (серый меланж, р.40/62-68)</t>
  </si>
  <si>
    <t>GM11-020-1 Майка для дев.(визави) (DREAM BLUE, р.M)</t>
  </si>
  <si>
    <t>К1076 майка для девочки (консалт) (р.52/98-104)</t>
  </si>
  <si>
    <t>К1082 майка для девочки (консалт) (р.52/98-104)</t>
  </si>
  <si>
    <t>К1082 майка для девочки (консалт) (р.110-116)</t>
  </si>
  <si>
    <t>CAJ5154 Пижама для мальч.(Черубино) (р.128/64, св.бежевый/бежевый)</t>
  </si>
  <si>
    <t>1-4Мф  Ползунки с лампас.из футера д/мал.(Лаки Чайлд) (р.20(62-68))</t>
  </si>
  <si>
    <t>CWN9272 Ползунки ясельные (черубино) (р.62/40, синий)</t>
  </si>
  <si>
    <t>1-7М Распашонка "я люблю маму" (Лаки Чайлд) (р.20(62-68))</t>
  </si>
  <si>
    <t>1-7Пф Распашонка "я люблю папу" (Лаки Чайлд) (р.20(62-68))</t>
  </si>
  <si>
    <t>23-307 Распашонка (ёмаё) (белый, р.40/62-68)</t>
  </si>
  <si>
    <t>1-8Мф Распашонка (Лаки Чайлд) (р.20(62-68))</t>
  </si>
  <si>
    <t>13-624-018П Распашонка Baby (евразия) (р.4/62)</t>
  </si>
  <si>
    <t>0-8 Распашонка ажур. (Лаки Чайлд) (р.18(56-62))</t>
  </si>
  <si>
    <t>1-8М Распашонка для мальчика (Лаки Чайлд) (р.20(62-68))</t>
  </si>
  <si>
    <t>0-11 Ползунки ажур. (Лаки Чайлд) (р.20(62-68))</t>
  </si>
  <si>
    <t>трусы женские (пеликан) Артикул:LMB145 р М </t>
  </si>
  <si>
    <t>трусы женские (пеликан) Артикул:LMM227 р.2XL </t>
  </si>
  <si>
    <t>Трусы женские (черубино) Артикул:FS1053 р М </t>
  </si>
  <si>
    <t>Трусы женские коррекция (визави) Артикул: DU1001 р.   2XL </t>
  </si>
  <si>
    <t>Трусы женские (Якс) Артикул: YBW3314-003 р 46 </t>
  </si>
  <si>
    <t>Трусы мужские (черубино) Артикул:     MC1043 р.XL</t>
  </si>
  <si>
    <t xml:space="preserve">итого </t>
  </si>
  <si>
    <t>с орг%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</si>
</sst>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  <charset val="204"/>
    </font>
    <font>
      <b/>
      <sz val="11"/>
      <color rgb="FF00B050"/>
      <name val="Calibri"/>
      <family val="2"/>
      <charset val="204"/>
      <scheme val="minor"/>
    </font>
    <font>
      <b/>
      <sz val="11"/>
      <color rgb="FF00B050"/>
      <name val="Calibri"/>
      <family val="2"/>
      <scheme val="minor"/>
    </font>
    <font>
      <b/>
      <sz val="10"/>
      <color rgb="FF00B05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Protection="1">
      <protection locked="0"/>
    </xf>
    <xf numFmtId="0" fontId="5" fillId="0" borderId="0" xfId="0" applyFont="1"/>
    <xf numFmtId="0" fontId="6" fillId="0" borderId="0" xfId="0" applyFont="1"/>
    <xf numFmtId="0" fontId="7" fillId="0" borderId="0" xfId="0" applyFont="1" applyProtection="1">
      <protection locked="0"/>
    </xf>
    <xf numFmtId="1" fontId="1" fillId="0" borderId="0" xfId="0" applyNumberFormat="1" applyFont="1"/>
    <xf numFmtId="1" fontId="0" fillId="0" borderId="0" xfId="0" applyNumberFormat="1"/>
    <xf numFmtId="1" fontId="5" fillId="0" borderId="0" xfId="0" applyNumberFormat="1" applyFont="1"/>
    <xf numFmtId="1" fontId="6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4"/>
  <sheetViews>
    <sheetView tabSelected="1" workbookViewId="0">
      <selection activeCell="K2" sqref="K2"/>
    </sheetView>
  </sheetViews>
  <sheetFormatPr defaultRowHeight="15" x14ac:dyDescent="0.25"/>
  <cols>
    <col min="1" max="1" width="24.140625" customWidth="1"/>
    <col min="2" max="2" width="45.7109375" customWidth="1"/>
    <col min="9" max="9" width="9.140625" style="9"/>
  </cols>
  <sheetData>
    <row r="1" spans="1:9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153</v>
      </c>
      <c r="F1" s="1" t="s">
        <v>154</v>
      </c>
      <c r="G1" s="1" t="s">
        <v>4</v>
      </c>
      <c r="H1" s="1" t="s">
        <v>5</v>
      </c>
      <c r="I1" s="8" t="s">
        <v>6</v>
      </c>
    </row>
    <row r="2" spans="1:9" x14ac:dyDescent="0.25">
      <c r="A2" t="s">
        <v>92</v>
      </c>
      <c r="B2" t="s">
        <v>91</v>
      </c>
      <c r="C2">
        <v>0</v>
      </c>
      <c r="E2">
        <v>0</v>
      </c>
    </row>
    <row r="3" spans="1:9" x14ac:dyDescent="0.25">
      <c r="A3" t="s">
        <v>92</v>
      </c>
      <c r="B3" t="s">
        <v>90</v>
      </c>
      <c r="C3">
        <v>0</v>
      </c>
      <c r="E3">
        <v>0</v>
      </c>
    </row>
    <row r="4" spans="1:9" x14ac:dyDescent="0.25">
      <c r="A4" t="s">
        <v>92</v>
      </c>
      <c r="B4" t="s">
        <v>94</v>
      </c>
      <c r="C4">
        <v>180.18</v>
      </c>
      <c r="E4">
        <v>180.18</v>
      </c>
      <c r="G4">
        <v>2</v>
      </c>
    </row>
    <row r="5" spans="1:9" x14ac:dyDescent="0.25">
      <c r="A5" t="s">
        <v>92</v>
      </c>
      <c r="B5" t="s">
        <v>93</v>
      </c>
      <c r="C5">
        <v>0</v>
      </c>
      <c r="E5">
        <v>0</v>
      </c>
    </row>
    <row r="6" spans="1:9" x14ac:dyDescent="0.25">
      <c r="A6" t="s">
        <v>92</v>
      </c>
      <c r="B6" t="s">
        <v>96</v>
      </c>
      <c r="C6">
        <v>155.43</v>
      </c>
      <c r="E6">
        <v>155.43</v>
      </c>
      <c r="G6">
        <v>2</v>
      </c>
    </row>
    <row r="7" spans="1:9" x14ac:dyDescent="0.25">
      <c r="A7" t="s">
        <v>92</v>
      </c>
      <c r="B7" t="s">
        <v>95</v>
      </c>
      <c r="C7">
        <v>0</v>
      </c>
      <c r="E7">
        <v>0</v>
      </c>
    </row>
    <row r="8" spans="1:9" x14ac:dyDescent="0.25">
      <c r="A8" t="s">
        <v>92</v>
      </c>
      <c r="B8" s="3" t="s">
        <v>87</v>
      </c>
      <c r="C8">
        <v>0</v>
      </c>
      <c r="E8">
        <v>0</v>
      </c>
    </row>
    <row r="9" spans="1:9" x14ac:dyDescent="0.25">
      <c r="A9" t="s">
        <v>92</v>
      </c>
      <c r="B9" s="3" t="s">
        <v>88</v>
      </c>
      <c r="C9">
        <v>0</v>
      </c>
      <c r="E9">
        <v>0</v>
      </c>
    </row>
    <row r="10" spans="1:9" x14ac:dyDescent="0.25">
      <c r="A10" t="s">
        <v>92</v>
      </c>
      <c r="B10" s="3" t="s">
        <v>89</v>
      </c>
      <c r="C10">
        <v>0</v>
      </c>
      <c r="E10">
        <v>0</v>
      </c>
    </row>
    <row r="11" spans="1:9" s="5" customFormat="1" x14ac:dyDescent="0.25">
      <c r="A11" s="5" t="s">
        <v>92</v>
      </c>
      <c r="E11" s="5">
        <f>SUM(E2:E10)</f>
        <v>335.61</v>
      </c>
      <c r="F11" s="5">
        <f>E11*1.13</f>
        <v>379.23929999999996</v>
      </c>
      <c r="G11" s="5">
        <f>SUM(G2:G10)</f>
        <v>4</v>
      </c>
      <c r="H11" s="5">
        <v>0</v>
      </c>
      <c r="I11" s="10">
        <f>F11+G11-H11</f>
        <v>383.23929999999996</v>
      </c>
    </row>
    <row r="12" spans="1:9" x14ac:dyDescent="0.25">
      <c r="A12" t="s">
        <v>77</v>
      </c>
      <c r="B12" t="s">
        <v>75</v>
      </c>
      <c r="C12">
        <v>132.66</v>
      </c>
      <c r="E12">
        <v>132.66</v>
      </c>
      <c r="G12">
        <v>2</v>
      </c>
    </row>
    <row r="13" spans="1:9" x14ac:dyDescent="0.25">
      <c r="A13" t="s">
        <v>77</v>
      </c>
      <c r="B13" t="s">
        <v>76</v>
      </c>
      <c r="C13">
        <v>0</v>
      </c>
      <c r="E13">
        <v>0</v>
      </c>
    </row>
    <row r="14" spans="1:9" s="5" customFormat="1" x14ac:dyDescent="0.25">
      <c r="A14" s="5" t="s">
        <v>77</v>
      </c>
      <c r="E14" s="5">
        <f>SUM(E12:E13)</f>
        <v>132.66</v>
      </c>
      <c r="F14" s="5">
        <f>E14*1.13</f>
        <v>149.90579999999997</v>
      </c>
      <c r="G14" s="5">
        <v>2</v>
      </c>
      <c r="H14" s="5">
        <v>0</v>
      </c>
      <c r="I14" s="10">
        <f>F14+G14-H14</f>
        <v>151.90579999999997</v>
      </c>
    </row>
    <row r="15" spans="1:9" x14ac:dyDescent="0.25">
      <c r="A15" t="s">
        <v>79</v>
      </c>
      <c r="B15" s="3" t="s">
        <v>78</v>
      </c>
      <c r="C15">
        <v>0</v>
      </c>
      <c r="E15">
        <v>0</v>
      </c>
    </row>
    <row r="16" spans="1:9" x14ac:dyDescent="0.25">
      <c r="A16" t="s">
        <v>79</v>
      </c>
      <c r="B16" s="3" t="s">
        <v>110</v>
      </c>
      <c r="C16">
        <v>0</v>
      </c>
      <c r="E16">
        <v>0</v>
      </c>
    </row>
    <row r="17" spans="1:9" x14ac:dyDescent="0.25">
      <c r="A17" t="s">
        <v>79</v>
      </c>
      <c r="B17" s="3" t="s">
        <v>108</v>
      </c>
      <c r="C17">
        <v>63.36</v>
      </c>
      <c r="E17">
        <v>63.36</v>
      </c>
      <c r="G17">
        <v>2</v>
      </c>
    </row>
    <row r="18" spans="1:9" x14ac:dyDescent="0.25">
      <c r="A18" t="s">
        <v>79</v>
      </c>
      <c r="B18" s="3" t="s">
        <v>109</v>
      </c>
      <c r="C18">
        <v>0</v>
      </c>
      <c r="E18">
        <v>0</v>
      </c>
    </row>
    <row r="19" spans="1:9" x14ac:dyDescent="0.25">
      <c r="A19" t="s">
        <v>79</v>
      </c>
      <c r="B19" s="3" t="s">
        <v>105</v>
      </c>
      <c r="C19">
        <v>0</v>
      </c>
      <c r="E19">
        <v>0</v>
      </c>
    </row>
    <row r="20" spans="1:9" x14ac:dyDescent="0.25">
      <c r="A20" t="s">
        <v>79</v>
      </c>
      <c r="B20" s="3" t="s">
        <v>106</v>
      </c>
      <c r="C20">
        <v>228.69</v>
      </c>
      <c r="E20">
        <v>228.69</v>
      </c>
      <c r="G20">
        <v>2</v>
      </c>
    </row>
    <row r="21" spans="1:9" x14ac:dyDescent="0.25">
      <c r="A21" t="s">
        <v>79</v>
      </c>
      <c r="B21" s="3" t="s">
        <v>107</v>
      </c>
      <c r="C21">
        <v>0</v>
      </c>
      <c r="E21">
        <v>0</v>
      </c>
    </row>
    <row r="22" spans="1:9" s="5" customFormat="1" x14ac:dyDescent="0.25">
      <c r="A22" s="5" t="s">
        <v>79</v>
      </c>
      <c r="E22" s="5">
        <f>SUM(E15:E21)</f>
        <v>292.05</v>
      </c>
      <c r="F22" s="5">
        <f>E22*1.13</f>
        <v>330.01650000000001</v>
      </c>
      <c r="G22" s="5">
        <f>SUM(G15:G21)</f>
        <v>4</v>
      </c>
      <c r="H22" s="5">
        <v>0</v>
      </c>
      <c r="I22" s="10">
        <f>F22+G22-H22</f>
        <v>334.01650000000001</v>
      </c>
    </row>
    <row r="23" spans="1:9" x14ac:dyDescent="0.25">
      <c r="A23" t="s">
        <v>31</v>
      </c>
      <c r="B23" t="s">
        <v>29</v>
      </c>
      <c r="C23">
        <v>61.38</v>
      </c>
      <c r="D23">
        <v>3</v>
      </c>
      <c r="E23">
        <f>C23*D23</f>
        <v>184.14000000000001</v>
      </c>
      <c r="G23">
        <v>6</v>
      </c>
    </row>
    <row r="24" spans="1:9" x14ac:dyDescent="0.25">
      <c r="A24" t="s">
        <v>31</v>
      </c>
      <c r="B24" t="s">
        <v>22</v>
      </c>
      <c r="C24">
        <v>127.71</v>
      </c>
      <c r="E24">
        <v>127.71</v>
      </c>
      <c r="G24">
        <v>2</v>
      </c>
    </row>
    <row r="25" spans="1:9" x14ac:dyDescent="0.25">
      <c r="A25" t="s">
        <v>31</v>
      </c>
      <c r="B25" t="s">
        <v>18</v>
      </c>
      <c r="C25">
        <v>286.11</v>
      </c>
      <c r="E25">
        <v>286.11</v>
      </c>
      <c r="G25">
        <v>2</v>
      </c>
    </row>
    <row r="26" spans="1:9" x14ac:dyDescent="0.25">
      <c r="A26" t="s">
        <v>31</v>
      </c>
      <c r="B26" t="s">
        <v>17</v>
      </c>
      <c r="C26">
        <v>289.08</v>
      </c>
      <c r="E26">
        <v>289.08</v>
      </c>
      <c r="G26">
        <v>2</v>
      </c>
    </row>
    <row r="27" spans="1:9" x14ac:dyDescent="0.25">
      <c r="A27" t="s">
        <v>31</v>
      </c>
      <c r="B27" t="s">
        <v>16</v>
      </c>
      <c r="C27">
        <v>298.98</v>
      </c>
      <c r="E27">
        <v>298.98</v>
      </c>
      <c r="G27">
        <v>2</v>
      </c>
    </row>
    <row r="28" spans="1:9" x14ac:dyDescent="0.25">
      <c r="A28" t="s">
        <v>31</v>
      </c>
      <c r="B28" t="s">
        <v>19</v>
      </c>
      <c r="C28">
        <v>0</v>
      </c>
      <c r="E28">
        <v>0</v>
      </c>
      <c r="G28">
        <v>0</v>
      </c>
    </row>
    <row r="29" spans="1:9" x14ac:dyDescent="0.25">
      <c r="A29" t="s">
        <v>31</v>
      </c>
      <c r="B29" t="s">
        <v>21</v>
      </c>
      <c r="C29">
        <v>98.01</v>
      </c>
      <c r="E29">
        <v>98.01</v>
      </c>
      <c r="G29">
        <v>2</v>
      </c>
    </row>
    <row r="30" spans="1:9" x14ac:dyDescent="0.25">
      <c r="A30" t="s">
        <v>31</v>
      </c>
      <c r="B30" t="s">
        <v>27</v>
      </c>
      <c r="C30">
        <v>104.94</v>
      </c>
      <c r="D30">
        <v>2</v>
      </c>
      <c r="E30">
        <f>C30*D30</f>
        <v>209.88</v>
      </c>
      <c r="G30">
        <v>4</v>
      </c>
    </row>
    <row r="31" spans="1:9" x14ac:dyDescent="0.25">
      <c r="A31" t="s">
        <v>31</v>
      </c>
      <c r="B31" t="s">
        <v>26</v>
      </c>
      <c r="C31">
        <v>0</v>
      </c>
      <c r="E31">
        <v>0</v>
      </c>
      <c r="G31">
        <v>0</v>
      </c>
    </row>
    <row r="32" spans="1:9" x14ac:dyDescent="0.25">
      <c r="A32" t="s">
        <v>31</v>
      </c>
      <c r="B32" t="s">
        <v>30</v>
      </c>
      <c r="D32">
        <v>2</v>
      </c>
      <c r="E32">
        <v>201.96</v>
      </c>
      <c r="G32">
        <v>4</v>
      </c>
    </row>
    <row r="33" spans="1:9" x14ac:dyDescent="0.25">
      <c r="A33" t="s">
        <v>31</v>
      </c>
      <c r="B33" t="s">
        <v>20</v>
      </c>
      <c r="C33">
        <v>0</v>
      </c>
      <c r="E33">
        <v>0</v>
      </c>
      <c r="G33">
        <v>0</v>
      </c>
    </row>
    <row r="34" spans="1:9" x14ac:dyDescent="0.25">
      <c r="A34" t="s">
        <v>31</v>
      </c>
      <c r="B34" t="s">
        <v>28</v>
      </c>
      <c r="C34">
        <v>0</v>
      </c>
      <c r="E34">
        <v>0</v>
      </c>
      <c r="G34">
        <v>0</v>
      </c>
    </row>
    <row r="35" spans="1:9" x14ac:dyDescent="0.25">
      <c r="A35" t="s">
        <v>31</v>
      </c>
      <c r="B35" t="s">
        <v>24</v>
      </c>
      <c r="C35">
        <v>0</v>
      </c>
      <c r="E35">
        <v>0</v>
      </c>
      <c r="G35">
        <v>0</v>
      </c>
    </row>
    <row r="36" spans="1:9" x14ac:dyDescent="0.25">
      <c r="A36" t="s">
        <v>31</v>
      </c>
      <c r="B36" t="s">
        <v>25</v>
      </c>
      <c r="C36">
        <v>498.96</v>
      </c>
      <c r="E36">
        <v>498.96</v>
      </c>
      <c r="G36">
        <v>2</v>
      </c>
    </row>
    <row r="37" spans="1:9" x14ac:dyDescent="0.25">
      <c r="A37" t="s">
        <v>31</v>
      </c>
      <c r="B37" t="s">
        <v>23</v>
      </c>
      <c r="C37">
        <v>0</v>
      </c>
      <c r="E37">
        <v>0</v>
      </c>
      <c r="G37">
        <v>0</v>
      </c>
    </row>
    <row r="38" spans="1:9" s="5" customFormat="1" x14ac:dyDescent="0.25">
      <c r="A38" s="5" t="s">
        <v>31</v>
      </c>
      <c r="E38" s="5">
        <f>SUM(E23:E37)</f>
        <v>2194.83</v>
      </c>
      <c r="F38" s="5">
        <f>E38*1.13</f>
        <v>2480.1578999999997</v>
      </c>
      <c r="G38" s="5">
        <f>SUM(G23:G37)</f>
        <v>26</v>
      </c>
      <c r="H38" s="5">
        <v>0</v>
      </c>
      <c r="I38" s="10">
        <f>F38+G38-H38</f>
        <v>2506.1578999999997</v>
      </c>
    </row>
    <row r="39" spans="1:9" x14ac:dyDescent="0.25">
      <c r="A39" t="s">
        <v>15</v>
      </c>
      <c r="B39" s="2" t="s">
        <v>13</v>
      </c>
    </row>
    <row r="40" spans="1:9" x14ac:dyDescent="0.25">
      <c r="A40" t="s">
        <v>15</v>
      </c>
      <c r="B40" s="2" t="s">
        <v>14</v>
      </c>
    </row>
    <row r="41" spans="1:9" s="5" customFormat="1" x14ac:dyDescent="0.25">
      <c r="A41" s="5" t="s">
        <v>15</v>
      </c>
      <c r="I41" s="10"/>
    </row>
    <row r="42" spans="1:9" x14ac:dyDescent="0.25">
      <c r="A42" t="s">
        <v>7</v>
      </c>
      <c r="B42" s="2" t="s">
        <v>8</v>
      </c>
    </row>
    <row r="43" spans="1:9" x14ac:dyDescent="0.25">
      <c r="A43" t="s">
        <v>7</v>
      </c>
      <c r="B43" s="2" t="s">
        <v>9</v>
      </c>
    </row>
    <row r="44" spans="1:9" x14ac:dyDescent="0.25">
      <c r="A44" t="s">
        <v>7</v>
      </c>
      <c r="B44" s="2" t="s">
        <v>10</v>
      </c>
    </row>
    <row r="45" spans="1:9" x14ac:dyDescent="0.25">
      <c r="A45" t="s">
        <v>7</v>
      </c>
      <c r="B45" t="s">
        <v>11</v>
      </c>
      <c r="C45">
        <v>46.53</v>
      </c>
      <c r="E45">
        <v>46.53</v>
      </c>
      <c r="G45">
        <v>2</v>
      </c>
    </row>
    <row r="46" spans="1:9" x14ac:dyDescent="0.25">
      <c r="A46" t="s">
        <v>7</v>
      </c>
      <c r="B46" t="s">
        <v>12</v>
      </c>
      <c r="C46">
        <v>46.53</v>
      </c>
      <c r="D46">
        <v>2</v>
      </c>
      <c r="E46">
        <v>93.06</v>
      </c>
      <c r="G46">
        <v>4</v>
      </c>
    </row>
    <row r="47" spans="1:9" s="5" customFormat="1" x14ac:dyDescent="0.25">
      <c r="A47" s="5" t="s">
        <v>7</v>
      </c>
      <c r="E47" s="5">
        <f>SUM(E45:E46)</f>
        <v>139.59</v>
      </c>
      <c r="F47" s="5">
        <f>E47*1.13</f>
        <v>157.73669999999998</v>
      </c>
      <c r="G47" s="5">
        <f>SUM(G45:G46)</f>
        <v>6</v>
      </c>
      <c r="H47" s="5">
        <v>0</v>
      </c>
      <c r="I47" s="10">
        <f>F47+G47-H47</f>
        <v>163.73669999999998</v>
      </c>
    </row>
    <row r="48" spans="1:9" x14ac:dyDescent="0.25">
      <c r="A48" t="s">
        <v>51</v>
      </c>
      <c r="B48" s="2" t="s">
        <v>50</v>
      </c>
    </row>
    <row r="49" spans="1:9" s="5" customFormat="1" x14ac:dyDescent="0.25">
      <c r="A49" s="5" t="s">
        <v>51</v>
      </c>
      <c r="I49" s="10"/>
    </row>
    <row r="50" spans="1:9" x14ac:dyDescent="0.25">
      <c r="A50" t="s">
        <v>56</v>
      </c>
      <c r="B50" t="s">
        <v>55</v>
      </c>
      <c r="C50">
        <v>0</v>
      </c>
      <c r="E50">
        <v>0</v>
      </c>
    </row>
    <row r="51" spans="1:9" x14ac:dyDescent="0.25">
      <c r="A51" t="s">
        <v>56</v>
      </c>
      <c r="B51" t="s">
        <v>111</v>
      </c>
      <c r="D51">
        <v>5</v>
      </c>
      <c r="E51">
        <v>179.19</v>
      </c>
      <c r="G51">
        <v>5</v>
      </c>
    </row>
    <row r="52" spans="1:9" x14ac:dyDescent="0.25">
      <c r="A52" t="s">
        <v>56</v>
      </c>
      <c r="B52" t="s">
        <v>53</v>
      </c>
      <c r="C52">
        <v>0</v>
      </c>
      <c r="E52">
        <v>0</v>
      </c>
    </row>
    <row r="53" spans="1:9" x14ac:dyDescent="0.25">
      <c r="A53" t="s">
        <v>56</v>
      </c>
      <c r="B53" t="s">
        <v>54</v>
      </c>
      <c r="D53">
        <v>5</v>
      </c>
      <c r="E53">
        <v>184.14</v>
      </c>
      <c r="G53">
        <v>5</v>
      </c>
    </row>
    <row r="54" spans="1:9" x14ac:dyDescent="0.25">
      <c r="A54" t="s">
        <v>56</v>
      </c>
      <c r="B54" s="2" t="s">
        <v>52</v>
      </c>
    </row>
    <row r="55" spans="1:9" s="5" customFormat="1" x14ac:dyDescent="0.25">
      <c r="A55" s="5" t="s">
        <v>56</v>
      </c>
      <c r="E55" s="5">
        <f>SUM(E50:E54)</f>
        <v>363.33</v>
      </c>
      <c r="F55" s="5">
        <f>E55*1.13</f>
        <v>410.56289999999996</v>
      </c>
      <c r="G55" s="5">
        <f>SUM(G50:G54)</f>
        <v>10</v>
      </c>
      <c r="H55" s="5">
        <v>0</v>
      </c>
      <c r="I55" s="10">
        <f>F55+G55-H55</f>
        <v>420.56289999999996</v>
      </c>
    </row>
    <row r="56" spans="1:9" x14ac:dyDescent="0.25">
      <c r="A56" t="s">
        <v>86</v>
      </c>
      <c r="B56" t="s">
        <v>85</v>
      </c>
      <c r="C56">
        <v>252.45</v>
      </c>
      <c r="E56">
        <v>252.45</v>
      </c>
      <c r="G56">
        <v>2</v>
      </c>
    </row>
    <row r="57" spans="1:9" x14ac:dyDescent="0.25">
      <c r="A57" t="s">
        <v>49</v>
      </c>
      <c r="B57" s="2" t="s">
        <v>47</v>
      </c>
    </row>
    <row r="58" spans="1:9" x14ac:dyDescent="0.25">
      <c r="A58" t="s">
        <v>49</v>
      </c>
      <c r="B58" s="2" t="s">
        <v>48</v>
      </c>
    </row>
    <row r="59" spans="1:9" s="5" customFormat="1" x14ac:dyDescent="0.25">
      <c r="A59" s="5" t="s">
        <v>49</v>
      </c>
      <c r="E59" s="5">
        <f>SUM(E56:E58)</f>
        <v>252.45</v>
      </c>
      <c r="F59" s="5">
        <f>E59*1.13</f>
        <v>285.26849999999996</v>
      </c>
      <c r="G59" s="5">
        <f>SUM(G56:G58)</f>
        <v>2</v>
      </c>
      <c r="H59" s="5">
        <v>0</v>
      </c>
      <c r="I59" s="10">
        <f>F59+G59-H59</f>
        <v>287.26849999999996</v>
      </c>
    </row>
    <row r="60" spans="1:9" x14ac:dyDescent="0.25">
      <c r="A60" t="s">
        <v>38</v>
      </c>
      <c r="B60" s="2" t="s">
        <v>41</v>
      </c>
    </row>
    <row r="61" spans="1:9" x14ac:dyDescent="0.25">
      <c r="A61" t="s">
        <v>38</v>
      </c>
      <c r="B61" s="2" t="s">
        <v>42</v>
      </c>
    </row>
    <row r="62" spans="1:9" x14ac:dyDescent="0.25">
      <c r="A62" t="s">
        <v>38</v>
      </c>
      <c r="B62" s="2" t="s">
        <v>39</v>
      </c>
    </row>
    <row r="63" spans="1:9" x14ac:dyDescent="0.25">
      <c r="A63" t="s">
        <v>38</v>
      </c>
      <c r="B63" s="2" t="s">
        <v>40</v>
      </c>
    </row>
    <row r="64" spans="1:9" s="5" customFormat="1" x14ac:dyDescent="0.25">
      <c r="A64" s="5" t="s">
        <v>38</v>
      </c>
      <c r="I64" s="10"/>
    </row>
    <row r="65" spans="1:9" x14ac:dyDescent="0.25">
      <c r="A65" t="s">
        <v>112</v>
      </c>
      <c r="B65" s="4" t="s">
        <v>113</v>
      </c>
      <c r="C65">
        <v>144.54</v>
      </c>
      <c r="D65">
        <v>2</v>
      </c>
      <c r="E65">
        <f>C65*D65</f>
        <v>289.08</v>
      </c>
      <c r="G65">
        <v>4</v>
      </c>
    </row>
    <row r="66" spans="1:9" x14ac:dyDescent="0.25">
      <c r="A66" t="s">
        <v>112</v>
      </c>
      <c r="B66" s="4" t="s">
        <v>114</v>
      </c>
      <c r="C66">
        <v>123.75</v>
      </c>
      <c r="E66">
        <v>123.75</v>
      </c>
      <c r="G66">
        <v>2</v>
      </c>
    </row>
    <row r="67" spans="1:9" s="6" customFormat="1" x14ac:dyDescent="0.25">
      <c r="A67" s="6" t="s">
        <v>112</v>
      </c>
      <c r="B67" s="7"/>
      <c r="E67" s="6">
        <f>SUM(E65:E66)</f>
        <v>412.83</v>
      </c>
      <c r="F67" s="6">
        <f>E67*1.13</f>
        <v>466.49789999999996</v>
      </c>
      <c r="G67" s="6">
        <f>SUM(G65:G66)</f>
        <v>6</v>
      </c>
      <c r="H67" s="6">
        <v>0</v>
      </c>
      <c r="I67" s="11">
        <f>F67+G67-H67</f>
        <v>472.49789999999996</v>
      </c>
    </row>
    <row r="68" spans="1:9" x14ac:dyDescent="0.25">
      <c r="A68" t="s">
        <v>74</v>
      </c>
      <c r="B68" t="s">
        <v>69</v>
      </c>
      <c r="C68">
        <v>177.2</v>
      </c>
      <c r="E68">
        <v>177.2</v>
      </c>
      <c r="G68">
        <v>2</v>
      </c>
    </row>
    <row r="69" spans="1:9" x14ac:dyDescent="0.25">
      <c r="A69" t="s">
        <v>74</v>
      </c>
      <c r="B69" t="s">
        <v>70</v>
      </c>
      <c r="C69">
        <v>0</v>
      </c>
      <c r="E69">
        <v>0</v>
      </c>
    </row>
    <row r="70" spans="1:9" x14ac:dyDescent="0.25">
      <c r="A70" t="s">
        <v>74</v>
      </c>
      <c r="B70" t="s">
        <v>68</v>
      </c>
      <c r="C70">
        <v>456.39</v>
      </c>
      <c r="E70">
        <v>456.39</v>
      </c>
      <c r="G70">
        <v>2</v>
      </c>
    </row>
    <row r="71" spans="1:9" x14ac:dyDescent="0.25">
      <c r="A71" t="s">
        <v>74</v>
      </c>
      <c r="B71" t="s">
        <v>71</v>
      </c>
      <c r="C71">
        <v>180.18</v>
      </c>
      <c r="E71">
        <v>180.18</v>
      </c>
      <c r="G71">
        <v>2</v>
      </c>
    </row>
    <row r="72" spans="1:9" x14ac:dyDescent="0.25">
      <c r="A72" t="s">
        <v>74</v>
      </c>
      <c r="B72" t="s">
        <v>72</v>
      </c>
      <c r="C72">
        <v>252.45</v>
      </c>
      <c r="E72">
        <v>252.45</v>
      </c>
      <c r="G72">
        <v>2</v>
      </c>
    </row>
    <row r="73" spans="1:9" x14ac:dyDescent="0.25">
      <c r="A73" t="s">
        <v>74</v>
      </c>
      <c r="B73" s="3" t="s">
        <v>73</v>
      </c>
      <c r="C73">
        <v>0</v>
      </c>
      <c r="E73">
        <v>0</v>
      </c>
    </row>
    <row r="74" spans="1:9" s="5" customFormat="1" x14ac:dyDescent="0.25">
      <c r="A74" s="5" t="s">
        <v>74</v>
      </c>
      <c r="E74" s="5">
        <f>SUM(E68:E73)</f>
        <v>1066.22</v>
      </c>
      <c r="F74" s="5">
        <f>E74*1.13</f>
        <v>1204.8285999999998</v>
      </c>
      <c r="G74" s="5">
        <f>SUM(G68:G73)</f>
        <v>8</v>
      </c>
      <c r="H74" s="5">
        <v>18</v>
      </c>
      <c r="I74" s="10">
        <f>F74+G74-H74</f>
        <v>1194.8285999999998</v>
      </c>
    </row>
    <row r="75" spans="1:9" x14ac:dyDescent="0.25">
      <c r="A75" t="s">
        <v>117</v>
      </c>
      <c r="B75" t="s">
        <v>118</v>
      </c>
      <c r="C75">
        <v>138.6</v>
      </c>
    </row>
    <row r="76" spans="1:9" s="5" customFormat="1" x14ac:dyDescent="0.25">
      <c r="A76" s="5" t="s">
        <v>117</v>
      </c>
      <c r="I76" s="10"/>
    </row>
    <row r="77" spans="1:9" x14ac:dyDescent="0.25">
      <c r="A77" t="s">
        <v>99</v>
      </c>
      <c r="B77" t="s">
        <v>101</v>
      </c>
      <c r="D77">
        <v>2</v>
      </c>
      <c r="E77">
        <v>148.5</v>
      </c>
      <c r="G77">
        <v>4</v>
      </c>
    </row>
    <row r="78" spans="1:9" x14ac:dyDescent="0.25">
      <c r="A78" t="s">
        <v>99</v>
      </c>
      <c r="B78" t="s">
        <v>100</v>
      </c>
      <c r="C78">
        <v>69.3</v>
      </c>
      <c r="E78">
        <v>69.3</v>
      </c>
      <c r="G78">
        <v>2</v>
      </c>
    </row>
    <row r="79" spans="1:9" x14ac:dyDescent="0.25">
      <c r="A79" t="s">
        <v>99</v>
      </c>
      <c r="B79" t="s">
        <v>102</v>
      </c>
      <c r="C79">
        <v>69.3</v>
      </c>
      <c r="E79">
        <v>69.3</v>
      </c>
      <c r="G79">
        <v>2</v>
      </c>
    </row>
    <row r="80" spans="1:9" s="5" customFormat="1" x14ac:dyDescent="0.25">
      <c r="A80" s="5" t="s">
        <v>99</v>
      </c>
      <c r="E80" s="5">
        <f>SUM(E77:E79)</f>
        <v>287.10000000000002</v>
      </c>
      <c r="F80" s="5">
        <f>E80*1.13</f>
        <v>324.423</v>
      </c>
      <c r="G80" s="5">
        <f>SUM(G77:G79)</f>
        <v>8</v>
      </c>
      <c r="H80" s="5">
        <v>0</v>
      </c>
      <c r="I80" s="10">
        <f>F80+G80-H80</f>
        <v>332.423</v>
      </c>
    </row>
    <row r="81" spans="1:9" x14ac:dyDescent="0.25">
      <c r="A81" t="s">
        <v>65</v>
      </c>
      <c r="B81" t="s">
        <v>63</v>
      </c>
      <c r="C81">
        <v>1435.5</v>
      </c>
      <c r="E81">
        <v>1435.5</v>
      </c>
      <c r="G81">
        <v>4</v>
      </c>
    </row>
    <row r="82" spans="1:9" x14ac:dyDescent="0.25">
      <c r="A82" t="s">
        <v>65</v>
      </c>
      <c r="B82" t="s">
        <v>64</v>
      </c>
      <c r="C82">
        <v>1336.5</v>
      </c>
      <c r="E82">
        <v>1336.5</v>
      </c>
      <c r="G82">
        <v>4</v>
      </c>
    </row>
    <row r="83" spans="1:9" s="5" customFormat="1" x14ac:dyDescent="0.25">
      <c r="A83" s="5" t="s">
        <v>65</v>
      </c>
      <c r="E83" s="5">
        <f>SUM(E81:E82)</f>
        <v>2772</v>
      </c>
      <c r="F83" s="5">
        <f>E83*1.13</f>
        <v>3132.3599999999997</v>
      </c>
      <c r="G83" s="5">
        <f>SUM(G81:G82)</f>
        <v>8</v>
      </c>
      <c r="H83" s="5">
        <v>0</v>
      </c>
      <c r="I83" s="10">
        <f>F83+G83-H83</f>
        <v>3140.3599999999997</v>
      </c>
    </row>
    <row r="84" spans="1:9" x14ac:dyDescent="0.25">
      <c r="A84" t="s">
        <v>45</v>
      </c>
      <c r="B84" s="2" t="s">
        <v>46</v>
      </c>
    </row>
    <row r="85" spans="1:9" s="5" customFormat="1" x14ac:dyDescent="0.25">
      <c r="A85" s="5" t="s">
        <v>45</v>
      </c>
      <c r="I85" s="10"/>
    </row>
    <row r="86" spans="1:9" x14ac:dyDescent="0.25">
      <c r="A86" t="s">
        <v>37</v>
      </c>
      <c r="B86" s="2" t="s">
        <v>36</v>
      </c>
    </row>
    <row r="87" spans="1:9" x14ac:dyDescent="0.25">
      <c r="A87" t="s">
        <v>37</v>
      </c>
      <c r="B87" s="2" t="s">
        <v>35</v>
      </c>
    </row>
    <row r="88" spans="1:9" s="5" customFormat="1" x14ac:dyDescent="0.25">
      <c r="A88" s="5" t="s">
        <v>37</v>
      </c>
      <c r="I88" s="10"/>
    </row>
    <row r="89" spans="1:9" x14ac:dyDescent="0.25">
      <c r="A89" t="s">
        <v>84</v>
      </c>
      <c r="B89" t="s">
        <v>83</v>
      </c>
      <c r="C89">
        <v>341.55</v>
      </c>
      <c r="E89">
        <v>341.55</v>
      </c>
      <c r="G89">
        <v>2</v>
      </c>
    </row>
    <row r="90" spans="1:9" s="5" customFormat="1" x14ac:dyDescent="0.25">
      <c r="A90" s="5" t="s">
        <v>84</v>
      </c>
      <c r="E90" s="5">
        <f>SUM(E89)</f>
        <v>341.55</v>
      </c>
      <c r="F90" s="5">
        <f>E90*1.13</f>
        <v>385.95149999999995</v>
      </c>
      <c r="G90" s="5">
        <v>2</v>
      </c>
      <c r="H90" s="5">
        <v>0</v>
      </c>
      <c r="I90" s="10">
        <f>F90+G90-H90</f>
        <v>387.95149999999995</v>
      </c>
    </row>
    <row r="91" spans="1:9" x14ac:dyDescent="0.25">
      <c r="A91" t="s">
        <v>82</v>
      </c>
      <c r="B91" t="s">
        <v>136</v>
      </c>
      <c r="C91">
        <v>279.18</v>
      </c>
      <c r="E91">
        <v>279.18</v>
      </c>
      <c r="G91">
        <v>2</v>
      </c>
    </row>
    <row r="92" spans="1:9" x14ac:dyDescent="0.25">
      <c r="A92" t="s">
        <v>82</v>
      </c>
      <c r="B92" s="3" t="s">
        <v>80</v>
      </c>
      <c r="C92">
        <v>0</v>
      </c>
      <c r="E92">
        <v>0</v>
      </c>
    </row>
    <row r="93" spans="1:9" x14ac:dyDescent="0.25">
      <c r="A93" t="s">
        <v>82</v>
      </c>
      <c r="B93" s="3" t="s">
        <v>81</v>
      </c>
      <c r="C93">
        <v>0</v>
      </c>
      <c r="E93">
        <v>0</v>
      </c>
    </row>
    <row r="94" spans="1:9" s="5" customFormat="1" x14ac:dyDescent="0.25">
      <c r="A94" s="5" t="s">
        <v>82</v>
      </c>
      <c r="E94" s="5">
        <f>SUM(E91:E93)</f>
        <v>279.18</v>
      </c>
      <c r="F94" s="5">
        <f>E94*1.13</f>
        <v>315.47339999999997</v>
      </c>
      <c r="G94" s="5">
        <v>2</v>
      </c>
      <c r="H94" s="5">
        <v>0</v>
      </c>
      <c r="I94" s="10">
        <f>F94+G94-H94</f>
        <v>317.47339999999997</v>
      </c>
    </row>
    <row r="95" spans="1:9" x14ac:dyDescent="0.25">
      <c r="A95" t="s">
        <v>116</v>
      </c>
      <c r="B95" s="2" t="s">
        <v>115</v>
      </c>
    </row>
    <row r="96" spans="1:9" x14ac:dyDescent="0.25">
      <c r="A96" t="s">
        <v>58</v>
      </c>
      <c r="B96" s="2" t="s">
        <v>57</v>
      </c>
    </row>
    <row r="97" spans="1:9" s="5" customFormat="1" x14ac:dyDescent="0.25">
      <c r="A97" s="5" t="s">
        <v>58</v>
      </c>
      <c r="I97" s="10"/>
    </row>
    <row r="98" spans="1:9" x14ac:dyDescent="0.25">
      <c r="A98" t="s">
        <v>104</v>
      </c>
      <c r="B98" t="s">
        <v>103</v>
      </c>
      <c r="C98">
        <v>0</v>
      </c>
      <c r="E98">
        <v>0</v>
      </c>
    </row>
    <row r="99" spans="1:9" s="5" customFormat="1" x14ac:dyDescent="0.25">
      <c r="A99" s="5" t="s">
        <v>104</v>
      </c>
      <c r="E99" s="5">
        <v>0</v>
      </c>
      <c r="F99" s="5">
        <v>0</v>
      </c>
      <c r="G99" s="5">
        <v>0</v>
      </c>
      <c r="H99" s="5">
        <v>0</v>
      </c>
      <c r="I99" s="10">
        <v>0</v>
      </c>
    </row>
    <row r="100" spans="1:9" x14ac:dyDescent="0.25">
      <c r="A100" t="s">
        <v>97</v>
      </c>
      <c r="B100" t="s">
        <v>150</v>
      </c>
      <c r="C100">
        <v>0</v>
      </c>
      <c r="E100">
        <v>0</v>
      </c>
    </row>
    <row r="101" spans="1:9" x14ac:dyDescent="0.25">
      <c r="A101" t="s">
        <v>97</v>
      </c>
      <c r="B101" t="s">
        <v>151</v>
      </c>
      <c r="C101">
        <v>84.15</v>
      </c>
      <c r="E101">
        <v>84.15</v>
      </c>
      <c r="G101">
        <v>2</v>
      </c>
    </row>
    <row r="102" spans="1:9" x14ac:dyDescent="0.25">
      <c r="A102" t="s">
        <v>97</v>
      </c>
      <c r="B102" t="s">
        <v>152</v>
      </c>
      <c r="C102">
        <v>131.66999999999999</v>
      </c>
      <c r="E102">
        <v>131.66999999999999</v>
      </c>
      <c r="G102">
        <v>2</v>
      </c>
    </row>
    <row r="103" spans="1:9" x14ac:dyDescent="0.25">
      <c r="A103" t="s">
        <v>97</v>
      </c>
      <c r="B103" t="s">
        <v>149</v>
      </c>
      <c r="C103">
        <v>76.23</v>
      </c>
      <c r="E103">
        <v>76.23</v>
      </c>
      <c r="G103">
        <v>2</v>
      </c>
    </row>
    <row r="104" spans="1:9" x14ac:dyDescent="0.25">
      <c r="A104" t="s">
        <v>97</v>
      </c>
      <c r="B104" t="s">
        <v>147</v>
      </c>
      <c r="C104">
        <v>73.260000000000005</v>
      </c>
      <c r="E104">
        <v>73.260000000000005</v>
      </c>
      <c r="G104">
        <v>2</v>
      </c>
    </row>
    <row r="105" spans="1:9" x14ac:dyDescent="0.25">
      <c r="A105" t="s">
        <v>97</v>
      </c>
      <c r="B105" t="s">
        <v>148</v>
      </c>
      <c r="C105">
        <v>135.63</v>
      </c>
      <c r="E105">
        <v>135.63</v>
      </c>
      <c r="G105">
        <v>2</v>
      </c>
    </row>
    <row r="106" spans="1:9" x14ac:dyDescent="0.25">
      <c r="A106" t="s">
        <v>97</v>
      </c>
      <c r="B106" t="s">
        <v>98</v>
      </c>
      <c r="C106">
        <v>0</v>
      </c>
      <c r="E106">
        <v>0</v>
      </c>
    </row>
    <row r="107" spans="1:9" s="5" customFormat="1" x14ac:dyDescent="0.25">
      <c r="A107" s="5" t="s">
        <v>97</v>
      </c>
      <c r="E107" s="5">
        <f>SUM(E100:E106)</f>
        <v>500.94</v>
      </c>
      <c r="F107" s="5">
        <f>E107*1.13</f>
        <v>566.06219999999996</v>
      </c>
      <c r="G107" s="5">
        <f>SUM(G101:G106)</f>
        <v>10</v>
      </c>
      <c r="H107" s="5">
        <v>0</v>
      </c>
      <c r="I107" s="10">
        <f>F107+G107-H107</f>
        <v>576.06219999999996</v>
      </c>
    </row>
    <row r="108" spans="1:9" x14ac:dyDescent="0.25">
      <c r="A108" t="s">
        <v>62</v>
      </c>
      <c r="B108" s="2" t="s">
        <v>59</v>
      </c>
    </row>
    <row r="109" spans="1:9" x14ac:dyDescent="0.25">
      <c r="A109" t="s">
        <v>62</v>
      </c>
      <c r="B109" s="2" t="s">
        <v>60</v>
      </c>
    </row>
    <row r="110" spans="1:9" x14ac:dyDescent="0.25">
      <c r="A110" t="s">
        <v>62</v>
      </c>
      <c r="B110" s="2" t="s">
        <v>61</v>
      </c>
    </row>
    <row r="111" spans="1:9" s="5" customFormat="1" x14ac:dyDescent="0.25">
      <c r="A111" s="5" t="s">
        <v>62</v>
      </c>
      <c r="I111" s="10"/>
    </row>
    <row r="112" spans="1:9" x14ac:dyDescent="0.25">
      <c r="A112" t="s">
        <v>67</v>
      </c>
      <c r="B112" t="s">
        <v>66</v>
      </c>
      <c r="D112">
        <v>2</v>
      </c>
      <c r="E112">
        <v>245.32</v>
      </c>
      <c r="G112">
        <v>2</v>
      </c>
    </row>
    <row r="113" spans="1:9" s="5" customFormat="1" x14ac:dyDescent="0.25">
      <c r="A113" s="5" t="s">
        <v>67</v>
      </c>
      <c r="E113" s="5">
        <f>SUM(E112)</f>
        <v>245.32</v>
      </c>
      <c r="F113" s="5">
        <f>E113*1.13</f>
        <v>277.21159999999998</v>
      </c>
      <c r="G113" s="5">
        <v>2</v>
      </c>
      <c r="H113" s="5">
        <v>0</v>
      </c>
      <c r="I113" s="10">
        <f>F113+G113</f>
        <v>279.21159999999998</v>
      </c>
    </row>
    <row r="114" spans="1:9" x14ac:dyDescent="0.25">
      <c r="A114" t="s">
        <v>44</v>
      </c>
      <c r="B114" s="2" t="s">
        <v>43</v>
      </c>
    </row>
    <row r="115" spans="1:9" s="5" customFormat="1" x14ac:dyDescent="0.25">
      <c r="A115" s="5" t="s">
        <v>44</v>
      </c>
      <c r="I115" s="10"/>
    </row>
    <row r="116" spans="1:9" x14ac:dyDescent="0.25">
      <c r="A116" t="s">
        <v>34</v>
      </c>
      <c r="B116" s="2" t="s">
        <v>33</v>
      </c>
    </row>
    <row r="117" spans="1:9" x14ac:dyDescent="0.25">
      <c r="A117" t="s">
        <v>34</v>
      </c>
      <c r="B117" s="2" t="s">
        <v>32</v>
      </c>
    </row>
    <row r="118" spans="1:9" x14ac:dyDescent="0.25">
      <c r="A118" t="s">
        <v>34</v>
      </c>
      <c r="B118" t="s">
        <v>119</v>
      </c>
      <c r="C118">
        <v>0</v>
      </c>
      <c r="E118">
        <v>0</v>
      </c>
    </row>
    <row r="119" spans="1:9" x14ac:dyDescent="0.25">
      <c r="A119" t="s">
        <v>34</v>
      </c>
      <c r="B119" t="s">
        <v>120</v>
      </c>
      <c r="C119">
        <v>0</v>
      </c>
      <c r="E119">
        <v>0</v>
      </c>
    </row>
    <row r="120" spans="1:9" x14ac:dyDescent="0.25">
      <c r="A120" t="s">
        <v>34</v>
      </c>
      <c r="B120" t="s">
        <v>121</v>
      </c>
      <c r="C120">
        <v>104.94</v>
      </c>
      <c r="E120">
        <v>104.94</v>
      </c>
      <c r="G120">
        <v>2</v>
      </c>
    </row>
    <row r="121" spans="1:9" s="5" customFormat="1" x14ac:dyDescent="0.25">
      <c r="A121" s="5" t="s">
        <v>34</v>
      </c>
      <c r="E121" s="5">
        <f>SUM(E118:E120)</f>
        <v>104.94</v>
      </c>
      <c r="F121" s="5">
        <f>E121*1.13</f>
        <v>118.58219999999999</v>
      </c>
      <c r="G121" s="5">
        <v>2</v>
      </c>
      <c r="H121" s="5">
        <v>0</v>
      </c>
      <c r="I121" s="10">
        <f>F121+G121-H121</f>
        <v>120.58219999999999</v>
      </c>
    </row>
    <row r="122" spans="1:9" x14ac:dyDescent="0.25">
      <c r="A122" t="s">
        <v>122</v>
      </c>
      <c r="B122" t="s">
        <v>124</v>
      </c>
      <c r="D122">
        <v>2</v>
      </c>
      <c r="E122">
        <v>184.14</v>
      </c>
    </row>
    <row r="123" spans="1:9" x14ac:dyDescent="0.25">
      <c r="A123" t="s">
        <v>122</v>
      </c>
      <c r="B123" t="s">
        <v>123</v>
      </c>
      <c r="C123">
        <v>99.5</v>
      </c>
    </row>
    <row r="124" spans="1:9" x14ac:dyDescent="0.25">
      <c r="A124" t="s">
        <v>122</v>
      </c>
      <c r="B124" t="s">
        <v>125</v>
      </c>
      <c r="C124">
        <v>79.2</v>
      </c>
    </row>
    <row r="125" spans="1:9" x14ac:dyDescent="0.25">
      <c r="A125" t="s">
        <v>122</v>
      </c>
      <c r="B125" t="s">
        <v>126</v>
      </c>
      <c r="C125">
        <v>79.2</v>
      </c>
    </row>
    <row r="126" spans="1:9" x14ac:dyDescent="0.25">
      <c r="A126" t="s">
        <v>122</v>
      </c>
      <c r="B126" t="s">
        <v>127</v>
      </c>
      <c r="C126">
        <v>127.71</v>
      </c>
    </row>
    <row r="127" spans="1:9" x14ac:dyDescent="0.25">
      <c r="A127" t="s">
        <v>122</v>
      </c>
      <c r="B127" t="s">
        <v>128</v>
      </c>
      <c r="C127">
        <v>97.02</v>
      </c>
    </row>
    <row r="128" spans="1:9" x14ac:dyDescent="0.25">
      <c r="A128" t="s">
        <v>122</v>
      </c>
      <c r="B128" t="s">
        <v>129</v>
      </c>
      <c r="C128">
        <v>133.65</v>
      </c>
    </row>
    <row r="129" spans="1:5" x14ac:dyDescent="0.25">
      <c r="A129" t="s">
        <v>122</v>
      </c>
      <c r="B129" t="s">
        <v>130</v>
      </c>
      <c r="C129">
        <v>157.41</v>
      </c>
    </row>
    <row r="130" spans="1:5" x14ac:dyDescent="0.25">
      <c r="A130" t="s">
        <v>122</v>
      </c>
      <c r="B130" t="s">
        <v>131</v>
      </c>
      <c r="C130">
        <v>153.44999999999999</v>
      </c>
    </row>
    <row r="131" spans="1:5" x14ac:dyDescent="0.25">
      <c r="A131" t="s">
        <v>122</v>
      </c>
      <c r="B131" t="s">
        <v>132</v>
      </c>
      <c r="C131">
        <v>64.349999999999994</v>
      </c>
    </row>
    <row r="132" spans="1:5" x14ac:dyDescent="0.25">
      <c r="A132" t="s">
        <v>122</v>
      </c>
      <c r="B132" t="s">
        <v>133</v>
      </c>
      <c r="C132">
        <v>60.39</v>
      </c>
    </row>
    <row r="133" spans="1:5" x14ac:dyDescent="0.25">
      <c r="A133" t="s">
        <v>122</v>
      </c>
      <c r="B133" t="s">
        <v>134</v>
      </c>
      <c r="C133">
        <v>63.36</v>
      </c>
    </row>
    <row r="134" spans="1:5" x14ac:dyDescent="0.25">
      <c r="A134" t="s">
        <v>122</v>
      </c>
      <c r="B134" t="s">
        <v>135</v>
      </c>
      <c r="C134">
        <v>63.36</v>
      </c>
    </row>
    <row r="135" spans="1:5" x14ac:dyDescent="0.25">
      <c r="A135" t="s">
        <v>122</v>
      </c>
      <c r="B135" t="s">
        <v>146</v>
      </c>
      <c r="C135">
        <v>98.01</v>
      </c>
    </row>
    <row r="136" spans="1:5" x14ac:dyDescent="0.25">
      <c r="A136" t="s">
        <v>122</v>
      </c>
      <c r="B136" t="s">
        <v>137</v>
      </c>
      <c r="C136">
        <v>127.71</v>
      </c>
    </row>
    <row r="137" spans="1:5" x14ac:dyDescent="0.25">
      <c r="A137" t="s">
        <v>122</v>
      </c>
      <c r="B137" t="s">
        <v>138</v>
      </c>
      <c r="D137">
        <v>2</v>
      </c>
      <c r="E137">
        <v>271.26</v>
      </c>
    </row>
    <row r="138" spans="1:5" x14ac:dyDescent="0.25">
      <c r="A138" t="s">
        <v>122</v>
      </c>
      <c r="B138" t="s">
        <v>139</v>
      </c>
      <c r="C138">
        <v>117.81</v>
      </c>
    </row>
    <row r="139" spans="1:5" x14ac:dyDescent="0.25">
      <c r="A139" t="s">
        <v>122</v>
      </c>
      <c r="B139" t="s">
        <v>140</v>
      </c>
      <c r="C139">
        <v>117.81</v>
      </c>
    </row>
    <row r="140" spans="1:5" x14ac:dyDescent="0.25">
      <c r="A140" t="s">
        <v>122</v>
      </c>
      <c r="B140" t="s">
        <v>141</v>
      </c>
      <c r="C140">
        <v>113.85</v>
      </c>
    </row>
    <row r="141" spans="1:5" x14ac:dyDescent="0.25">
      <c r="A141" t="s">
        <v>122</v>
      </c>
      <c r="B141" t="s">
        <v>142</v>
      </c>
      <c r="C141">
        <v>117.81</v>
      </c>
    </row>
    <row r="142" spans="1:5" x14ac:dyDescent="0.25">
      <c r="A142" t="s">
        <v>122</v>
      </c>
      <c r="B142" t="s">
        <v>143</v>
      </c>
      <c r="C142">
        <v>74.25</v>
      </c>
    </row>
    <row r="143" spans="1:5" x14ac:dyDescent="0.25">
      <c r="A143" t="s">
        <v>122</v>
      </c>
      <c r="B143" t="s">
        <v>144</v>
      </c>
      <c r="C143">
        <v>88.11</v>
      </c>
    </row>
    <row r="144" spans="1:5" x14ac:dyDescent="0.25">
      <c r="A144" t="s">
        <v>122</v>
      </c>
      <c r="B144" t="s">
        <v>145</v>
      </c>
      <c r="C144">
        <v>117.81</v>
      </c>
    </row>
  </sheetData>
  <sortState ref="A2:H161">
    <sortCondition ref="A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2013-10-14T21:13:07Z</dcterms:modified>
</cp:coreProperties>
</file>