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210" i="1" l="1"/>
  <c r="G48" i="1"/>
  <c r="G148" i="1"/>
  <c r="E14" i="1"/>
  <c r="F14" i="1" s="1"/>
  <c r="H14" i="1" s="1"/>
  <c r="E218" i="1"/>
  <c r="F218" i="1" s="1"/>
  <c r="E124" i="1"/>
  <c r="E126" i="1" s="1"/>
  <c r="F126" i="1" s="1"/>
  <c r="H126" i="1" s="1"/>
  <c r="E97" i="1"/>
  <c r="C97" i="1" s="1"/>
  <c r="E79" i="1"/>
  <c r="F79" i="1" s="1"/>
  <c r="H79" i="1" s="1"/>
  <c r="E214" i="1"/>
  <c r="F214" i="1" s="1"/>
  <c r="H214" i="1" s="1"/>
  <c r="E238" i="1"/>
  <c r="E203" i="1"/>
  <c r="E266" i="1"/>
  <c r="F266" i="1" s="1"/>
  <c r="H266" i="1" s="1"/>
  <c r="E261" i="1"/>
  <c r="F261" i="1" s="1"/>
  <c r="H261" i="1" s="1"/>
  <c r="E256" i="1"/>
  <c r="F256" i="1" s="1"/>
  <c r="H256" i="1" s="1"/>
  <c r="E245" i="1"/>
  <c r="F245" i="1" s="1"/>
  <c r="H245" i="1" s="1"/>
  <c r="F210" i="1"/>
  <c r="H210" i="1" s="1"/>
  <c r="E183" i="1"/>
  <c r="F183" i="1" s="1"/>
  <c r="H183" i="1" s="1"/>
  <c r="E160" i="1"/>
  <c r="F160" i="1" s="1"/>
  <c r="H160" i="1" s="1"/>
  <c r="E156" i="1"/>
  <c r="F156" i="1" s="1"/>
  <c r="H156" i="1" s="1"/>
  <c r="E153" i="1"/>
  <c r="F153" i="1" s="1"/>
  <c r="H153" i="1" s="1"/>
  <c r="E148" i="1"/>
  <c r="F148" i="1" s="1"/>
  <c r="E132" i="1"/>
  <c r="F132" i="1" s="1"/>
  <c r="H132" i="1" s="1"/>
  <c r="E129" i="1"/>
  <c r="F129" i="1" s="1"/>
  <c r="H129" i="1" s="1"/>
  <c r="E59" i="1"/>
  <c r="F59" i="1" s="1"/>
  <c r="H59" i="1" s="1"/>
  <c r="E48" i="1"/>
  <c r="F48" i="1" s="1"/>
  <c r="H48" i="1" s="1"/>
  <c r="E6" i="1"/>
  <c r="F6" i="1" s="1"/>
  <c r="H6" i="1" s="1"/>
  <c r="H148" i="1" l="1"/>
  <c r="E249" i="1" l="1"/>
  <c r="F249" i="1" s="1"/>
  <c r="H249" i="1" s="1"/>
  <c r="F238" i="1"/>
  <c r="H238" i="1" s="1"/>
  <c r="E221" i="1"/>
  <c r="F221" i="1" s="1"/>
  <c r="H221" i="1" s="1"/>
  <c r="F203" i="1"/>
  <c r="H203" i="1" s="1"/>
  <c r="E197" i="1"/>
  <c r="F197" i="1" s="1"/>
  <c r="H197" i="1" s="1"/>
  <c r="E138" i="1"/>
  <c r="F138" i="1" s="1"/>
  <c r="H138" i="1" s="1"/>
  <c r="E118" i="1"/>
  <c r="F118" i="1" s="1"/>
  <c r="H118" i="1" s="1"/>
  <c r="E111" i="1"/>
  <c r="F111" i="1" s="1"/>
  <c r="H111" i="1" s="1"/>
  <c r="E102" i="1"/>
  <c r="F102" i="1" s="1"/>
  <c r="H102" i="1" s="1"/>
  <c r="E90" i="1"/>
  <c r="F90" i="1" s="1"/>
  <c r="H90" i="1" s="1"/>
  <c r="E84" i="1"/>
  <c r="F84" i="1" s="1"/>
  <c r="H84" i="1" s="1"/>
  <c r="E73" i="1"/>
  <c r="F73" i="1" s="1"/>
  <c r="H73" i="1" s="1"/>
  <c r="E55" i="1"/>
  <c r="F55" i="1" s="1"/>
  <c r="H55" i="1" s="1"/>
  <c r="E16" i="1"/>
  <c r="F16" i="1" s="1"/>
  <c r="H16" i="1" s="1"/>
  <c r="E12" i="1"/>
  <c r="F12" i="1" s="1"/>
  <c r="H12" i="1" s="1"/>
  <c r="E3" i="1"/>
  <c r="F3" i="1" s="1"/>
  <c r="H3" i="1" s="1"/>
  <c r="E150" i="1" l="1"/>
  <c r="E149" i="1"/>
  <c r="E151" i="1" l="1"/>
  <c r="F151" i="1" s="1"/>
  <c r="H151" i="1" s="1"/>
</calcChain>
</file>

<file path=xl/sharedStrings.xml><?xml version="1.0" encoding="utf-8"?>
<sst xmlns="http://schemas.openxmlformats.org/spreadsheetml/2006/main" count="501" uniqueCount="273">
  <si>
    <t>НИК</t>
  </si>
  <si>
    <t>НАИМЕНОВАНИЕ</t>
  </si>
  <si>
    <t>ЦЕНА</t>
  </si>
  <si>
    <t>КОЛ-ВО</t>
  </si>
  <si>
    <t>СДАНО</t>
  </si>
  <si>
    <t>ДОЛГ</t>
  </si>
  <si>
    <t xml:space="preserve">ИТОГО </t>
  </si>
  <si>
    <t>С ОРГ%</t>
  </si>
  <si>
    <t>мама ЭВЫ</t>
  </si>
  <si>
    <t xml:space="preserve">Артикул:U987-23 Комплект дет."Tedi" кофточка+п/комбинезон Юник 397,0 р. размер 62 </t>
  </si>
  <si>
    <t xml:space="preserve">Артикул:U983-11 Комплект дет."Happy" кофточка+п/комбинезон Юник 331,0 р. размер 62 </t>
  </si>
  <si>
    <t>meri257</t>
  </si>
  <si>
    <t xml:space="preserve">Артикул: U191-7 Комплект дет."Мой малыш" (кофт.+п/комб.) (Юник) р.62 цвет сиреневый 309р. </t>
  </si>
  <si>
    <t>Артикул: CSN9344 Комплект ясельный (шапочка,сарафан,трусики) р.62/40 цвет арбузный/салатовый 245р.</t>
  </si>
  <si>
    <t>БАЛАНЮЧКА</t>
  </si>
  <si>
    <t xml:space="preserve">Комплект для мальчика ( майка, трусы) (Черубино) Артикул: CAJ3299 р-р 152/158/80, 3шт,цвета:бирюзовый,серый,синий </t>
  </si>
  <si>
    <t>Трусы для мальчика (Черубино)Артикул: CAJ1321 р-р 152/158/80, 3шт,цвета:бирюзовый,серый,синий</t>
  </si>
  <si>
    <t>Распашонка Baby (Евразия) Артикул: 13-624-018П размер 68, 2 шт. НА ДЕВ.</t>
  </si>
  <si>
    <t>Ольгушк@</t>
  </si>
  <si>
    <t>1.Ползунки кор.дет. "Мышка-норушка" (Юник) в Барнауле Артикул: U543-23-37 р.74 148руб - 1шт </t>
  </si>
  <si>
    <t>2.Ползунки дет. "Tedi" (Юник) в Барнауле Артикул: U293-23 р.80 125 руб. -1шт </t>
  </si>
  <si>
    <t>3.Ползунки кор.дет. "Карамель" (Юник) в Барнауле Артикул: U629-24 р.80 113 руб. -1шт </t>
  </si>
  <si>
    <t>4.Кофточка дет "Каролинка" (Юник) в Барнауле Артикул: U996-23-36 р.74 151руб. -1шт </t>
  </si>
  <si>
    <t>5.Ползунки кор.дет. "Каролинка" (Юник) в Барнауле Артикул: U1112-23-36 р.74 141руб. -1шт </t>
  </si>
  <si>
    <t>6.Ползунки удл.ясел. (Консалт) в Барнауле Артикул: К4083-2 р.80 90 руб. -2шт. </t>
  </si>
  <si>
    <t>Комбинезон с капюшоном для девочки (Лаки Чайлд)  1-3ДФ р26(80-86) 359 руб. с ножками</t>
  </si>
  <si>
    <t>Мышкенция</t>
  </si>
  <si>
    <t>ML 1027 Трусы мужские бежевый (092)-52 ВЕ </t>
  </si>
  <si>
    <t>ML 1027 трусы мужские индиго (092)-52 BE </t>
  </si>
  <si>
    <t xml:space="preserve">ML 1027 трусы мужские серый (092)-52 BE </t>
  </si>
  <si>
    <t>ML 1027 трусы мужские синий (092)-52 BE </t>
  </si>
  <si>
    <t>ML 1027 трусы мужские т.индиго (092)-52 BE </t>
  </si>
  <si>
    <t>Анюта2</t>
  </si>
  <si>
    <t>Елена Люфт</t>
  </si>
  <si>
    <t xml:space="preserve">FS 6040 Блуза женская фуксия (170)-88-96 ВЕ </t>
  </si>
  <si>
    <t xml:space="preserve">CSB 6395 Платье малиновый (80)-52 ВЕ </t>
  </si>
  <si>
    <t xml:space="preserve">CSK 9154 Комплект для девочки белый/красный (122)-64 у </t>
  </si>
  <si>
    <t xml:space="preserve">CSB 7078 Шорты для мальчика красный (080)-52 у </t>
  </si>
  <si>
    <t>CSK 9149 Комплект для мальчика (майка+шорты) хаки/коричневый (116)-60 у 219,00 на замену любой цвет </t>
  </si>
  <si>
    <t>CSK 6507 (06) Майка для мальчика бирюзовый (104)-56 у 94,00 </t>
  </si>
  <si>
    <t>CSK 6507 (06) Майка для мальчика синий (122)-64 у 94,00 </t>
  </si>
  <si>
    <t>CSB 7076 Брюки для девочек горошки на белом (092)-56 у 92,00</t>
  </si>
  <si>
    <t>lulka12</t>
  </si>
  <si>
    <t>CSN 6071 Футболка ясельная игрушки (68)-44 ВЕ цена 63 руб 2 шт.</t>
  </si>
  <si>
    <t>Avror@</t>
  </si>
  <si>
    <t>FS 6039 Блуза женская розово-бирюзовые цветы (170)-88-96 ВЕ на замену FS 6039 Блуза женская бирюзово-синие цветы (170)-88-96 ВЕ </t>
  </si>
  <si>
    <t>2. FS 6037 Блуза женская цветы на сером (170)-88-96 ВЕ</t>
  </si>
  <si>
    <t>Асцелла</t>
  </si>
  <si>
    <t>1.Мне нужен 44 размер, сомневаюсь правильно выбрала .FS 6040 Блуза женская фуксия (170)-88-96 ВЕ или на замену любой цвет. </t>
  </si>
  <si>
    <t>2. тоже 44 размер FS 6024 Туника женская коралловый (170)-88-96 у на замену любой цвет </t>
  </si>
  <si>
    <t>3.CSN 6071 Футболка ясельная игрушки (68)-44 ВЕ 1шт на девочку</t>
  </si>
  <si>
    <t>Кливия</t>
  </si>
  <si>
    <t>CSJ 7091 Бриджи для девочки голубой(жёлтый) (140)-72 у </t>
  </si>
  <si>
    <t>CAJ 6157 Топ для девочки фиолетовый (140)-72 у </t>
  </si>
  <si>
    <t>CSB 9200 (04) Комплект для мальчика (майка,шорты) белый/синий (080)-52 у </t>
  </si>
  <si>
    <t>CSB 7078 Шорты для мальчика зеленый (080)-52 у - 2 шт </t>
  </si>
  <si>
    <t>MS 1025 Трусы мужские бежевый (88)-50 ВЕ </t>
  </si>
  <si>
    <t>MS 1025 трусы мужские серый (88)-50 BE </t>
  </si>
  <si>
    <t>FS 6040 Блуза женская желтый (170)-92-100 ВЕ </t>
  </si>
  <si>
    <t xml:space="preserve">Колготки детские (Черубино) в Барнауле Артикул: CAN04005 цвет желательно серый, но на голубой тоже согласны. Если не маломерят, то размер 6/12. На замену колготки CAN04003 - 1 шт </t>
  </si>
  <si>
    <t>И4.14.2 ползунки на лямках тонкие размер 74 1 шт мальчик</t>
  </si>
  <si>
    <t xml:space="preserve">Комплект ясельный (майка, трусы) (Черубино) Артикул: CAB3309 р.74/48 белый </t>
  </si>
  <si>
    <t>Ползунки ясельные (Бель Бимбо) тоненькие на 74 мальчик</t>
  </si>
  <si>
    <t xml:space="preserve">Шапка детская (Арктик) в Барнауле артикул: ТИ-8 или Артикул: ТИ-18 48-50. </t>
  </si>
  <si>
    <t>Носки дет. (Красная ветка) в Барнауле Артикул: с540 размер 22, 3 шт (или любые другие белые носки)</t>
  </si>
  <si>
    <t>Шапка детская (Арктик) Артикул: ТР-13 р.52-54 цвет-сиреневая полоска( как на фото) Шапка детская (Арктик) Артикул: ТР-47 размер 48-50 коралловый(как на фото)</t>
  </si>
  <si>
    <t>Ольгуня_2014</t>
  </si>
  <si>
    <t>Khodyreva</t>
  </si>
  <si>
    <t>CSK 9149 Комплект для мальчика (майка+шорты) св.жёлтый/т.серый (116)-60 у </t>
  </si>
  <si>
    <t>CSK 9149 Комплект для мальчика (майка+шорты) хаки/коричневый (116)-60 у </t>
  </si>
  <si>
    <t>CSK 9213 (06) Комплект для мальчика (джемпер,шорты) бирюзовый/т.беж (116)-60 у </t>
  </si>
  <si>
    <t>К3880к86 Фуфайка для мал. (Консалт) р. 60/116 голубой на замену св. серый меланж </t>
  </si>
  <si>
    <t>CAK5143 Пижама для мальчика (Черубино) р. 122/64 св. серый </t>
  </si>
  <si>
    <t>К1512 Пижама детская (Консалт) р. 64 (122) проз. вода+роботы на меланже </t>
  </si>
  <si>
    <t>CAK6645 Джемпер для мальчиков (Черубино) р. 122/64 коричневый </t>
  </si>
  <si>
    <t>К4391-1к86 Шорты для мальчика (Консалт) р. 64/122 чернильный</t>
  </si>
  <si>
    <t>ElizaR</t>
  </si>
  <si>
    <t>Футболка для мальчика (Черубино) в Барнауле Артикул: CSJ61106 Производитель: Черубино (Cherubino) р. 158/80 цвет красный (на замену синий) 1 ШТ, цена 242 руб.</t>
  </si>
  <si>
    <t>FM 6025 Блуза женская голубой (170)-100-108 у замена коралловый </t>
  </si>
  <si>
    <t>CSB 6395 Платье малиновый (92)-56 ВЕ </t>
  </si>
  <si>
    <t>CSB 7076 Брюки для девочек горошки на белом (092)-56 у </t>
  </si>
  <si>
    <t>CSB 7076 Брюки для девочек красный (086)-52 </t>
  </si>
  <si>
    <t>CSB 9194 (05) Комплект для девочки (платье,трусики,ш-косынка) розовый (092)-56 у </t>
  </si>
  <si>
    <t>GalaK</t>
  </si>
  <si>
    <t>FM 6096 Платье женское цветы на коричневом 170-100-108 ВЕ 244 руб. - 1 шт. </t>
  </si>
  <si>
    <t>FM 6096 Платье женское абстракция сине-красная (170)-100-108 ВЕ 244 руб. - 1 шт. </t>
  </si>
  <si>
    <t>CSN 7202 Брюки ясельные голубой(полоска) (062)-40 у 75 руб. - 1 шт. </t>
  </si>
  <si>
    <t>CSN 7202 Брюки ясельные розовый(полоска) (062)-40 у 75 руб. - 1 шт. </t>
  </si>
  <si>
    <t>CSN 7202 Брюки ясельные розовый(полоска) (068)-44 у 75 руб. - 1 шт. </t>
  </si>
  <si>
    <t>CSN 6071 Футболка ясельная игрушки (68)-44 ВЕ 63 руб. - 2 шт. </t>
  </si>
  <si>
    <t>Полукомбинезон дет. "Карамель" (Юник) Артикул: U621-7 р. 62 цвет сиреневый 314 руб. - 1 шт. </t>
  </si>
  <si>
    <t>Кофточка дет. "Happy " (Юник) Артикул: U982-4 р. 62 цвет розовый 140 руб. - 1 шт. </t>
  </si>
  <si>
    <t>Полукомбинезон дет. "Happy " (Юник) Артикул: U974-4 р. 62 цвет розовый 190 руб. - 1 шт. </t>
  </si>
  <si>
    <t>Полукомбинезон ясельный (Консалт) Артикул: К6072-2 р. 40/62 цвет солнеч+голуб. полоска или роз. полоска+солнеч 165 руб. - 2 шт. </t>
  </si>
  <si>
    <t>Брюки для мал. (Консалт) Артикул: СК4298 р.76/146 цвет потемнее 255 руб. - 1 шт. </t>
  </si>
  <si>
    <t>Фуфайка детская (Консалт) Артикул: К3156АЛ р. 80/146 цвет желтый или синий 105 руб. - 1 шт. </t>
  </si>
  <si>
    <t>ellf</t>
  </si>
  <si>
    <t>ТИ-7 Шапка детская (Арктик) р. 40-42 цвет нужен только зеленый </t>
  </si>
  <si>
    <t>FM 6025 Блуза женская голубой (170)-100-108 у </t>
  </si>
  <si>
    <t>FM 6025 Блуза женская розовый (170)-100-108 у</t>
  </si>
  <si>
    <t>Артикул: 31583ИК Туфли ясельные ИК (Топ-Топ) в Барнауле, р-р 21(если не маломерки), 197 р на мальчика </t>
  </si>
  <si>
    <t>Артикул: К4261ОПк58 Бриджи для мальчика (Консалт) в Барнауле, р-р 52/86, 225 р </t>
  </si>
  <si>
    <t>Артикул: Ф4.21.2 Штанишки (Фанни Зебра) в Барнауле, р-р 80/52, 81 р на мальчика </t>
  </si>
  <si>
    <t>Артикул: Ф4.24.2 Штанишки под подгузник (Фанни Зебра) в Барнауле, р-р 80/52, 88 р, 4 шт на мальчика </t>
  </si>
  <si>
    <t>Артикул: CB6T026 Рубашка для мальчика (Черубино) в Барнауле, р-р 86/52, 379 руб, цвет зеленый/голубой</t>
  </si>
  <si>
    <t>колбасный торт</t>
  </si>
  <si>
    <t>Артикул: К4083-2 Ползунки удл.ясел. (Консалт) в Барнауле р.40/62 90руб - 4шт </t>
  </si>
  <si>
    <t>Артикул: СК4014-2 Ползунки удл. (Консалт) в Барнауле р. 40/62 розовые 135руб - 1шт</t>
  </si>
  <si>
    <t>Футболка (Евразия) Артикул: Б125 р. XL цвет т.син. цена 235 руб. - 1 шт. </t>
  </si>
  <si>
    <t>Джемпер женский (Черубино) Артикул: FS6266 р. 170/96/48 цвет кобальт цена 213 руб. - 1 шт. </t>
  </si>
  <si>
    <t>Футболка (Евразия) Артикул: Д352 р. BXL/182-188, черная цена 199 руб. - 1 шт. </t>
  </si>
  <si>
    <t>Шорты (Евразия) Артикул: Н248 р. 3/98 цвет черный цена 82 руб. - 1 шт. </t>
  </si>
  <si>
    <t>Шорты для мальчика (Исток) Артикул: м321-13 р.52 цена 65 руб. - 1 шт. </t>
  </si>
  <si>
    <t>Шорты (Исток) Артикул: м1300 р. 52 цена 55 руб. - 1 шт. </t>
  </si>
  <si>
    <t>Комплект для девочки (майка, трусы-шорты) (Черубино) Артикул: CAK3284 р.110/116/60 цвет бело/желтый цена 149 руб. - 1 шт. </t>
  </si>
  <si>
    <t>Футболка для девочки (Орби) Артикул: 0141 р. 110,116/60/54 цвет голубой вар.3 цена 160 руб. - 1 шт. </t>
  </si>
  <si>
    <t>Колготки ажурные (Консалт) Артикул: К9011-2АО р. 116-122/60/16 цена 155,0 руб. - 1 шт. </t>
  </si>
  <si>
    <t>Колготки ажурные (Консалт) Артикул: К9007-3 р. 116-122/60/16 цена135,0 руб. - 1 шт. </t>
  </si>
  <si>
    <t>CSK 6161 Сарафан для девочки бирюзовый (110)-60 у, цена 125,00 - 1 шт. </t>
  </si>
  <si>
    <t>CSK 6163 Топ для девочки жёлтый (116)-60 у, цена 75,00 - 1 шт. </t>
  </si>
  <si>
    <t>CAJ 6157 Топ для девочки яр.розовый (110-116)-60 у, цена 119,00 - 1 шт. </t>
  </si>
  <si>
    <t>CSK 9154 Комплект для девочки лиловый (116)-60 у, цена 207,00 - 1 шт. </t>
  </si>
  <si>
    <t>И с Новосибирска: </t>
  </si>
  <si>
    <t>Блузка (Евразия) Артикул: Л042 р.6/116, цвет светло/желтый, цена 119 руб. - 1 шт. </t>
  </si>
  <si>
    <t>Платье женское виск. (Гамма Текс) Артикул: 594гт р. 48, цена 462 руб. - 1 шт. </t>
  </si>
  <si>
    <t>2.Нужны любые Плавки под подгузник белого или розового цвета р.74 или р.80-1шт </t>
  </si>
  <si>
    <t>3. Колготки любые только белого цвета((без рисунка и не чисто х/б) наподобие Колготки дет. х/б+эл.(Алсу) Артикул: 2фс73) р.74 или р.80 -1шт </t>
  </si>
  <si>
    <t>4.Ползунки с лампас.из футера д/дев.(Лаки Чайлд) в Барнауле Артикул: 1-4ДФ р.26(80-86) 129 руб. - 1шт. </t>
  </si>
  <si>
    <t>FM 6026 Туника женская коралловый (170)-100-108 у замена розовый</t>
  </si>
  <si>
    <t>Носки дет.(Алсу) Артикул: НД3 р-р 20/22 32руб 5шт разные на девочку (в принципе можно любой арт в этой ценовой категории на лето неплотные) </t>
  </si>
  <si>
    <t>Трусы (Евразия) Артикул: К233 р 7/122 белые 56руб 1шт </t>
  </si>
  <si>
    <t>Пижама для девочки (Черубино) Артикул: CWB5162 р 98/56 роз/с.меланж 368руб 1шт </t>
  </si>
  <si>
    <t>Сорочка для девочки (Черубино) Артикул: CAJ5183 р 128/64 корраловый 175руб 1шт </t>
  </si>
  <si>
    <t>Колготки дет. (Орел) Артикул: с143ор р.20-128 67,6 1шт </t>
  </si>
  <si>
    <t>Колготки дет. (Орел) Артикул: с141ор р.14 55.1 1шт</t>
  </si>
  <si>
    <t>pyuli</t>
  </si>
  <si>
    <t>НД1 Носки дет.(Алсу) р. 20/22 цвет голубой (можно серый, синий) 5 шт. </t>
  </si>
  <si>
    <t>На замену можно Носки детские (Красная ветка) с512кр.в. или Носки детские (Красная ветка) с744.</t>
  </si>
  <si>
    <t>FM 6094 Сарафан женский оранжевая абстракция (170)-100-108 ВЕ 157 </t>
  </si>
  <si>
    <t>FT 6072 Топ для девочки яр.голубой (164)-84(42) У 188 </t>
  </si>
  <si>
    <t>FT 6022 Туника для девочек синий-голубой (164)-84 у 125 </t>
  </si>
  <si>
    <t>Bulo4ka</t>
  </si>
  <si>
    <t>Куртка для дев. (Консалт) Артикул: ФЛТ34017-2 р-р 56/98 395руб 1шт </t>
  </si>
  <si>
    <t>Куртка для дев. (Консалт) Артикул: ФЛТ34017-2 р-р 64/128 395руб 1шт </t>
  </si>
  <si>
    <t>sushencevka</t>
  </si>
  <si>
    <t>Комбинезон детский (Орби) в Барнауле Артикул: 62504 р.74/48/45</t>
  </si>
  <si>
    <t xml:space="preserve">Шапка детская (Арктик) в Барнауле Артикул: ТВ-20 размер 46 (цвет на мальчика) цена 210 р </t>
  </si>
  <si>
    <t>Комбинезон из велюра с капюшоном (Лаки Чайлд) в Барнауле Артикул: 3-21 р.22(68-74)только синий</t>
  </si>
  <si>
    <t>Боди для мальчика (Лаки Чайлд) в Барнауле Артикул: 1-5Мф цвет мальчик р.24(74-80)</t>
  </si>
  <si>
    <t xml:space="preserve">Боди ясельное (Черубино) в Барнауле Артикул: CSN4075 цвет желтый или на мальчика р.80/52 92,0 </t>
  </si>
  <si>
    <t>Ползунки с лампас.из футера д/мал.(Лаки Чайлд) в Барнауле Артикул: 1-4Мф цвет на мальч р.24(74-80)</t>
  </si>
  <si>
    <t xml:space="preserve">136063 Ползунки ясельные Бель Бимбо р-р 74 73,0 р. цвет розовый </t>
  </si>
  <si>
    <t xml:space="preserve">2)136063 Ползунки ясельные Бель Бимбо р-р 80 73,0 р.цвет розовый </t>
  </si>
  <si>
    <t>3) Артикул:136066 Кофточка ясельная Бель Бимбо р-р 74 70,0 р.цвет розовый</t>
  </si>
  <si>
    <t>1.Футболка для девочки визави артGF11-001 размер L цвет L.sea 110р. или др.цвет на девочку </t>
  </si>
  <si>
    <t>2.футболка для девочки orby арт 0141 р.128-134 цвет желтый 160 руб. или др.цвет на девочку </t>
  </si>
  <si>
    <t>3. Футболка для девочки чебурино арт CSK61109 р.92 169 руб. или др.цвет на девочку </t>
  </si>
  <si>
    <t>4.джемпер филфри для девочки арт 2466 р.98 167руб.или др.цвет на девочку </t>
  </si>
  <si>
    <t>5.носки дет. х/б+эл.(Алсу) в Барнауле арт плс20 размер 12_14 32руб 5шт. или любые другие тонкие носочки на девочку примерно в этой ценовой категории </t>
  </si>
  <si>
    <t>6.носки детские (Красная ветка) в Барнауле. с510кр.в. размер 20 5шт. 31,1р. или носки арт. с528ор или любые другие тонкие носочки на девочку примерно в этой ценовой категории </t>
  </si>
  <si>
    <t>9.Носки жен. х/б+эл. (Орел) в Барнауле арт с236ор 25р. 43.8 руб. 5шт </t>
  </si>
  <si>
    <t>CSB 6475 (05) Сарафан для девочки розовый (092)-56 у 157руб. </t>
  </si>
  <si>
    <t>CSB 7076 Брюки для девочек красный (098)-56 82руб </t>
  </si>
  <si>
    <t>CSB 7210 (05) Бриджи для девочки розовый (098)-56 у 100 р.</t>
  </si>
  <si>
    <t>Millena</t>
  </si>
  <si>
    <t>CSJ 6065 Футболка для мальчика оранжевый-беж. (140)-72 у </t>
  </si>
  <si>
    <t>Actra</t>
  </si>
  <si>
    <t>Артикул: НД1 Носки дет.(Алсу) р.20/22 37р. 5пар мальчик</t>
  </si>
  <si>
    <t>1.Ползунки удл. (Консалт) в Барнауле Артикул: СК4344-2 125руб. р.52/80 -2шт дев.</t>
  </si>
  <si>
    <t>Майка ясельная (Черубино) в Барнауле Артикул: CAB2224 р.74/48 белый 90 руб. на девочку -2шт</t>
  </si>
  <si>
    <t xml:space="preserve">Артикул:1-17Мф Куртка с лампас.из футера для мал. Лаки Чайлд 289,0 р. размер 28 (86-92) </t>
  </si>
  <si>
    <t xml:space="preserve">Пижама дет. (Консалт) Артикул: К1044 р-р 92 голубой +динозавры на белом </t>
  </si>
  <si>
    <t xml:space="preserve">Пижама для мальчика (Черубино) Артикул: CWB5167 р-р 86 желт\серый </t>
  </si>
  <si>
    <t xml:space="preserve">Майка ясельная (Черубино) Артикул: CAB2224 размер 80 голубая 2 шт </t>
  </si>
  <si>
    <t xml:space="preserve">Комплект д/мал. (Консалт) Артикул: К1094н р 52(98-104) </t>
  </si>
  <si>
    <t xml:space="preserve">Комплект для мальчика (Консалт) Артикул: К1100 р 52(98-104) </t>
  </si>
  <si>
    <t xml:space="preserve">Комплект для мальчика (Консалт) Артикул: К1098 р 52(98-104)) </t>
  </si>
  <si>
    <t xml:space="preserve">Комплект для мальчика (Консалт) Артикул: К1099 р 52(98-104) </t>
  </si>
  <si>
    <t xml:space="preserve">Пижама для девочки (Черубино) Артикул: CWB5162 р-р 80 розовый/меланж </t>
  </si>
  <si>
    <t xml:space="preserve">Артикул:DL13-006 Трусы женские стринг Визави 59,0 р. р-р L </t>
  </si>
  <si>
    <t xml:space="preserve">Артикул:VDL-052 Трусы женские стринг Визави 35,0 р. р-р 96 </t>
  </si>
  <si>
    <t>Артикул:DL13-057 Трусы женские стринг Визави 78,0 р. р-р М</t>
  </si>
  <si>
    <t>Снежиночка</t>
  </si>
  <si>
    <t>1. Фуфайка ясельная Консалт К3942-2, размер 52/80, цвет фисташка/машинка, 1 шт., цена 129,5 руб.; </t>
  </si>
  <si>
    <t>2. Фуфайка ясельная Консалт К3513-2, размер 52/80, цвет путешествие- цитрус, 1 шт., цена 149,5 руб.; </t>
  </si>
  <si>
    <t>3.Фуфайка ясельная Консалт К3376нк7, размер 52/80, 1 шт., цена 125 руб.; </t>
  </si>
  <si>
    <t>4. Комплект для мальчика (майка,шорты) Черубино (Cherubino)CSB9200, размер 52/80, 1 шт., цена 175 руб. цвет белый/оранж на замену белый/синий;</t>
  </si>
  <si>
    <t>Ламинария</t>
  </si>
  <si>
    <t xml:space="preserve">1.Шорты мужские (Евразия) Артикул: Д067 Размер: XХXL Цвет: черн. </t>
  </si>
  <si>
    <t>ML 1027 трусы мужские индиго (092)-52 BE 1 шт </t>
  </si>
  <si>
    <t>ML 1027 трусы мужские т.индиго (092)-52 BE 1 шт </t>
  </si>
  <si>
    <t>CSN 6071 Футболка ясельная игрушки (68)-44 ВЕ цвет зеленый, если не будет то на мальчика 1шт</t>
  </si>
  <si>
    <t>Lemusik</t>
  </si>
  <si>
    <t>sveta22rus</t>
  </si>
  <si>
    <t xml:space="preserve">1)Артикул: 1422CL-110495 шорты Производитель: Лигас (Джинсовая одежда)-535руб размер 116 </t>
  </si>
  <si>
    <t>и еще любую рубашку с коротким рукавом на р.116, в клетку,желательно синий -красный,но если нет,то синий,зеленый.хлопок 100%.</t>
  </si>
  <si>
    <t>1.Футболка (фуфайка) ясельная (Черубино) Артикул: CAB61081 р 74/48, цвет изумрудный на замену сиреневый/бирюзовый </t>
  </si>
  <si>
    <t>2. Джемпер дет. "Карамель" (Юник) в Барнауле Артикул: U628-7, р74 </t>
  </si>
  <si>
    <t>3. Кофточка дет. "Happy " (Юник),Артикул: U973-4, р74 </t>
  </si>
  <si>
    <t>5. Брюки ясельные (Консалт) р 48/74 Артикул: К4362 беж.полоска на замену жел полоска </t>
  </si>
  <si>
    <t>6. Комбинезон для девочки (Черубино)Артикул: CN4W001, малиновый, р-р 80/ на замену розовый </t>
  </si>
  <si>
    <t>7.Трусы женские классика (Визави) р.S, цвет черный Артикул: VDS13-10</t>
  </si>
  <si>
    <t>ALЁNAS</t>
  </si>
  <si>
    <t>CSJ 7095 Шорты для мальчика чёрный(жёлтый) (128)-64 у 2шт.*100руб. </t>
  </si>
  <si>
    <t>Трусы женские коррекция (Визави) VDU-003-1 р.XXXL*115руб.</t>
  </si>
  <si>
    <t xml:space="preserve">1.Брюки для девочки (Черубино) Артикул: CK7J021 Размер: 122 Цвет: синий </t>
  </si>
  <si>
    <t xml:space="preserve">1.костюм Артикул: СК2172к56 Производитель: Консалт (Crockid)-265,00 размер 116 </t>
  </si>
  <si>
    <t xml:space="preserve">2.Артикул: СК2092к64 костюм Производитель: Консалт (Crockid)-размер 116 цена 315,00 </t>
  </si>
  <si>
    <t>3.Артикул: CSK6866 футба Производитель: Черубино (Cherubino) р.116 цена 117 красная</t>
  </si>
  <si>
    <t>провизор</t>
  </si>
  <si>
    <t xml:space="preserve">2.Шорты для девочки (Консалт) Артикул: СК4309н Производитель: Консалт (Crockid) р. 92 - 1 шт </t>
  </si>
  <si>
    <t xml:space="preserve">3.Шорты для мальчика (Черубино) Артикул: CSB7078 Производитель: Черубино (Cherubino) р. 92 - 1 шт </t>
  </si>
  <si>
    <t xml:space="preserve">4. Майка для девочки (Черубино) Артикул: CAK2218 Производитель: Черубино (Cherubino) р. 92 - 1 шт (желтый) </t>
  </si>
  <si>
    <t xml:space="preserve">5. Майка для девочки (Консалт) Артикул: К1082 Производитель: Консалт (Crockid) р. 92 - 1 шт </t>
  </si>
  <si>
    <t xml:space="preserve">6. Комплект яс. (Консалт) Артикул: К2307 Производитель: Консалт (Crockid) р. 86- 1 шт </t>
  </si>
  <si>
    <t>7. Комплект д/дев.(платье,трус,косын) (Черубино) Артикул: CSB9194 Производитель: Черубино (Cherubino) р. 92 - 1 шт</t>
  </si>
  <si>
    <t>Лёленька</t>
  </si>
  <si>
    <t xml:space="preserve">1) Колготки дет. (Алсу) в Барнауле Артикул: КДД11 Производитель: Алсу р.14/15, сиреневый -94р </t>
  </si>
  <si>
    <t xml:space="preserve">2) Колготки дет. х/б+эл.(Алсу) в Барнауле Артикул: 2фс73 Производитель: Алсу р14/15, розовый -87р </t>
  </si>
  <si>
    <t>3) Колготки дет. (Алсу) в Барнауле Артикул: КДД12, р14/15 цвет бежевый-79 р</t>
  </si>
  <si>
    <t>трусы классика Виз-А-Ви (Vis-A-Vis) Артикул: DS1153 р XXL Black </t>
  </si>
  <si>
    <t>Трусы жен. (Евразия) Артикул: 06-113-217 р XXXL</t>
  </si>
  <si>
    <t xml:space="preserve">1.Артикул: К9027-3АО Производитель: Консалт (Crockid)колготки р.116-3шт цена 120 </t>
  </si>
  <si>
    <t>2 Артикул:CK7J033 Брюки джинсовые для мальчика Черубино 629,0 р.116, на замену .Брюки для мальчика (Черубино) в Барнауле Артикул: CK7J012 Производитель: Черубино (Cherubino) размер 116 цена 508 синий</t>
  </si>
  <si>
    <t>Боди дл.рукав (рибана с ажуром) (Мелонс) Артикул: 1222Боди дл.рукав р.36/56 176 руб. - 1 шт. </t>
  </si>
  <si>
    <t>CAK 2034 Майка для девочек белый (122-128)-64 у 63р - 3шт </t>
  </si>
  <si>
    <t>CSK 6163 Топ для девочки яр.жёлтый (122)-64 у 75р - 1шт </t>
  </si>
  <si>
    <t>CSK 6163 Топ для девочки белый (122)-64 у 75р - 1шт </t>
  </si>
  <si>
    <t>CSK 9154 Комплект для девочки лиловый (122)-64 у 207р - 1шт </t>
  </si>
  <si>
    <t>FM 6094 Сарафан женский абстракция на черном (170)-092-100 ВЕ 157р - 1шт </t>
  </si>
  <si>
    <t>FS 6095 Сарафан женский абстракция на черном (170)-96-104 ВЕ 119р - 1шт</t>
  </si>
  <si>
    <t>НастяNASTYA</t>
  </si>
  <si>
    <t>CSJ 6065 Джемпер для мальчика оранжевый-беж. (134)-68 цена 150р </t>
  </si>
  <si>
    <t>CSJ 6065 Джемпер для мальчика синий-серый (134)-68 цена 150р </t>
  </si>
  <si>
    <t>CSJ 6178 Футболка для мальчиков желтый+синий (134)-68 цена 150р </t>
  </si>
  <si>
    <t>CSJ 7095 Шорты для мальчика чёрный(жёлтый) (134)-68 у цена 100р</t>
  </si>
  <si>
    <t>СказкаНаНочь</t>
  </si>
  <si>
    <t>Бэнтли</t>
  </si>
  <si>
    <t>CSK 9213 (06) Комплект для мальчика (джемпер,шорты) бирюзовый/т.беж (104)-56 у - Цена 225 руб </t>
  </si>
  <si>
    <t>Шорты для девочки Фил фри. Артикул 5827 Размер - 110 (30).Цена - 121,6 руб.</t>
  </si>
  <si>
    <t>CSK 9213 (06) Комплект для мальчика (джемпер,шорты) бирюзовый/т.беж (116)-60 у - 225р.</t>
  </si>
  <si>
    <t>Айсель</t>
  </si>
  <si>
    <t>CSK 6507 (06) Майка для мальчика бирюзовый (116)-60 у - 94 руб.</t>
  </si>
  <si>
    <t>kasteban</t>
  </si>
  <si>
    <t>Трусы для девочки Консалт Артикул: К1919 48 р, размер 52/92 см - 4 шт </t>
  </si>
  <si>
    <t>Пижама Евразия Артикул: М319 253 руб, размер 52/92 цвет роз +экрю - 1 шт </t>
  </si>
  <si>
    <t>Бриджи для девочек (Черубино) Артикул: CSB7076 горошки на белом 1 шт 81 руб размер 92 см</t>
  </si>
  <si>
    <t>платье черубино CAK61032 р.122/64 (фиолетовый) 184 р </t>
  </si>
  <si>
    <t>фуфайка для девочки (консалт) К3136к81 р122/64 (лососево розовый) 255 р</t>
  </si>
  <si>
    <t>Vikkii</t>
  </si>
  <si>
    <t>CSB 9200 (04) Комплект для мальчика (майка,шорты) белый/синий (080)-52 у - 1 шт.</t>
  </si>
  <si>
    <t>Белка Oxana</t>
  </si>
  <si>
    <t>4. Кофточка ясельная (Бель Бимбо) Артикул: 136066, р-р 80 дев.</t>
  </si>
  <si>
    <t xml:space="preserve">Блузка для девочки (Консалт) Артикул: СК3063 р 104, цена 135 </t>
  </si>
  <si>
    <t>Колготки ажурные (Консалт) Артикул: К9010-2АО  р-р 104, цена 155</t>
  </si>
  <si>
    <t>Шорты для девочки (Черубино) Артикул: CSK7421 р-р 98, цвет малиновый, на замену изумрудный цена 169</t>
  </si>
  <si>
    <t>горная лаванда</t>
  </si>
  <si>
    <t xml:space="preserve">CSB6472 Топ для дев. Черубино 96,0 р-р 80 бирюзовый </t>
  </si>
  <si>
    <t>CSK7210 Бриджи для девочек Черубино 100,0 р-р 80 бирюзовый</t>
  </si>
  <si>
    <t xml:space="preserve">2.Колготки детские (Консалт) Артикул: К9025-2АО Размер: 92-98 Цвет: на замену любые подобные колготки для мальчика </t>
  </si>
  <si>
    <t>3.Колготки дет. (Конте) Артикул: 4С-04СП Размер: 20) Цвет: на замену любые подобные колготки для девочки</t>
  </si>
  <si>
    <t>CWJ6630 Куртка для мальчика Черубино 355,0 р-р 140 зелёный/серый</t>
  </si>
  <si>
    <t>Носки детские 2 пары (Конте) Артикул: 7С-91СП Размер: 14</t>
  </si>
  <si>
    <t xml:space="preserve">Носки муж. Артикул: О-14 Производитель: Модекс размер 27 5шт. </t>
  </si>
  <si>
    <t xml:space="preserve">Носки муж. Артикул: с352 Производитель: Красная Ветка размер 27 5шт. </t>
  </si>
  <si>
    <t>CSJ 9122 Комплект для девочки коралловый (146)-76</t>
  </si>
  <si>
    <t>Лизи</t>
  </si>
  <si>
    <t>CAK 1178 Трусы для девочки персиковый (122-128)-64 у 32 руб. - 5 шт.</t>
  </si>
  <si>
    <t xml:space="preserve"> на замену можно Комплект виск. (Гамма текс) в Барнауле Артикул: 731гт.</t>
  </si>
  <si>
    <t>8. Колготки тонкие на девочку хорошего качества на 86-92 4шт на ваш выбор </t>
  </si>
  <si>
    <t>254+1134</t>
  </si>
  <si>
    <t>3786+188</t>
  </si>
  <si>
    <t>Шапка детская (Арктик) ТР-58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</si>
</sst>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" fontId="1" fillId="0" borderId="0" xfId="0" applyNumberFormat="1" applyFont="1"/>
    <xf numFmtId="1" fontId="0" fillId="0" borderId="0" xfId="0" applyNumberFormat="1"/>
    <xf numFmtId="1" fontId="6" fillId="0" borderId="0" xfId="0" applyNumberFormat="1" applyFont="1"/>
    <xf numFmtId="0" fontId="7" fillId="0" borderId="0" xfId="0" applyFont="1"/>
    <xf numFmtId="1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8"/>
  <sheetViews>
    <sheetView tabSelected="1" workbookViewId="0">
      <selection activeCell="I2" sqref="I2"/>
    </sheetView>
  </sheetViews>
  <sheetFormatPr defaultRowHeight="15" x14ac:dyDescent="0.25"/>
  <cols>
    <col min="1" max="1" width="28" customWidth="1"/>
    <col min="2" max="2" width="55.85546875" customWidth="1"/>
    <col min="6" max="6" width="9.140625" style="8"/>
    <col min="8" max="8" width="9.140625" style="8"/>
  </cols>
  <sheetData>
    <row r="1" spans="1:10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7" t="s">
        <v>7</v>
      </c>
      <c r="G1" s="1" t="s">
        <v>4</v>
      </c>
      <c r="H1" s="7" t="s">
        <v>5</v>
      </c>
    </row>
    <row r="2" spans="1:10" x14ac:dyDescent="0.25">
      <c r="A2" t="s">
        <v>166</v>
      </c>
      <c r="B2" s="4" t="s">
        <v>165</v>
      </c>
      <c r="C2">
        <v>148.5</v>
      </c>
      <c r="E2">
        <v>148.5</v>
      </c>
    </row>
    <row r="3" spans="1:10" s="6" customFormat="1" x14ac:dyDescent="0.25">
      <c r="A3" s="6" t="s">
        <v>166</v>
      </c>
      <c r="E3" s="6">
        <f>SUM(E2)</f>
        <v>148.5</v>
      </c>
      <c r="F3" s="9">
        <f>E3*1.08</f>
        <v>160.38000000000002</v>
      </c>
      <c r="G3" s="6">
        <v>160</v>
      </c>
      <c r="H3" s="9">
        <f>F3-G3</f>
        <v>0.38000000000002387</v>
      </c>
    </row>
    <row r="4" spans="1:10" x14ac:dyDescent="0.25">
      <c r="A4" t="s">
        <v>202</v>
      </c>
      <c r="B4" s="4" t="s">
        <v>203</v>
      </c>
      <c r="C4">
        <v>100</v>
      </c>
      <c r="D4">
        <v>2</v>
      </c>
      <c r="E4">
        <v>198</v>
      </c>
    </row>
    <row r="5" spans="1:10" s="6" customFormat="1" x14ac:dyDescent="0.25">
      <c r="A5" t="s">
        <v>202</v>
      </c>
      <c r="B5" s="4" t="s">
        <v>204</v>
      </c>
      <c r="C5">
        <v>115</v>
      </c>
      <c r="D5"/>
      <c r="E5">
        <v>113.85</v>
      </c>
      <c r="F5" s="8"/>
      <c r="G5"/>
      <c r="H5" s="8"/>
      <c r="I5"/>
      <c r="J5"/>
    </row>
    <row r="6" spans="1:10" s="6" customFormat="1" x14ac:dyDescent="0.25">
      <c r="A6" s="6" t="s">
        <v>202</v>
      </c>
      <c r="E6" s="6">
        <f>SUM(E4:E5)</f>
        <v>311.85000000000002</v>
      </c>
      <c r="F6" s="9">
        <f>E6*1.08</f>
        <v>336.79800000000006</v>
      </c>
      <c r="G6" s="6">
        <v>337</v>
      </c>
      <c r="H6" s="9">
        <f>F6-G6</f>
        <v>-0.20199999999994134</v>
      </c>
    </row>
    <row r="7" spans="1:10" x14ac:dyDescent="0.25">
      <c r="A7" t="s">
        <v>44</v>
      </c>
      <c r="B7" s="4" t="s">
        <v>43</v>
      </c>
      <c r="C7">
        <v>0</v>
      </c>
      <c r="E7">
        <v>0</v>
      </c>
    </row>
    <row r="8" spans="1:10" x14ac:dyDescent="0.25">
      <c r="A8" s="6" t="s">
        <v>44</v>
      </c>
      <c r="B8" s="6"/>
      <c r="C8" s="6"/>
      <c r="D8" s="6"/>
      <c r="E8" s="6">
        <v>0</v>
      </c>
      <c r="F8" s="9">
        <v>0</v>
      </c>
      <c r="G8" s="6">
        <v>0</v>
      </c>
      <c r="H8" s="9">
        <v>0</v>
      </c>
      <c r="I8" s="6"/>
      <c r="J8" s="6"/>
    </row>
    <row r="9" spans="1:10" s="6" customFormat="1" x14ac:dyDescent="0.25">
      <c r="A9" t="s">
        <v>141</v>
      </c>
      <c r="B9" s="4" t="s">
        <v>138</v>
      </c>
      <c r="C9">
        <v>154.44</v>
      </c>
      <c r="D9"/>
      <c r="E9">
        <v>154.44</v>
      </c>
      <c r="F9" s="8"/>
      <c r="G9"/>
      <c r="H9" s="8"/>
      <c r="I9"/>
      <c r="J9"/>
    </row>
    <row r="10" spans="1:10" x14ac:dyDescent="0.25">
      <c r="A10" t="s">
        <v>141</v>
      </c>
      <c r="B10" s="4" t="s">
        <v>139</v>
      </c>
      <c r="C10">
        <v>186.12</v>
      </c>
      <c r="E10">
        <v>186.12</v>
      </c>
    </row>
    <row r="11" spans="1:10" s="6" customFormat="1" x14ac:dyDescent="0.25">
      <c r="A11" t="s">
        <v>141</v>
      </c>
      <c r="B11" s="4" t="s">
        <v>140</v>
      </c>
      <c r="C11">
        <v>123.75</v>
      </c>
      <c r="D11"/>
      <c r="E11">
        <v>123.75</v>
      </c>
      <c r="F11" s="8"/>
      <c r="G11"/>
      <c r="H11" s="8"/>
      <c r="I11"/>
      <c r="J11"/>
    </row>
    <row r="12" spans="1:10" x14ac:dyDescent="0.25">
      <c r="A12" s="6" t="s">
        <v>141</v>
      </c>
      <c r="B12" s="6"/>
      <c r="C12" s="6"/>
      <c r="D12" s="6"/>
      <c r="E12" s="6">
        <f>SUM(E9:E11)</f>
        <v>464.31</v>
      </c>
      <c r="F12" s="9">
        <f>E12*1.08</f>
        <v>501.45480000000003</v>
      </c>
      <c r="G12" s="6">
        <v>501</v>
      </c>
      <c r="H12" s="9">
        <f>F12-G12</f>
        <v>0.45480000000003429</v>
      </c>
      <c r="I12" s="6"/>
      <c r="J12" s="6"/>
    </row>
    <row r="13" spans="1:10" x14ac:dyDescent="0.25">
      <c r="A13" t="s">
        <v>141</v>
      </c>
      <c r="B13" s="4" t="s">
        <v>267</v>
      </c>
      <c r="D13">
        <v>5</v>
      </c>
      <c r="E13">
        <v>153.44999999999999</v>
      </c>
      <c r="J13" s="6"/>
    </row>
    <row r="14" spans="1:10" x14ac:dyDescent="0.25">
      <c r="A14" s="6" t="s">
        <v>141</v>
      </c>
      <c r="B14" s="6"/>
      <c r="C14" s="6"/>
      <c r="D14" s="6"/>
      <c r="E14" s="6">
        <f>SUM(E13)</f>
        <v>153.44999999999999</v>
      </c>
      <c r="F14" s="9">
        <f>E14*1.08</f>
        <v>165.726</v>
      </c>
      <c r="G14" s="6">
        <v>0</v>
      </c>
      <c r="H14" s="9">
        <f>F14-G14</f>
        <v>165.726</v>
      </c>
      <c r="I14" s="6"/>
    </row>
    <row r="15" spans="1:10" x14ac:dyDescent="0.25">
      <c r="A15" t="s">
        <v>76</v>
      </c>
      <c r="B15" s="4" t="s">
        <v>77</v>
      </c>
      <c r="C15">
        <v>239.58</v>
      </c>
      <c r="E15">
        <v>239.58</v>
      </c>
    </row>
    <row r="16" spans="1:10" x14ac:dyDescent="0.25">
      <c r="A16" s="6" t="s">
        <v>76</v>
      </c>
      <c r="B16" s="6"/>
      <c r="C16" s="6"/>
      <c r="D16" s="6"/>
      <c r="E16" s="6">
        <f>SUM(E15)</f>
        <v>239.58</v>
      </c>
      <c r="F16" s="9">
        <f>E16*1.08</f>
        <v>258.74640000000005</v>
      </c>
      <c r="G16" s="6">
        <v>259</v>
      </c>
      <c r="H16" s="9">
        <f>F16-G16</f>
        <v>-0.25359999999994898</v>
      </c>
      <c r="I16" s="6"/>
      <c r="J16" s="6"/>
    </row>
    <row r="17" spans="1:5" x14ac:dyDescent="0.25">
      <c r="A17" t="s">
        <v>96</v>
      </c>
      <c r="B17" s="4" t="s">
        <v>84</v>
      </c>
      <c r="C17">
        <v>241.56</v>
      </c>
      <c r="E17">
        <v>241.56</v>
      </c>
    </row>
    <row r="18" spans="1:5" x14ac:dyDescent="0.25">
      <c r="A18" t="s">
        <v>96</v>
      </c>
      <c r="B18" s="4" t="s">
        <v>85</v>
      </c>
      <c r="C18">
        <v>241.56</v>
      </c>
      <c r="E18">
        <v>241.56</v>
      </c>
    </row>
    <row r="19" spans="1:5" x14ac:dyDescent="0.25">
      <c r="A19" t="s">
        <v>96</v>
      </c>
      <c r="B19" s="4" t="s">
        <v>86</v>
      </c>
      <c r="C19">
        <v>74.25</v>
      </c>
      <c r="E19">
        <v>74.25</v>
      </c>
    </row>
    <row r="20" spans="1:5" x14ac:dyDescent="0.25">
      <c r="A20" t="s">
        <v>96</v>
      </c>
      <c r="B20" s="4" t="s">
        <v>87</v>
      </c>
      <c r="C20">
        <v>74.25</v>
      </c>
      <c r="E20">
        <v>74.25</v>
      </c>
    </row>
    <row r="21" spans="1:5" x14ac:dyDescent="0.25">
      <c r="A21" t="s">
        <v>96</v>
      </c>
      <c r="B21" s="4" t="s">
        <v>88</v>
      </c>
      <c r="C21">
        <v>74.25</v>
      </c>
      <c r="E21">
        <v>74.25</v>
      </c>
    </row>
    <row r="22" spans="1:5" x14ac:dyDescent="0.25">
      <c r="A22" t="s">
        <v>96</v>
      </c>
      <c r="B22" s="4" t="s">
        <v>89</v>
      </c>
      <c r="C22">
        <v>0</v>
      </c>
      <c r="E22">
        <v>0</v>
      </c>
    </row>
    <row r="23" spans="1:5" x14ac:dyDescent="0.25">
      <c r="A23" t="s">
        <v>96</v>
      </c>
      <c r="B23" s="4" t="s">
        <v>90</v>
      </c>
      <c r="C23">
        <v>310.86</v>
      </c>
      <c r="E23">
        <v>310.86</v>
      </c>
    </row>
    <row r="24" spans="1:5" x14ac:dyDescent="0.25">
      <c r="A24" t="s">
        <v>96</v>
      </c>
      <c r="B24" s="4" t="s">
        <v>91</v>
      </c>
      <c r="C24">
        <v>138.6</v>
      </c>
      <c r="E24">
        <v>138.6</v>
      </c>
    </row>
    <row r="25" spans="1:5" x14ac:dyDescent="0.25">
      <c r="A25" t="s">
        <v>96</v>
      </c>
      <c r="B25" s="4" t="s">
        <v>92</v>
      </c>
      <c r="C25">
        <v>188.1</v>
      </c>
      <c r="E25">
        <v>188.1</v>
      </c>
    </row>
    <row r="26" spans="1:5" x14ac:dyDescent="0.25">
      <c r="A26" t="s">
        <v>96</v>
      </c>
      <c r="B26" s="4" t="s">
        <v>93</v>
      </c>
      <c r="D26">
        <v>2</v>
      </c>
      <c r="E26">
        <v>326.7</v>
      </c>
    </row>
    <row r="27" spans="1:5" x14ac:dyDescent="0.25">
      <c r="A27" t="s">
        <v>96</v>
      </c>
      <c r="B27" s="4" t="s">
        <v>94</v>
      </c>
      <c r="C27">
        <v>252.45</v>
      </c>
      <c r="E27">
        <v>252.45</v>
      </c>
    </row>
    <row r="28" spans="1:5" x14ac:dyDescent="0.25">
      <c r="A28" t="s">
        <v>96</v>
      </c>
      <c r="B28" s="4" t="s">
        <v>95</v>
      </c>
      <c r="C28">
        <v>123.75</v>
      </c>
      <c r="E28">
        <v>123.75</v>
      </c>
    </row>
    <row r="29" spans="1:5" x14ac:dyDescent="0.25">
      <c r="A29" s="4" t="s">
        <v>96</v>
      </c>
      <c r="B29" s="5" t="s">
        <v>106</v>
      </c>
      <c r="C29">
        <v>89.1</v>
      </c>
      <c r="E29">
        <v>89.1</v>
      </c>
    </row>
    <row r="30" spans="1:5" x14ac:dyDescent="0.25">
      <c r="A30" t="s">
        <v>96</v>
      </c>
      <c r="B30" s="4" t="s">
        <v>108</v>
      </c>
      <c r="C30">
        <v>232.65</v>
      </c>
      <c r="E30">
        <v>232.65</v>
      </c>
    </row>
    <row r="31" spans="1:5" x14ac:dyDescent="0.25">
      <c r="A31" t="s">
        <v>96</v>
      </c>
      <c r="B31" s="4" t="s">
        <v>109</v>
      </c>
      <c r="C31">
        <v>210.87</v>
      </c>
      <c r="E31">
        <v>210.87</v>
      </c>
    </row>
    <row r="32" spans="1:5" x14ac:dyDescent="0.25">
      <c r="A32" t="s">
        <v>96</v>
      </c>
      <c r="B32" s="4" t="s">
        <v>110</v>
      </c>
      <c r="C32">
        <v>197.01</v>
      </c>
      <c r="E32">
        <v>197.01</v>
      </c>
    </row>
    <row r="33" spans="1:11" x14ac:dyDescent="0.25">
      <c r="A33" t="s">
        <v>96</v>
      </c>
      <c r="B33" s="4" t="s">
        <v>111</v>
      </c>
      <c r="C33">
        <v>81.180000000000007</v>
      </c>
      <c r="E33">
        <v>81.180000000000007</v>
      </c>
    </row>
    <row r="34" spans="1:11" x14ac:dyDescent="0.25">
      <c r="A34" t="s">
        <v>96</v>
      </c>
      <c r="B34" s="4" t="s">
        <v>112</v>
      </c>
      <c r="C34">
        <v>64.349999999999994</v>
      </c>
      <c r="E34">
        <v>64.349999999999994</v>
      </c>
    </row>
    <row r="35" spans="1:11" x14ac:dyDescent="0.25">
      <c r="A35" t="s">
        <v>96</v>
      </c>
      <c r="B35" s="4" t="s">
        <v>113</v>
      </c>
      <c r="C35">
        <v>0</v>
      </c>
      <c r="E35">
        <v>0</v>
      </c>
    </row>
    <row r="36" spans="1:11" x14ac:dyDescent="0.25">
      <c r="A36" t="s">
        <v>96</v>
      </c>
      <c r="B36" s="4" t="s">
        <v>114</v>
      </c>
      <c r="C36">
        <v>147.51</v>
      </c>
      <c r="E36">
        <v>147.51</v>
      </c>
    </row>
    <row r="37" spans="1:11" x14ac:dyDescent="0.25">
      <c r="A37" t="s">
        <v>96</v>
      </c>
      <c r="B37" s="4" t="s">
        <v>115</v>
      </c>
      <c r="C37">
        <v>158.4</v>
      </c>
      <c r="E37">
        <v>158.4</v>
      </c>
    </row>
    <row r="38" spans="1:11" x14ac:dyDescent="0.25">
      <c r="A38" t="s">
        <v>96</v>
      </c>
      <c r="B38" s="2" t="s">
        <v>116</v>
      </c>
      <c r="C38">
        <v>153.44999999999999</v>
      </c>
      <c r="E38">
        <v>153.44999999999999</v>
      </c>
    </row>
    <row r="39" spans="1:11" x14ac:dyDescent="0.25">
      <c r="A39" t="s">
        <v>96</v>
      </c>
      <c r="B39" s="2" t="s">
        <v>117</v>
      </c>
      <c r="C39">
        <v>133.65</v>
      </c>
      <c r="E39">
        <v>133.65</v>
      </c>
    </row>
    <row r="40" spans="1:11" x14ac:dyDescent="0.25">
      <c r="A40" t="s">
        <v>96</v>
      </c>
      <c r="B40" s="4" t="s">
        <v>118</v>
      </c>
      <c r="C40">
        <v>0</v>
      </c>
      <c r="E40">
        <v>0</v>
      </c>
    </row>
    <row r="41" spans="1:11" x14ac:dyDescent="0.25">
      <c r="A41" t="s">
        <v>96</v>
      </c>
      <c r="B41" s="4" t="s">
        <v>119</v>
      </c>
      <c r="C41">
        <v>74.25</v>
      </c>
      <c r="E41">
        <v>74.25</v>
      </c>
    </row>
    <row r="42" spans="1:11" s="6" customFormat="1" x14ac:dyDescent="0.25">
      <c r="A42" t="s">
        <v>96</v>
      </c>
      <c r="B42" s="4" t="s">
        <v>120</v>
      </c>
      <c r="C42">
        <v>0</v>
      </c>
      <c r="D42"/>
      <c r="E42">
        <v>0</v>
      </c>
      <c r="F42" s="8"/>
      <c r="G42"/>
      <c r="H42" s="8"/>
      <c r="I42"/>
      <c r="J42"/>
    </row>
    <row r="43" spans="1:11" x14ac:dyDescent="0.25">
      <c r="A43" t="s">
        <v>96</v>
      </c>
      <c r="B43" s="4" t="s">
        <v>121</v>
      </c>
      <c r="C43">
        <v>203.94</v>
      </c>
      <c r="E43">
        <v>203.94</v>
      </c>
    </row>
    <row r="44" spans="1:11" x14ac:dyDescent="0.25">
      <c r="A44" t="s">
        <v>96</v>
      </c>
      <c r="B44" s="2" t="s">
        <v>122</v>
      </c>
    </row>
    <row r="45" spans="1:11" x14ac:dyDescent="0.25">
      <c r="A45" t="s">
        <v>96</v>
      </c>
      <c r="B45" s="2" t="s">
        <v>123</v>
      </c>
    </row>
    <row r="46" spans="1:11" s="6" customFormat="1" x14ac:dyDescent="0.25">
      <c r="A46" t="s">
        <v>96</v>
      </c>
      <c r="B46" s="2" t="s">
        <v>124</v>
      </c>
      <c r="C46"/>
      <c r="D46"/>
      <c r="E46"/>
      <c r="F46" s="8"/>
      <c r="G46"/>
      <c r="H46" s="8"/>
      <c r="I46"/>
      <c r="J46"/>
    </row>
    <row r="47" spans="1:11" x14ac:dyDescent="0.25">
      <c r="A47" t="s">
        <v>96</v>
      </c>
      <c r="B47" s="4" t="s">
        <v>224</v>
      </c>
      <c r="C47">
        <v>176</v>
      </c>
      <c r="E47">
        <v>174.24</v>
      </c>
      <c r="J47" s="6"/>
    </row>
    <row r="48" spans="1:11" x14ac:dyDescent="0.25">
      <c r="A48" s="6" t="s">
        <v>96</v>
      </c>
      <c r="B48" s="6"/>
      <c r="C48" s="6"/>
      <c r="D48" s="6"/>
      <c r="E48" s="6">
        <f>SUM(E17:E47)</f>
        <v>3966.9300000000003</v>
      </c>
      <c r="F48" s="9">
        <f>E48*1.08</f>
        <v>4284.2844000000005</v>
      </c>
      <c r="G48" s="6">
        <f>3786+188</f>
        <v>3974</v>
      </c>
      <c r="H48" s="9">
        <f>F48-G48</f>
        <v>310.28440000000046</v>
      </c>
      <c r="I48" s="6"/>
      <c r="J48" s="6"/>
      <c r="K48" t="s">
        <v>271</v>
      </c>
    </row>
    <row r="49" spans="1:11" s="6" customFormat="1" x14ac:dyDescent="0.25">
      <c r="A49" t="s">
        <v>83</v>
      </c>
      <c r="B49" s="4" t="s">
        <v>78</v>
      </c>
      <c r="C49">
        <v>161.37</v>
      </c>
      <c r="D49"/>
      <c r="E49">
        <v>161.37</v>
      </c>
      <c r="F49" s="8"/>
      <c r="G49"/>
      <c r="H49" s="8"/>
      <c r="I49"/>
      <c r="J49"/>
      <c r="K49"/>
    </row>
    <row r="50" spans="1:11" x14ac:dyDescent="0.25">
      <c r="A50" t="s">
        <v>83</v>
      </c>
      <c r="B50" s="4" t="s">
        <v>128</v>
      </c>
      <c r="C50">
        <v>167.31</v>
      </c>
      <c r="E50">
        <v>167.31</v>
      </c>
      <c r="K50" s="6"/>
    </row>
    <row r="51" spans="1:11" x14ac:dyDescent="0.25">
      <c r="A51" t="s">
        <v>83</v>
      </c>
      <c r="B51" s="4" t="s">
        <v>79</v>
      </c>
      <c r="C51">
        <v>0</v>
      </c>
      <c r="E51">
        <v>0</v>
      </c>
    </row>
    <row r="52" spans="1:11" x14ac:dyDescent="0.25">
      <c r="A52" t="s">
        <v>83</v>
      </c>
      <c r="B52" s="4" t="s">
        <v>80</v>
      </c>
      <c r="C52">
        <v>80.19</v>
      </c>
      <c r="E52">
        <v>80.19</v>
      </c>
    </row>
    <row r="53" spans="1:11" x14ac:dyDescent="0.25">
      <c r="A53" t="s">
        <v>83</v>
      </c>
      <c r="B53" s="4" t="s">
        <v>81</v>
      </c>
      <c r="C53">
        <v>80.19</v>
      </c>
      <c r="E53">
        <v>80.19</v>
      </c>
    </row>
    <row r="54" spans="1:11" x14ac:dyDescent="0.25">
      <c r="A54" t="s">
        <v>83</v>
      </c>
      <c r="B54" s="4" t="s">
        <v>82</v>
      </c>
      <c r="C54">
        <v>210.87</v>
      </c>
      <c r="E54">
        <v>210.87</v>
      </c>
    </row>
    <row r="55" spans="1:11" x14ac:dyDescent="0.25">
      <c r="A55" s="6" t="s">
        <v>83</v>
      </c>
      <c r="B55" s="6"/>
      <c r="C55" s="6"/>
      <c r="D55" s="6"/>
      <c r="E55" s="6">
        <f>SUM(E49:E54)</f>
        <v>699.93000000000006</v>
      </c>
      <c r="F55" s="9">
        <f>E55*1.08</f>
        <v>755.92440000000011</v>
      </c>
      <c r="G55" s="6">
        <v>756</v>
      </c>
      <c r="H55" s="9">
        <f>F55-G55</f>
        <v>-7.5599999999894862E-2</v>
      </c>
      <c r="I55" s="6"/>
    </row>
    <row r="56" spans="1:11" x14ac:dyDescent="0.25">
      <c r="A56" t="s">
        <v>243</v>
      </c>
      <c r="B56" s="4" t="s">
        <v>244</v>
      </c>
      <c r="C56">
        <v>48</v>
      </c>
      <c r="D56">
        <v>4</v>
      </c>
      <c r="E56">
        <v>190.08</v>
      </c>
      <c r="J56" s="6"/>
    </row>
    <row r="57" spans="1:11" s="6" customFormat="1" x14ac:dyDescent="0.25">
      <c r="A57" t="s">
        <v>243</v>
      </c>
      <c r="B57" s="4" t="s">
        <v>245</v>
      </c>
      <c r="C57">
        <v>253</v>
      </c>
      <c r="D57"/>
      <c r="E57">
        <v>250.47</v>
      </c>
      <c r="F57" s="8"/>
      <c r="G57"/>
      <c r="H57" s="8"/>
      <c r="I57"/>
      <c r="J57"/>
    </row>
    <row r="58" spans="1:11" x14ac:dyDescent="0.25">
      <c r="A58" t="s">
        <v>243</v>
      </c>
      <c r="B58" s="4" t="s">
        <v>246</v>
      </c>
      <c r="C58">
        <v>81</v>
      </c>
      <c r="E58">
        <v>80.19</v>
      </c>
    </row>
    <row r="59" spans="1:11" x14ac:dyDescent="0.25">
      <c r="A59" s="6" t="s">
        <v>243</v>
      </c>
      <c r="B59" s="6"/>
      <c r="C59" s="6"/>
      <c r="D59" s="6"/>
      <c r="E59" s="6">
        <f>SUM(E56:E58)</f>
        <v>520.74</v>
      </c>
      <c r="F59" s="9">
        <f>E59*1.08</f>
        <v>562.39920000000006</v>
      </c>
      <c r="G59" s="6">
        <v>562</v>
      </c>
      <c r="H59" s="9">
        <f>F59-G59</f>
        <v>0.39920000000006439</v>
      </c>
      <c r="I59" s="6"/>
      <c r="J59" s="6"/>
    </row>
    <row r="60" spans="1:11" x14ac:dyDescent="0.25">
      <c r="A60" t="s">
        <v>67</v>
      </c>
      <c r="B60" s="4" t="s">
        <v>68</v>
      </c>
      <c r="C60">
        <v>0</v>
      </c>
      <c r="E60">
        <v>0</v>
      </c>
    </row>
    <row r="61" spans="1:11" x14ac:dyDescent="0.25">
      <c r="A61" t="s">
        <v>67</v>
      </c>
      <c r="B61" s="4" t="s">
        <v>69</v>
      </c>
      <c r="C61">
        <v>0</v>
      </c>
      <c r="E61">
        <v>0</v>
      </c>
    </row>
    <row r="62" spans="1:11" x14ac:dyDescent="0.25">
      <c r="A62" t="s">
        <v>67</v>
      </c>
      <c r="B62" s="4" t="s">
        <v>70</v>
      </c>
      <c r="C62">
        <v>222.75</v>
      </c>
      <c r="E62">
        <v>222.75</v>
      </c>
    </row>
    <row r="63" spans="1:11" s="6" customFormat="1" x14ac:dyDescent="0.25">
      <c r="A63" t="s">
        <v>67</v>
      </c>
      <c r="B63" s="4" t="s">
        <v>71</v>
      </c>
      <c r="C63">
        <v>242.55</v>
      </c>
      <c r="D63"/>
      <c r="E63">
        <v>242.55</v>
      </c>
      <c r="F63" s="8"/>
      <c r="G63"/>
      <c r="H63" s="8"/>
      <c r="I63"/>
      <c r="J63"/>
      <c r="K63"/>
    </row>
    <row r="64" spans="1:11" x14ac:dyDescent="0.25">
      <c r="A64" t="s">
        <v>67</v>
      </c>
      <c r="B64" s="4" t="s">
        <v>72</v>
      </c>
      <c r="C64">
        <v>0</v>
      </c>
      <c r="E64">
        <v>0</v>
      </c>
      <c r="K64" s="6"/>
    </row>
    <row r="65" spans="1:11" x14ac:dyDescent="0.25">
      <c r="A65" t="s">
        <v>67</v>
      </c>
      <c r="B65" s="4" t="s">
        <v>73</v>
      </c>
      <c r="C65">
        <v>311.85000000000002</v>
      </c>
      <c r="E65">
        <v>311.85000000000002</v>
      </c>
    </row>
    <row r="66" spans="1:11" x14ac:dyDescent="0.25">
      <c r="A66" t="s">
        <v>67</v>
      </c>
      <c r="B66" s="4" t="s">
        <v>74</v>
      </c>
      <c r="C66">
        <v>0</v>
      </c>
      <c r="E66">
        <v>0</v>
      </c>
    </row>
    <row r="67" spans="1:11" x14ac:dyDescent="0.25">
      <c r="A67" t="s">
        <v>67</v>
      </c>
      <c r="B67" s="4" t="s">
        <v>75</v>
      </c>
      <c r="C67">
        <v>252.45</v>
      </c>
      <c r="E67">
        <v>252.45</v>
      </c>
    </row>
    <row r="68" spans="1:11" s="6" customFormat="1" x14ac:dyDescent="0.25">
      <c r="A68" t="s">
        <v>67</v>
      </c>
      <c r="B68" s="2" t="s">
        <v>97</v>
      </c>
      <c r="C68">
        <v>0</v>
      </c>
      <c r="D68"/>
      <c r="E68">
        <v>0</v>
      </c>
      <c r="F68" s="8"/>
      <c r="G68"/>
      <c r="H68" s="8"/>
      <c r="I68"/>
      <c r="J68"/>
      <c r="K68"/>
    </row>
    <row r="69" spans="1:11" x14ac:dyDescent="0.25">
      <c r="A69" t="s">
        <v>67</v>
      </c>
      <c r="B69" s="4" t="s">
        <v>98</v>
      </c>
      <c r="C69">
        <v>161.37</v>
      </c>
      <c r="E69">
        <v>161.37</v>
      </c>
      <c r="K69" s="6"/>
    </row>
    <row r="70" spans="1:11" x14ac:dyDescent="0.25">
      <c r="A70" t="s">
        <v>67</v>
      </c>
      <c r="B70" s="4" t="s">
        <v>99</v>
      </c>
      <c r="C70">
        <v>161.37</v>
      </c>
      <c r="E70">
        <v>161.37</v>
      </c>
    </row>
    <row r="71" spans="1:11" x14ac:dyDescent="0.25">
      <c r="A71" t="s">
        <v>67</v>
      </c>
      <c r="B71" s="4" t="s">
        <v>136</v>
      </c>
      <c r="C71">
        <v>0</v>
      </c>
      <c r="E71">
        <v>0</v>
      </c>
    </row>
    <row r="72" spans="1:11" x14ac:dyDescent="0.25">
      <c r="A72" t="s">
        <v>67</v>
      </c>
      <c r="B72" s="2" t="s">
        <v>137</v>
      </c>
      <c r="D72">
        <v>5</v>
      </c>
      <c r="E72">
        <v>139.59</v>
      </c>
    </row>
    <row r="73" spans="1:11" x14ac:dyDescent="0.25">
      <c r="A73" s="6" t="s">
        <v>67</v>
      </c>
      <c r="B73" s="6"/>
      <c r="C73" s="6"/>
      <c r="D73" s="6"/>
      <c r="E73" s="6">
        <f>SUM(E60:E72)</f>
        <v>1491.93</v>
      </c>
      <c r="F73" s="9">
        <f>E73*1.08</f>
        <v>1611.2844000000002</v>
      </c>
      <c r="G73" s="6">
        <v>1461</v>
      </c>
      <c r="H73" s="9">
        <f>F73-G73</f>
        <v>150.28440000000023</v>
      </c>
      <c r="I73" s="6"/>
    </row>
    <row r="74" spans="1:11" s="6" customFormat="1" x14ac:dyDescent="0.25">
      <c r="A74" t="s">
        <v>192</v>
      </c>
      <c r="B74" s="2" t="s">
        <v>189</v>
      </c>
      <c r="C74">
        <v>74.25</v>
      </c>
      <c r="D74"/>
      <c r="E74">
        <v>74.25</v>
      </c>
      <c r="F74" s="8"/>
      <c r="G74"/>
      <c r="H74" s="8"/>
      <c r="I74"/>
      <c r="K74"/>
    </row>
    <row r="75" spans="1:11" x14ac:dyDescent="0.25">
      <c r="A75" t="s">
        <v>192</v>
      </c>
      <c r="B75" s="2" t="s">
        <v>190</v>
      </c>
      <c r="C75">
        <v>74.25</v>
      </c>
      <c r="E75">
        <v>74.25</v>
      </c>
      <c r="K75" s="6"/>
    </row>
    <row r="76" spans="1:11" x14ac:dyDescent="0.25">
      <c r="A76" t="s">
        <v>192</v>
      </c>
      <c r="B76" t="s">
        <v>191</v>
      </c>
      <c r="C76">
        <v>0</v>
      </c>
      <c r="E76">
        <v>0</v>
      </c>
    </row>
    <row r="77" spans="1:11" s="6" customFormat="1" x14ac:dyDescent="0.25">
      <c r="A77" t="s">
        <v>192</v>
      </c>
      <c r="B77" s="4" t="s">
        <v>220</v>
      </c>
      <c r="C77">
        <v>100</v>
      </c>
      <c r="D77"/>
      <c r="E77">
        <v>99</v>
      </c>
      <c r="F77" s="8"/>
      <c r="G77"/>
      <c r="H77" s="8"/>
      <c r="I77"/>
      <c r="J77"/>
    </row>
    <row r="78" spans="1:11" x14ac:dyDescent="0.25">
      <c r="A78" t="s">
        <v>192</v>
      </c>
      <c r="B78" s="4" t="s">
        <v>221</v>
      </c>
      <c r="C78">
        <v>93</v>
      </c>
      <c r="E78">
        <v>92.07</v>
      </c>
    </row>
    <row r="79" spans="1:11" x14ac:dyDescent="0.25">
      <c r="A79" s="6" t="s">
        <v>192</v>
      </c>
      <c r="B79" s="6"/>
      <c r="C79" s="6"/>
      <c r="D79" s="6"/>
      <c r="E79" s="6">
        <f>SUM(E74:E78)</f>
        <v>339.57</v>
      </c>
      <c r="F79" s="9">
        <f>E79*1.08</f>
        <v>366.73560000000003</v>
      </c>
      <c r="G79" s="6">
        <v>206</v>
      </c>
      <c r="H79" s="9">
        <f>F79-G79</f>
        <v>160.73560000000003</v>
      </c>
      <c r="I79" s="6"/>
      <c r="J79" s="6"/>
    </row>
    <row r="80" spans="1:11" x14ac:dyDescent="0.25">
      <c r="A80" t="s">
        <v>42</v>
      </c>
      <c r="B80" s="4" t="s">
        <v>38</v>
      </c>
      <c r="C80">
        <v>0</v>
      </c>
      <c r="E80">
        <v>0</v>
      </c>
    </row>
    <row r="81" spans="1:11" x14ac:dyDescent="0.25">
      <c r="A81" t="s">
        <v>42</v>
      </c>
      <c r="B81" s="4" t="s">
        <v>39</v>
      </c>
      <c r="C81">
        <v>93.06</v>
      </c>
      <c r="E81">
        <v>93.06</v>
      </c>
    </row>
    <row r="82" spans="1:11" x14ac:dyDescent="0.25">
      <c r="A82" t="s">
        <v>42</v>
      </c>
      <c r="B82" s="4" t="s">
        <v>40</v>
      </c>
      <c r="C82">
        <v>93.06</v>
      </c>
      <c r="E82">
        <v>93.06</v>
      </c>
    </row>
    <row r="83" spans="1:11" x14ac:dyDescent="0.25">
      <c r="A83" t="s">
        <v>42</v>
      </c>
      <c r="B83" s="4" t="s">
        <v>41</v>
      </c>
      <c r="C83">
        <v>80.19</v>
      </c>
      <c r="E83">
        <v>80.19</v>
      </c>
    </row>
    <row r="84" spans="1:11" x14ac:dyDescent="0.25">
      <c r="A84" s="6" t="s">
        <v>42</v>
      </c>
      <c r="B84" s="6"/>
      <c r="C84" s="6"/>
      <c r="D84" s="6"/>
      <c r="E84" s="6">
        <f>SUM(E80:E83)</f>
        <v>266.31</v>
      </c>
      <c r="F84" s="9">
        <f>E84*1.08</f>
        <v>287.6148</v>
      </c>
      <c r="G84" s="6">
        <v>288</v>
      </c>
      <c r="H84" s="9">
        <f>F84-G84</f>
        <v>-0.38519999999999754</v>
      </c>
      <c r="I84" s="6"/>
    </row>
    <row r="85" spans="1:11" x14ac:dyDescent="0.25">
      <c r="A85" t="s">
        <v>11</v>
      </c>
      <c r="B85" s="4" t="s">
        <v>12</v>
      </c>
      <c r="C85">
        <v>304.92</v>
      </c>
      <c r="E85">
        <v>304.92</v>
      </c>
      <c r="J85" s="6"/>
    </row>
    <row r="86" spans="1:11" x14ac:dyDescent="0.25">
      <c r="A86" t="s">
        <v>11</v>
      </c>
      <c r="B86" s="4" t="s">
        <v>167</v>
      </c>
      <c r="D86">
        <v>5</v>
      </c>
      <c r="E86">
        <v>183.15</v>
      </c>
    </row>
    <row r="87" spans="1:11" s="6" customFormat="1" x14ac:dyDescent="0.25">
      <c r="A87" t="s">
        <v>11</v>
      </c>
      <c r="B87" s="4" t="s">
        <v>13</v>
      </c>
      <c r="C87">
        <v>242.55</v>
      </c>
      <c r="D87"/>
      <c r="E87">
        <v>242.55</v>
      </c>
      <c r="F87" s="8"/>
      <c r="G87"/>
      <c r="H87" s="8"/>
      <c r="I87"/>
      <c r="J87"/>
      <c r="K87"/>
    </row>
    <row r="88" spans="1:11" x14ac:dyDescent="0.25">
      <c r="A88" t="s">
        <v>11</v>
      </c>
      <c r="B88" s="4" t="s">
        <v>106</v>
      </c>
      <c r="D88">
        <v>4</v>
      </c>
      <c r="E88">
        <v>356.4</v>
      </c>
      <c r="K88" s="6"/>
    </row>
    <row r="89" spans="1:11" x14ac:dyDescent="0.25">
      <c r="A89" t="s">
        <v>11</v>
      </c>
      <c r="B89" s="4" t="s">
        <v>107</v>
      </c>
      <c r="C89">
        <v>0</v>
      </c>
      <c r="E89">
        <v>0</v>
      </c>
    </row>
    <row r="90" spans="1:11" x14ac:dyDescent="0.25">
      <c r="A90" s="6" t="s">
        <v>11</v>
      </c>
      <c r="B90" s="6"/>
      <c r="C90" s="6"/>
      <c r="D90" s="6"/>
      <c r="E90" s="6">
        <f>SUM(E85:E89)</f>
        <v>1087.02</v>
      </c>
      <c r="F90" s="9">
        <f>E90*1.08</f>
        <v>1173.9816000000001</v>
      </c>
      <c r="G90" s="6">
        <v>1174</v>
      </c>
      <c r="H90" s="9">
        <f>F90-G90</f>
        <v>-1.8399999999928696E-2</v>
      </c>
      <c r="I90" s="6"/>
    </row>
    <row r="91" spans="1:11" x14ac:dyDescent="0.25">
      <c r="A91" t="s">
        <v>164</v>
      </c>
      <c r="B91" s="4" t="s">
        <v>154</v>
      </c>
      <c r="C91">
        <v>108.9</v>
      </c>
      <c r="E91">
        <v>108.9</v>
      </c>
      <c r="J91" s="6"/>
    </row>
    <row r="92" spans="1:11" x14ac:dyDescent="0.25">
      <c r="A92" t="s">
        <v>164</v>
      </c>
      <c r="B92" s="4" t="s">
        <v>155</v>
      </c>
      <c r="C92">
        <v>158.4</v>
      </c>
      <c r="E92">
        <v>158.4</v>
      </c>
    </row>
    <row r="93" spans="1:11" x14ac:dyDescent="0.25">
      <c r="A93" t="s">
        <v>164</v>
      </c>
      <c r="B93" s="4" t="s">
        <v>156</v>
      </c>
      <c r="C93">
        <v>167.31</v>
      </c>
      <c r="E93">
        <v>167.31</v>
      </c>
    </row>
    <row r="94" spans="1:11" x14ac:dyDescent="0.25">
      <c r="A94" t="s">
        <v>164</v>
      </c>
      <c r="B94" s="4" t="s">
        <v>157</v>
      </c>
      <c r="C94">
        <v>165.33</v>
      </c>
      <c r="E94">
        <v>165.33</v>
      </c>
    </row>
    <row r="95" spans="1:11" x14ac:dyDescent="0.25">
      <c r="A95" t="s">
        <v>164</v>
      </c>
      <c r="B95" s="2" t="s">
        <v>158</v>
      </c>
      <c r="D95">
        <v>5</v>
      </c>
      <c r="E95">
        <v>145.04</v>
      </c>
    </row>
    <row r="96" spans="1:11" x14ac:dyDescent="0.25">
      <c r="A96" t="s">
        <v>164</v>
      </c>
      <c r="B96" s="4" t="s">
        <v>159</v>
      </c>
      <c r="D96">
        <v>5</v>
      </c>
      <c r="E96">
        <v>153.94999999999999</v>
      </c>
    </row>
    <row r="97" spans="1:11" s="6" customFormat="1" x14ac:dyDescent="0.25">
      <c r="A97" t="s">
        <v>164</v>
      </c>
      <c r="B97" s="2" t="s">
        <v>269</v>
      </c>
      <c r="C97">
        <f>E97/D97</f>
        <v>87.12</v>
      </c>
      <c r="D97">
        <v>4</v>
      </c>
      <c r="E97">
        <f>174.24*2</f>
        <v>348.48</v>
      </c>
      <c r="F97" s="8"/>
      <c r="G97"/>
      <c r="H97" s="8"/>
      <c r="I97"/>
      <c r="J97"/>
      <c r="K97"/>
    </row>
    <row r="98" spans="1:11" x14ac:dyDescent="0.25">
      <c r="A98" t="s">
        <v>164</v>
      </c>
      <c r="B98" s="4" t="s">
        <v>160</v>
      </c>
      <c r="D98">
        <v>5</v>
      </c>
      <c r="E98">
        <v>216.81</v>
      </c>
      <c r="K98" s="6"/>
    </row>
    <row r="99" spans="1:11" x14ac:dyDescent="0.25">
      <c r="A99" t="s">
        <v>164</v>
      </c>
      <c r="B99" s="4" t="s">
        <v>161</v>
      </c>
      <c r="C99">
        <v>154.44</v>
      </c>
      <c r="E99">
        <v>154.44</v>
      </c>
    </row>
    <row r="100" spans="1:11" x14ac:dyDescent="0.25">
      <c r="A100" t="s">
        <v>164</v>
      </c>
      <c r="B100" s="4" t="s">
        <v>162</v>
      </c>
      <c r="C100">
        <v>0</v>
      </c>
      <c r="E100">
        <v>0</v>
      </c>
    </row>
    <row r="101" spans="1:11" x14ac:dyDescent="0.25">
      <c r="A101" t="s">
        <v>164</v>
      </c>
      <c r="B101" s="4" t="s">
        <v>163</v>
      </c>
      <c r="C101">
        <v>99</v>
      </c>
      <c r="E101">
        <v>99</v>
      </c>
    </row>
    <row r="102" spans="1:11" x14ac:dyDescent="0.25">
      <c r="A102" s="6" t="s">
        <v>164</v>
      </c>
      <c r="B102" s="6"/>
      <c r="C102" s="6"/>
      <c r="D102" s="6"/>
      <c r="E102" s="6">
        <f>SUM(E91:E101)</f>
        <v>1717.66</v>
      </c>
      <c r="F102" s="9">
        <f>E102*1.08</f>
        <v>1855.0728000000001</v>
      </c>
      <c r="G102" s="6">
        <v>1322</v>
      </c>
      <c r="H102" s="9">
        <f>F102-G102</f>
        <v>533.07280000000014</v>
      </c>
      <c r="I102" s="6"/>
    </row>
    <row r="103" spans="1:11" x14ac:dyDescent="0.25">
      <c r="A103" t="s">
        <v>135</v>
      </c>
      <c r="B103" s="4" t="s">
        <v>129</v>
      </c>
      <c r="D103">
        <v>5</v>
      </c>
      <c r="E103">
        <v>158.4</v>
      </c>
      <c r="J103" s="6"/>
    </row>
    <row r="104" spans="1:11" s="6" customFormat="1" x14ac:dyDescent="0.25">
      <c r="A104" t="s">
        <v>135</v>
      </c>
      <c r="B104" s="4" t="s">
        <v>130</v>
      </c>
      <c r="C104">
        <v>55.44</v>
      </c>
      <c r="D104"/>
      <c r="E104">
        <v>55.44</v>
      </c>
      <c r="F104" s="8"/>
      <c r="G104"/>
      <c r="H104" s="8"/>
      <c r="I104"/>
      <c r="J104"/>
      <c r="K104"/>
    </row>
    <row r="105" spans="1:11" x14ac:dyDescent="0.25">
      <c r="A105" t="s">
        <v>135</v>
      </c>
      <c r="B105" s="4" t="s">
        <v>131</v>
      </c>
      <c r="C105">
        <v>364.32</v>
      </c>
      <c r="E105">
        <v>364.32</v>
      </c>
      <c r="K105" s="6"/>
    </row>
    <row r="106" spans="1:11" x14ac:dyDescent="0.25">
      <c r="A106" t="s">
        <v>135</v>
      </c>
      <c r="B106" s="4" t="s">
        <v>132</v>
      </c>
      <c r="C106">
        <v>173.25</v>
      </c>
      <c r="E106">
        <v>173.25</v>
      </c>
    </row>
    <row r="107" spans="1:11" x14ac:dyDescent="0.25">
      <c r="A107" t="s">
        <v>135</v>
      </c>
      <c r="B107" s="2" t="s">
        <v>133</v>
      </c>
      <c r="C107">
        <v>66.92</v>
      </c>
      <c r="E107">
        <v>66.92</v>
      </c>
    </row>
    <row r="108" spans="1:11" x14ac:dyDescent="0.25">
      <c r="A108" t="s">
        <v>135</v>
      </c>
      <c r="B108" s="2" t="s">
        <v>134</v>
      </c>
      <c r="C108">
        <v>54.55</v>
      </c>
      <c r="E108">
        <v>54.55</v>
      </c>
    </row>
    <row r="109" spans="1:11" x14ac:dyDescent="0.25">
      <c r="A109" t="s">
        <v>135</v>
      </c>
      <c r="B109" s="4" t="s">
        <v>142</v>
      </c>
      <c r="C109">
        <v>391.05</v>
      </c>
      <c r="E109">
        <v>391.05</v>
      </c>
    </row>
    <row r="110" spans="1:11" s="6" customFormat="1" x14ac:dyDescent="0.25">
      <c r="A110" t="s">
        <v>135</v>
      </c>
      <c r="B110" s="4" t="s">
        <v>143</v>
      </c>
      <c r="C110">
        <v>391.05</v>
      </c>
      <c r="D110"/>
      <c r="E110">
        <v>391.05</v>
      </c>
      <c r="F110" s="8"/>
      <c r="G110"/>
      <c r="H110" s="8"/>
      <c r="I110"/>
      <c r="J110"/>
      <c r="K110"/>
    </row>
    <row r="111" spans="1:11" x14ac:dyDescent="0.25">
      <c r="A111" s="6" t="s">
        <v>135</v>
      </c>
      <c r="B111" s="6"/>
      <c r="C111" s="6"/>
      <c r="D111" s="6"/>
      <c r="E111" s="6">
        <f>SUM(E103:E110)</f>
        <v>1654.9799999999998</v>
      </c>
      <c r="F111" s="9">
        <f>E111*1.08</f>
        <v>1787.3783999999998</v>
      </c>
      <c r="G111" s="6">
        <v>1656</v>
      </c>
      <c r="H111" s="9">
        <f>F111-G111</f>
        <v>131.37839999999983</v>
      </c>
      <c r="I111" s="6"/>
      <c r="K111" s="6"/>
    </row>
    <row r="112" spans="1:11" x14ac:dyDescent="0.25">
      <c r="A112" t="s">
        <v>144</v>
      </c>
      <c r="B112" s="4" t="s">
        <v>145</v>
      </c>
      <c r="C112">
        <v>1841.4</v>
      </c>
      <c r="E112">
        <v>1841.4</v>
      </c>
      <c r="J112" s="6"/>
    </row>
    <row r="113" spans="1:11" s="6" customFormat="1" x14ac:dyDescent="0.25">
      <c r="A113" t="s">
        <v>144</v>
      </c>
      <c r="B113" s="2" t="s">
        <v>146</v>
      </c>
      <c r="C113">
        <v>207.9</v>
      </c>
      <c r="D113"/>
      <c r="E113">
        <v>207.9</v>
      </c>
      <c r="F113" s="8"/>
      <c r="G113"/>
      <c r="H113" s="8"/>
      <c r="I113"/>
      <c r="J113"/>
      <c r="K113"/>
    </row>
    <row r="114" spans="1:11" x14ac:dyDescent="0.25">
      <c r="A114" t="s">
        <v>144</v>
      </c>
      <c r="B114" s="4" t="s">
        <v>147</v>
      </c>
      <c r="C114">
        <v>414.81</v>
      </c>
      <c r="E114">
        <v>414.81</v>
      </c>
      <c r="K114" s="6"/>
    </row>
    <row r="115" spans="1:11" x14ac:dyDescent="0.25">
      <c r="A115" t="s">
        <v>144</v>
      </c>
      <c r="B115" s="4" t="s">
        <v>148</v>
      </c>
      <c r="C115">
        <v>187.11</v>
      </c>
      <c r="E115">
        <v>187.11</v>
      </c>
    </row>
    <row r="116" spans="1:11" s="6" customFormat="1" x14ac:dyDescent="0.25">
      <c r="A116" t="s">
        <v>144</v>
      </c>
      <c r="B116" s="4" t="s">
        <v>149</v>
      </c>
      <c r="C116">
        <v>0</v>
      </c>
      <c r="D116"/>
      <c r="E116">
        <v>0</v>
      </c>
      <c r="F116" s="8"/>
      <c r="G116"/>
      <c r="H116" s="8"/>
      <c r="I116"/>
      <c r="J116"/>
      <c r="K116"/>
    </row>
    <row r="117" spans="1:11" x14ac:dyDescent="0.25">
      <c r="A117" t="s">
        <v>144</v>
      </c>
      <c r="B117" s="4" t="s">
        <v>150</v>
      </c>
      <c r="C117">
        <v>127.71</v>
      </c>
      <c r="E117">
        <v>127.71</v>
      </c>
      <c r="K117" s="6"/>
    </row>
    <row r="118" spans="1:11" x14ac:dyDescent="0.25">
      <c r="A118" s="6" t="s">
        <v>144</v>
      </c>
      <c r="B118" s="6"/>
      <c r="C118" s="6"/>
      <c r="D118" s="6"/>
      <c r="E118" s="6">
        <f>SUM(E112:E117)</f>
        <v>2778.9300000000003</v>
      </c>
      <c r="F118" s="9">
        <f>E118*1.08</f>
        <v>3001.2444000000005</v>
      </c>
      <c r="G118" s="6">
        <v>2800</v>
      </c>
      <c r="H118" s="9">
        <f>F118-G118</f>
        <v>201.2444000000005</v>
      </c>
      <c r="I118" s="6"/>
    </row>
    <row r="119" spans="1:11" x14ac:dyDescent="0.25">
      <c r="A119" t="s">
        <v>193</v>
      </c>
      <c r="B119" t="s">
        <v>194</v>
      </c>
      <c r="C119">
        <v>0</v>
      </c>
      <c r="E119">
        <v>0</v>
      </c>
      <c r="J119" s="6"/>
    </row>
    <row r="120" spans="1:11" x14ac:dyDescent="0.25">
      <c r="A120" t="s">
        <v>193</v>
      </c>
      <c r="B120" s="4" t="s">
        <v>195</v>
      </c>
      <c r="C120">
        <v>0</v>
      </c>
      <c r="E120">
        <v>0</v>
      </c>
    </row>
    <row r="121" spans="1:11" x14ac:dyDescent="0.25">
      <c r="A121" t="s">
        <v>193</v>
      </c>
      <c r="B121" s="4" t="s">
        <v>206</v>
      </c>
      <c r="C121">
        <v>0</v>
      </c>
      <c r="E121">
        <v>0</v>
      </c>
    </row>
    <row r="122" spans="1:11" x14ac:dyDescent="0.25">
      <c r="A122" t="s">
        <v>193</v>
      </c>
      <c r="B122" s="4" t="s">
        <v>207</v>
      </c>
      <c r="C122">
        <v>0</v>
      </c>
      <c r="E122">
        <v>0</v>
      </c>
    </row>
    <row r="123" spans="1:11" x14ac:dyDescent="0.25">
      <c r="A123" t="s">
        <v>193</v>
      </c>
      <c r="B123" s="4" t="s">
        <v>208</v>
      </c>
      <c r="C123">
        <v>0</v>
      </c>
      <c r="E123">
        <v>0</v>
      </c>
    </row>
    <row r="124" spans="1:11" x14ac:dyDescent="0.25">
      <c r="A124" t="s">
        <v>193</v>
      </c>
      <c r="B124" s="2" t="s">
        <v>222</v>
      </c>
      <c r="C124">
        <v>118.8</v>
      </c>
      <c r="D124">
        <v>3</v>
      </c>
      <c r="E124">
        <f>C124*D124</f>
        <v>356.4</v>
      </c>
    </row>
    <row r="125" spans="1:11" s="6" customFormat="1" x14ac:dyDescent="0.25">
      <c r="A125" t="s">
        <v>193</v>
      </c>
      <c r="B125" t="s">
        <v>223</v>
      </c>
      <c r="C125">
        <v>0</v>
      </c>
      <c r="D125"/>
      <c r="E125">
        <v>0</v>
      </c>
      <c r="F125" s="8"/>
      <c r="G125"/>
      <c r="H125" s="8"/>
      <c r="I125"/>
      <c r="J125"/>
    </row>
    <row r="126" spans="1:11" x14ac:dyDescent="0.25">
      <c r="A126" s="6" t="s">
        <v>193</v>
      </c>
      <c r="B126" s="6"/>
      <c r="C126" s="6"/>
      <c r="D126" s="6"/>
      <c r="E126" s="6">
        <f>SUM(E119:E125)</f>
        <v>356.4</v>
      </c>
      <c r="F126" s="9">
        <f>E126*1.08</f>
        <v>384.91199999999998</v>
      </c>
      <c r="G126" s="6">
        <v>0</v>
      </c>
      <c r="H126" s="9">
        <f>F126-G126</f>
        <v>384.91199999999998</v>
      </c>
      <c r="I126" s="6"/>
      <c r="J126" s="6"/>
    </row>
    <row r="127" spans="1:11" x14ac:dyDescent="0.25">
      <c r="A127" t="s">
        <v>249</v>
      </c>
      <c r="B127" s="4" t="s">
        <v>247</v>
      </c>
      <c r="C127">
        <v>184</v>
      </c>
      <c r="E127">
        <v>182.16</v>
      </c>
    </row>
    <row r="128" spans="1:11" s="6" customFormat="1" x14ac:dyDescent="0.25">
      <c r="A128" t="s">
        <v>249</v>
      </c>
      <c r="B128" s="4" t="s">
        <v>248</v>
      </c>
      <c r="C128">
        <v>255</v>
      </c>
      <c r="D128"/>
      <c r="E128">
        <v>252.45</v>
      </c>
      <c r="F128" s="8"/>
      <c r="G128"/>
      <c r="H128" s="8"/>
      <c r="I128"/>
      <c r="J128"/>
    </row>
    <row r="129" spans="1:11" x14ac:dyDescent="0.25">
      <c r="A129" s="6" t="s">
        <v>249</v>
      </c>
      <c r="B129" s="6"/>
      <c r="C129" s="6"/>
      <c r="D129" s="6"/>
      <c r="E129" s="6">
        <f>SUM(E127:E128)</f>
        <v>434.61</v>
      </c>
      <c r="F129" s="9">
        <f>E129*1.08</f>
        <v>469.37880000000007</v>
      </c>
      <c r="G129" s="6">
        <v>469</v>
      </c>
      <c r="H129" s="9">
        <f>F129-G129</f>
        <v>0.3788000000000693</v>
      </c>
      <c r="I129" s="6"/>
      <c r="J129" s="6"/>
    </row>
    <row r="130" spans="1:11" x14ac:dyDescent="0.25">
      <c r="A130" t="s">
        <v>241</v>
      </c>
      <c r="B130" s="4" t="s">
        <v>240</v>
      </c>
      <c r="C130">
        <v>225</v>
      </c>
      <c r="E130">
        <v>222.75</v>
      </c>
    </row>
    <row r="131" spans="1:11" s="6" customFormat="1" x14ac:dyDescent="0.25">
      <c r="A131" t="s">
        <v>241</v>
      </c>
      <c r="B131" s="4" t="s">
        <v>242</v>
      </c>
      <c r="C131">
        <v>94</v>
      </c>
      <c r="D131"/>
      <c r="E131">
        <v>93.06</v>
      </c>
      <c r="F131" s="8"/>
      <c r="G131"/>
      <c r="H131" s="8"/>
      <c r="I131"/>
      <c r="J131"/>
    </row>
    <row r="132" spans="1:11" x14ac:dyDescent="0.25">
      <c r="A132" s="6" t="s">
        <v>241</v>
      </c>
      <c r="B132" s="6"/>
      <c r="C132" s="6"/>
      <c r="D132" s="6"/>
      <c r="E132" s="6">
        <f>SUM(E130:E131)</f>
        <v>315.81</v>
      </c>
      <c r="F132" s="9">
        <f>E132*1.08</f>
        <v>341.07480000000004</v>
      </c>
      <c r="G132" s="6">
        <v>341</v>
      </c>
      <c r="H132" s="9">
        <f>F132-G132</f>
        <v>7.4800000000038835E-2</v>
      </c>
      <c r="I132" s="6"/>
      <c r="J132" s="6"/>
    </row>
    <row r="133" spans="1:11" x14ac:dyDescent="0.25">
      <c r="A133" t="s">
        <v>32</v>
      </c>
      <c r="B133" s="4" t="s">
        <v>27</v>
      </c>
      <c r="C133">
        <v>74.25</v>
      </c>
      <c r="E133">
        <v>74.25</v>
      </c>
    </row>
    <row r="134" spans="1:11" x14ac:dyDescent="0.25">
      <c r="A134" t="s">
        <v>32</v>
      </c>
      <c r="B134" s="4" t="s">
        <v>28</v>
      </c>
      <c r="C134">
        <v>74.25</v>
      </c>
      <c r="E134">
        <v>74.25</v>
      </c>
    </row>
    <row r="135" spans="1:11" x14ac:dyDescent="0.25">
      <c r="A135" t="s">
        <v>32</v>
      </c>
      <c r="B135" s="4" t="s">
        <v>29</v>
      </c>
      <c r="C135">
        <v>74.25</v>
      </c>
      <c r="E135">
        <v>74.25</v>
      </c>
    </row>
    <row r="136" spans="1:11" s="6" customFormat="1" x14ac:dyDescent="0.25">
      <c r="A136" t="s">
        <v>32</v>
      </c>
      <c r="B136" s="4" t="s">
        <v>30</v>
      </c>
      <c r="C136">
        <v>74.25</v>
      </c>
      <c r="D136"/>
      <c r="E136">
        <v>74.25</v>
      </c>
      <c r="F136" s="8"/>
      <c r="G136"/>
      <c r="H136" s="8"/>
      <c r="I136"/>
      <c r="J136"/>
      <c r="K136"/>
    </row>
    <row r="137" spans="1:11" x14ac:dyDescent="0.25">
      <c r="A137" t="s">
        <v>32</v>
      </c>
      <c r="B137" s="4" t="s">
        <v>31</v>
      </c>
      <c r="C137">
        <v>0</v>
      </c>
      <c r="E137">
        <v>0</v>
      </c>
    </row>
    <row r="138" spans="1:11" x14ac:dyDescent="0.25">
      <c r="A138" s="6" t="s">
        <v>32</v>
      </c>
      <c r="B138" s="6"/>
      <c r="C138" s="6"/>
      <c r="D138" s="6"/>
      <c r="E138" s="6">
        <f>SUM(E133:E137)</f>
        <v>297</v>
      </c>
      <c r="F138" s="9">
        <f>E138*1.08</f>
        <v>320.76000000000005</v>
      </c>
      <c r="G138" s="6">
        <v>321</v>
      </c>
      <c r="H138" s="9">
        <f>F138-G138</f>
        <v>-0.23999999999995225</v>
      </c>
      <c r="I138" s="6"/>
      <c r="K138" s="6"/>
    </row>
    <row r="139" spans="1:11" x14ac:dyDescent="0.25">
      <c r="A139" t="s">
        <v>47</v>
      </c>
      <c r="B139" s="4" t="s">
        <v>45</v>
      </c>
      <c r="C139">
        <v>117.81</v>
      </c>
      <c r="E139">
        <v>117.81</v>
      </c>
      <c r="J139" s="6"/>
    </row>
    <row r="140" spans="1:11" x14ac:dyDescent="0.25">
      <c r="A140" t="s">
        <v>47</v>
      </c>
      <c r="B140" s="4" t="s">
        <v>46</v>
      </c>
      <c r="C140">
        <v>117.81</v>
      </c>
      <c r="E140">
        <v>117.81</v>
      </c>
    </row>
    <row r="141" spans="1:11" x14ac:dyDescent="0.25">
      <c r="A141" t="s">
        <v>47</v>
      </c>
      <c r="B141" s="4" t="s">
        <v>196</v>
      </c>
      <c r="C141">
        <v>183</v>
      </c>
      <c r="E141">
        <v>181.17</v>
      </c>
      <c r="J141" s="6"/>
    </row>
    <row r="142" spans="1:11" x14ac:dyDescent="0.25">
      <c r="A142" t="s">
        <v>47</v>
      </c>
      <c r="B142" s="4" t="s">
        <v>197</v>
      </c>
      <c r="C142">
        <v>131</v>
      </c>
      <c r="E142">
        <v>129.69</v>
      </c>
    </row>
    <row r="143" spans="1:11" x14ac:dyDescent="0.25">
      <c r="A143" t="s">
        <v>47</v>
      </c>
      <c r="B143" s="4" t="s">
        <v>198</v>
      </c>
      <c r="C143">
        <v>134</v>
      </c>
      <c r="E143">
        <v>132.66</v>
      </c>
    </row>
    <row r="144" spans="1:11" x14ac:dyDescent="0.25">
      <c r="A144" t="s">
        <v>47</v>
      </c>
      <c r="B144" s="4" t="s">
        <v>252</v>
      </c>
      <c r="C144">
        <v>70</v>
      </c>
      <c r="E144">
        <v>69.3</v>
      </c>
    </row>
    <row r="145" spans="1:11" x14ac:dyDescent="0.25">
      <c r="A145" t="s">
        <v>47</v>
      </c>
      <c r="B145" s="4" t="s">
        <v>199</v>
      </c>
      <c r="C145">
        <v>135</v>
      </c>
      <c r="E145">
        <v>133.65</v>
      </c>
    </row>
    <row r="146" spans="1:11" x14ac:dyDescent="0.25">
      <c r="A146" t="s">
        <v>47</v>
      </c>
      <c r="B146" s="4" t="s">
        <v>200</v>
      </c>
      <c r="C146">
        <v>407</v>
      </c>
      <c r="E146">
        <v>402.93</v>
      </c>
    </row>
    <row r="147" spans="1:11" s="6" customFormat="1" x14ac:dyDescent="0.25">
      <c r="A147" t="s">
        <v>47</v>
      </c>
      <c r="B147" s="4" t="s">
        <v>201</v>
      </c>
      <c r="C147">
        <v>0</v>
      </c>
      <c r="D147"/>
      <c r="E147">
        <v>0</v>
      </c>
      <c r="F147" s="8"/>
      <c r="G147"/>
      <c r="H147" s="8"/>
      <c r="I147"/>
      <c r="J147"/>
    </row>
    <row r="148" spans="1:11" x14ac:dyDescent="0.25">
      <c r="A148" s="6" t="s">
        <v>47</v>
      </c>
      <c r="B148" s="6"/>
      <c r="C148" s="6"/>
      <c r="D148" s="6"/>
      <c r="E148" s="6">
        <f>SUM(E139:E147)</f>
        <v>1285.02</v>
      </c>
      <c r="F148" s="9">
        <f>E148*1.08</f>
        <v>1387.8216</v>
      </c>
      <c r="G148" s="6">
        <f>254+1134</f>
        <v>1388</v>
      </c>
      <c r="H148" s="9">
        <f>F148-G148</f>
        <v>-0.17840000000001055</v>
      </c>
      <c r="I148" s="6"/>
      <c r="J148" s="6"/>
      <c r="K148" t="s">
        <v>270</v>
      </c>
    </row>
    <row r="149" spans="1:11" x14ac:dyDescent="0.25">
      <c r="A149" t="s">
        <v>14</v>
      </c>
      <c r="B149" s="4" t="s">
        <v>15</v>
      </c>
      <c r="C149">
        <v>182.16</v>
      </c>
      <c r="D149">
        <v>3</v>
      </c>
      <c r="E149">
        <f>C149*D149</f>
        <v>546.48</v>
      </c>
    </row>
    <row r="150" spans="1:11" s="6" customFormat="1" x14ac:dyDescent="0.25">
      <c r="A150" t="s">
        <v>14</v>
      </c>
      <c r="B150" s="4" t="s">
        <v>16</v>
      </c>
      <c r="C150">
        <v>88.11</v>
      </c>
      <c r="D150">
        <v>3</v>
      </c>
      <c r="E150">
        <f>C150*D150</f>
        <v>264.33</v>
      </c>
      <c r="F150" s="8"/>
      <c r="G150"/>
      <c r="H150" s="8"/>
      <c r="I150"/>
      <c r="J150"/>
      <c r="K150"/>
    </row>
    <row r="151" spans="1:11" x14ac:dyDescent="0.25">
      <c r="A151" s="6" t="s">
        <v>14</v>
      </c>
      <c r="B151" s="6"/>
      <c r="C151" s="6"/>
      <c r="D151" s="6"/>
      <c r="E151" s="6">
        <f>SUM(E149:E150)</f>
        <v>810.81</v>
      </c>
      <c r="F151" s="9">
        <f>E151*1.08</f>
        <v>875.6748</v>
      </c>
      <c r="G151" s="6">
        <v>876</v>
      </c>
      <c r="H151" s="9">
        <f>F151-G151</f>
        <v>-0.32519999999999527</v>
      </c>
      <c r="I151" s="6"/>
    </row>
    <row r="152" spans="1:11" s="6" customFormat="1" x14ac:dyDescent="0.25">
      <c r="A152" t="s">
        <v>251</v>
      </c>
      <c r="B152" s="4" t="s">
        <v>250</v>
      </c>
      <c r="C152">
        <v>175</v>
      </c>
      <c r="D152"/>
      <c r="E152">
        <v>173.25</v>
      </c>
      <c r="F152" s="8"/>
      <c r="G152"/>
      <c r="H152" s="8"/>
      <c r="I152"/>
    </row>
    <row r="153" spans="1:11" x14ac:dyDescent="0.25">
      <c r="A153" s="6" t="s">
        <v>251</v>
      </c>
      <c r="B153" s="6"/>
      <c r="C153" s="6"/>
      <c r="D153" s="6"/>
      <c r="E153" s="6">
        <f>SUM(E152)</f>
        <v>173.25</v>
      </c>
      <c r="F153" s="9">
        <f>E153*1.08</f>
        <v>187.11</v>
      </c>
      <c r="G153" s="6">
        <v>187</v>
      </c>
      <c r="H153" s="9">
        <f>F153-G153</f>
        <v>0.11000000000001364</v>
      </c>
      <c r="I153" s="6"/>
      <c r="J153" s="6"/>
    </row>
    <row r="154" spans="1:11" x14ac:dyDescent="0.25">
      <c r="A154" t="s">
        <v>237</v>
      </c>
      <c r="B154" s="4" t="s">
        <v>238</v>
      </c>
      <c r="C154">
        <v>225</v>
      </c>
      <c r="E154">
        <v>222.75</v>
      </c>
    </row>
    <row r="155" spans="1:11" s="6" customFormat="1" x14ac:dyDescent="0.25">
      <c r="A155" t="s">
        <v>237</v>
      </c>
      <c r="B155" s="4" t="s">
        <v>239</v>
      </c>
      <c r="C155">
        <v>128</v>
      </c>
      <c r="D155"/>
      <c r="E155">
        <v>126.72</v>
      </c>
      <c r="F155" s="8"/>
      <c r="G155"/>
      <c r="H155" s="8"/>
      <c r="I155"/>
      <c r="J155"/>
    </row>
    <row r="156" spans="1:11" s="6" customFormat="1" x14ac:dyDescent="0.25">
      <c r="A156" s="6" t="s">
        <v>237</v>
      </c>
      <c r="E156" s="6">
        <f>SUM(E154:E155)</f>
        <v>349.47</v>
      </c>
      <c r="F156" s="9">
        <f>E156*1.08</f>
        <v>377.42760000000004</v>
      </c>
      <c r="G156" s="6">
        <v>377</v>
      </c>
      <c r="H156" s="9">
        <f>F156-G156</f>
        <v>0.42760000000004084</v>
      </c>
      <c r="K156"/>
    </row>
    <row r="157" spans="1:11" x14ac:dyDescent="0.25">
      <c r="A157" t="s">
        <v>256</v>
      </c>
      <c r="B157" s="4" t="s">
        <v>253</v>
      </c>
      <c r="C157">
        <v>135</v>
      </c>
      <c r="E157">
        <v>133.65</v>
      </c>
    </row>
    <row r="158" spans="1:11" x14ac:dyDescent="0.25">
      <c r="A158" t="s">
        <v>256</v>
      </c>
      <c r="B158" s="2" t="s">
        <v>254</v>
      </c>
      <c r="C158">
        <v>153.44999999999999</v>
      </c>
      <c r="E158">
        <v>153.44999999999999</v>
      </c>
      <c r="K158" s="6"/>
    </row>
    <row r="159" spans="1:11" s="6" customFormat="1" x14ac:dyDescent="0.25">
      <c r="A159" t="s">
        <v>256</v>
      </c>
      <c r="B159" s="4" t="s">
        <v>255</v>
      </c>
      <c r="C159">
        <v>169</v>
      </c>
      <c r="D159"/>
      <c r="E159">
        <v>167.31</v>
      </c>
      <c r="F159" s="8"/>
      <c r="G159"/>
      <c r="H159" s="8"/>
      <c r="I159"/>
      <c r="J159"/>
    </row>
    <row r="160" spans="1:11" x14ac:dyDescent="0.25">
      <c r="A160" s="6" t="s">
        <v>256</v>
      </c>
      <c r="B160" s="6"/>
      <c r="C160" s="6"/>
      <c r="D160" s="6"/>
      <c r="E160" s="6">
        <f>SUM(E157:E159)</f>
        <v>454.41</v>
      </c>
      <c r="F160" s="9">
        <f>E160*1.08</f>
        <v>490.76280000000008</v>
      </c>
      <c r="G160" s="6">
        <v>325</v>
      </c>
      <c r="H160" s="9">
        <f>F160-G160</f>
        <v>165.76280000000008</v>
      </c>
      <c r="I160" s="6"/>
      <c r="J160" s="6"/>
    </row>
    <row r="161" spans="1:11" x14ac:dyDescent="0.25">
      <c r="A161" t="s">
        <v>33</v>
      </c>
      <c r="B161" s="4" t="s">
        <v>34</v>
      </c>
      <c r="C161">
        <v>0</v>
      </c>
      <c r="E161">
        <v>0</v>
      </c>
      <c r="K161" s="6"/>
    </row>
    <row r="162" spans="1:11" x14ac:dyDescent="0.25">
      <c r="A162" t="s">
        <v>33</v>
      </c>
      <c r="B162" s="4" t="s">
        <v>35</v>
      </c>
      <c r="C162">
        <v>0</v>
      </c>
      <c r="E162">
        <v>0</v>
      </c>
    </row>
    <row r="163" spans="1:11" x14ac:dyDescent="0.25">
      <c r="A163" t="s">
        <v>33</v>
      </c>
      <c r="B163" s="4" t="s">
        <v>36</v>
      </c>
      <c r="C163">
        <v>203.94</v>
      </c>
      <c r="E163">
        <v>203.94</v>
      </c>
    </row>
    <row r="164" spans="1:11" x14ac:dyDescent="0.25">
      <c r="A164" t="s">
        <v>33</v>
      </c>
      <c r="B164" s="4" t="s">
        <v>37</v>
      </c>
      <c r="C164">
        <v>62.37</v>
      </c>
      <c r="E164">
        <v>62.37</v>
      </c>
    </row>
    <row r="165" spans="1:11" x14ac:dyDescent="0.25">
      <c r="A165" t="s">
        <v>33</v>
      </c>
      <c r="B165" s="4" t="s">
        <v>151</v>
      </c>
      <c r="C165">
        <v>72.27</v>
      </c>
      <c r="E165">
        <v>72.27</v>
      </c>
    </row>
    <row r="166" spans="1:11" x14ac:dyDescent="0.25">
      <c r="A166" t="s">
        <v>33</v>
      </c>
      <c r="B166" s="4" t="s">
        <v>152</v>
      </c>
      <c r="C166">
        <v>72.27</v>
      </c>
      <c r="E166">
        <v>72.27</v>
      </c>
    </row>
    <row r="167" spans="1:11" x14ac:dyDescent="0.25">
      <c r="A167" t="s">
        <v>33</v>
      </c>
      <c r="B167" s="4" t="s">
        <v>153</v>
      </c>
      <c r="C167">
        <v>0</v>
      </c>
      <c r="E167">
        <v>0</v>
      </c>
    </row>
    <row r="168" spans="1:11" x14ac:dyDescent="0.25">
      <c r="A168" t="s">
        <v>33</v>
      </c>
      <c r="B168" t="s">
        <v>170</v>
      </c>
      <c r="C168">
        <v>286.11</v>
      </c>
      <c r="E168">
        <v>286.11</v>
      </c>
    </row>
    <row r="169" spans="1:11" x14ac:dyDescent="0.25">
      <c r="A169" t="s">
        <v>33</v>
      </c>
      <c r="B169" t="s">
        <v>171</v>
      </c>
      <c r="C169">
        <v>321.75</v>
      </c>
      <c r="E169">
        <v>321.75</v>
      </c>
    </row>
    <row r="170" spans="1:11" x14ac:dyDescent="0.25">
      <c r="A170" t="s">
        <v>33</v>
      </c>
      <c r="B170" t="s">
        <v>172</v>
      </c>
      <c r="C170">
        <v>361.35</v>
      </c>
      <c r="E170">
        <v>361.35</v>
      </c>
    </row>
    <row r="171" spans="1:11" x14ac:dyDescent="0.25">
      <c r="A171" t="s">
        <v>33</v>
      </c>
      <c r="B171" t="s">
        <v>173</v>
      </c>
      <c r="D171">
        <v>2</v>
      </c>
      <c r="E171">
        <v>178.2</v>
      </c>
    </row>
    <row r="172" spans="1:11" x14ac:dyDescent="0.25">
      <c r="A172" t="s">
        <v>33</v>
      </c>
      <c r="B172" t="s">
        <v>174</v>
      </c>
      <c r="C172">
        <v>146.52000000000001</v>
      </c>
      <c r="E172">
        <v>146.52000000000001</v>
      </c>
    </row>
    <row r="173" spans="1:11" x14ac:dyDescent="0.25">
      <c r="A173" t="s">
        <v>33</v>
      </c>
      <c r="B173" t="s">
        <v>175</v>
      </c>
      <c r="C173">
        <v>146.52000000000001</v>
      </c>
      <c r="E173">
        <v>146.52000000000001</v>
      </c>
    </row>
    <row r="174" spans="1:11" x14ac:dyDescent="0.25">
      <c r="A174" t="s">
        <v>33</v>
      </c>
      <c r="B174" t="s">
        <v>176</v>
      </c>
      <c r="C174">
        <v>156.41999999999999</v>
      </c>
      <c r="E174">
        <v>156.41999999999999</v>
      </c>
    </row>
    <row r="175" spans="1:11" s="6" customFormat="1" x14ac:dyDescent="0.25">
      <c r="A175" t="s">
        <v>33</v>
      </c>
      <c r="B175" t="s">
        <v>177</v>
      </c>
      <c r="C175">
        <v>156.41999999999999</v>
      </c>
      <c r="D175"/>
      <c r="E175">
        <v>156.41999999999999</v>
      </c>
      <c r="F175" s="8"/>
      <c r="G175"/>
      <c r="H175" s="8"/>
      <c r="I175"/>
      <c r="J175"/>
      <c r="K175"/>
    </row>
    <row r="176" spans="1:11" x14ac:dyDescent="0.25">
      <c r="A176" t="s">
        <v>33</v>
      </c>
      <c r="B176" t="s">
        <v>178</v>
      </c>
      <c r="C176">
        <v>364.32</v>
      </c>
      <c r="E176">
        <v>364.32</v>
      </c>
    </row>
    <row r="177" spans="1:11" s="6" customFormat="1" x14ac:dyDescent="0.25">
      <c r="A177" t="s">
        <v>33</v>
      </c>
      <c r="B177" t="s">
        <v>179</v>
      </c>
      <c r="C177">
        <v>58.41</v>
      </c>
      <c r="D177"/>
      <c r="E177">
        <v>58.41</v>
      </c>
      <c r="F177" s="8"/>
      <c r="G177"/>
      <c r="H177" s="8"/>
      <c r="I177"/>
      <c r="J177"/>
    </row>
    <row r="178" spans="1:11" x14ac:dyDescent="0.25">
      <c r="A178" t="s">
        <v>33</v>
      </c>
      <c r="B178" t="s">
        <v>180</v>
      </c>
      <c r="C178">
        <v>34.65</v>
      </c>
      <c r="E178">
        <v>34.65</v>
      </c>
    </row>
    <row r="179" spans="1:11" s="6" customFormat="1" x14ac:dyDescent="0.25">
      <c r="A179" t="s">
        <v>33</v>
      </c>
      <c r="B179" t="s">
        <v>181</v>
      </c>
      <c r="C179">
        <v>77.22</v>
      </c>
      <c r="D179"/>
      <c r="E179">
        <v>77.22</v>
      </c>
      <c r="F179" s="8"/>
      <c r="G179"/>
      <c r="H179" s="8"/>
      <c r="I179"/>
      <c r="J179"/>
      <c r="K179"/>
    </row>
    <row r="180" spans="1:11" x14ac:dyDescent="0.25">
      <c r="A180" t="s">
        <v>33</v>
      </c>
      <c r="B180" s="4" t="s">
        <v>257</v>
      </c>
      <c r="C180">
        <v>96</v>
      </c>
      <c r="E180">
        <v>95.04</v>
      </c>
      <c r="J180" s="6"/>
      <c r="K180" s="6"/>
    </row>
    <row r="181" spans="1:11" x14ac:dyDescent="0.25">
      <c r="A181" t="s">
        <v>33</v>
      </c>
      <c r="B181" s="4" t="s">
        <v>258</v>
      </c>
      <c r="C181">
        <v>100</v>
      </c>
      <c r="E181">
        <v>99</v>
      </c>
    </row>
    <row r="182" spans="1:11" s="6" customFormat="1" x14ac:dyDescent="0.25">
      <c r="A182" t="s">
        <v>33</v>
      </c>
      <c r="B182" t="s">
        <v>261</v>
      </c>
      <c r="C182">
        <v>355</v>
      </c>
      <c r="D182"/>
      <c r="E182">
        <v>351.45</v>
      </c>
      <c r="F182" s="8"/>
      <c r="G182"/>
      <c r="H182" s="8"/>
      <c r="I182"/>
      <c r="J182"/>
    </row>
    <row r="183" spans="1:11" x14ac:dyDescent="0.25">
      <c r="A183" s="6" t="s">
        <v>33</v>
      </c>
      <c r="B183" s="6"/>
      <c r="C183" s="6"/>
      <c r="D183" s="6"/>
      <c r="E183" s="6">
        <f>SUM(E161:E182)</f>
        <v>3244.2299999999996</v>
      </c>
      <c r="F183" s="9">
        <f>E183*1.08</f>
        <v>3503.7683999999999</v>
      </c>
      <c r="G183" s="6">
        <v>2915</v>
      </c>
      <c r="H183" s="9">
        <f>F183-G183</f>
        <v>588.76839999999993</v>
      </c>
      <c r="I183" s="6"/>
      <c r="J183" s="6"/>
    </row>
    <row r="184" spans="1:11" x14ac:dyDescent="0.25">
      <c r="A184" t="s">
        <v>51</v>
      </c>
      <c r="B184" s="4" t="s">
        <v>52</v>
      </c>
      <c r="C184">
        <v>154.44</v>
      </c>
      <c r="E184">
        <v>154.44</v>
      </c>
    </row>
    <row r="185" spans="1:11" x14ac:dyDescent="0.25">
      <c r="A185" t="s">
        <v>51</v>
      </c>
      <c r="B185" s="4" t="s">
        <v>53</v>
      </c>
      <c r="C185">
        <v>0</v>
      </c>
      <c r="E185">
        <v>0</v>
      </c>
    </row>
    <row r="186" spans="1:11" x14ac:dyDescent="0.25">
      <c r="A186" t="s">
        <v>51</v>
      </c>
      <c r="B186" s="4" t="s">
        <v>54</v>
      </c>
      <c r="C186">
        <v>173.25</v>
      </c>
      <c r="E186">
        <v>173.25</v>
      </c>
    </row>
    <row r="187" spans="1:11" x14ac:dyDescent="0.25">
      <c r="A187" t="s">
        <v>51</v>
      </c>
      <c r="B187" s="4" t="s">
        <v>55</v>
      </c>
      <c r="C187">
        <v>62.37</v>
      </c>
      <c r="E187">
        <v>62.37</v>
      </c>
    </row>
    <row r="188" spans="1:11" x14ac:dyDescent="0.25">
      <c r="A188" t="s">
        <v>51</v>
      </c>
      <c r="B188" s="4" t="s">
        <v>56</v>
      </c>
      <c r="C188">
        <v>68.31</v>
      </c>
      <c r="E188">
        <v>68.31</v>
      </c>
    </row>
    <row r="189" spans="1:11" x14ac:dyDescent="0.25">
      <c r="A189" t="s">
        <v>51</v>
      </c>
      <c r="B189" s="4" t="s">
        <v>57</v>
      </c>
      <c r="C189">
        <v>68.31</v>
      </c>
      <c r="E189">
        <v>68.31</v>
      </c>
    </row>
    <row r="190" spans="1:11" x14ac:dyDescent="0.25">
      <c r="A190" t="s">
        <v>51</v>
      </c>
      <c r="B190" s="4" t="s">
        <v>58</v>
      </c>
      <c r="C190">
        <v>117.81</v>
      </c>
      <c r="E190">
        <v>117.81</v>
      </c>
    </row>
    <row r="191" spans="1:11" x14ac:dyDescent="0.25">
      <c r="A191" t="s">
        <v>51</v>
      </c>
      <c r="B191" s="4" t="s">
        <v>59</v>
      </c>
      <c r="C191">
        <v>89.84</v>
      </c>
      <c r="E191">
        <v>89.84</v>
      </c>
    </row>
    <row r="192" spans="1:11" x14ac:dyDescent="0.25">
      <c r="A192" t="s">
        <v>51</v>
      </c>
      <c r="B192" s="4" t="s">
        <v>60</v>
      </c>
      <c r="C192">
        <v>95.04</v>
      </c>
      <c r="E192">
        <v>95.04</v>
      </c>
    </row>
    <row r="193" spans="1:10" x14ac:dyDescent="0.25">
      <c r="A193" t="s">
        <v>51</v>
      </c>
      <c r="B193" s="4" t="s">
        <v>61</v>
      </c>
      <c r="C193">
        <v>160.38</v>
      </c>
      <c r="E193">
        <v>160.38</v>
      </c>
    </row>
    <row r="194" spans="1:10" x14ac:dyDescent="0.25">
      <c r="A194" t="s">
        <v>51</v>
      </c>
      <c r="B194" s="4" t="s">
        <v>62</v>
      </c>
      <c r="C194">
        <v>72.27</v>
      </c>
      <c r="E194">
        <v>72.27</v>
      </c>
    </row>
    <row r="195" spans="1:10" x14ac:dyDescent="0.25">
      <c r="A195" t="s">
        <v>51</v>
      </c>
      <c r="B195" s="2" t="s">
        <v>63</v>
      </c>
      <c r="C195">
        <v>138.6</v>
      </c>
      <c r="E195">
        <v>138.6</v>
      </c>
    </row>
    <row r="196" spans="1:10" x14ac:dyDescent="0.25">
      <c r="A196" t="s">
        <v>51</v>
      </c>
      <c r="B196" t="s">
        <v>64</v>
      </c>
    </row>
    <row r="197" spans="1:10" x14ac:dyDescent="0.25">
      <c r="A197" s="6" t="s">
        <v>51</v>
      </c>
      <c r="B197" s="6"/>
      <c r="C197" s="6"/>
      <c r="D197" s="6"/>
      <c r="E197" s="6">
        <f>SUM(E184:E196)</f>
        <v>1200.6199999999999</v>
      </c>
      <c r="F197" s="9">
        <f>E197*1.08</f>
        <v>1296.6695999999999</v>
      </c>
      <c r="G197" s="6">
        <v>1147</v>
      </c>
      <c r="H197" s="9">
        <f>F197-G197</f>
        <v>149.66959999999995</v>
      </c>
      <c r="I197" s="6"/>
      <c r="J197" s="6"/>
    </row>
    <row r="198" spans="1:10" x14ac:dyDescent="0.25">
      <c r="A198" t="s">
        <v>105</v>
      </c>
      <c r="B198" s="2" t="s">
        <v>100</v>
      </c>
      <c r="C198">
        <v>195.03</v>
      </c>
      <c r="E198">
        <v>195.03</v>
      </c>
    </row>
    <row r="199" spans="1:10" x14ac:dyDescent="0.25">
      <c r="A199" t="s">
        <v>105</v>
      </c>
      <c r="B199" s="4" t="s">
        <v>101</v>
      </c>
      <c r="C199">
        <v>222.75</v>
      </c>
      <c r="E199">
        <v>222.75</v>
      </c>
    </row>
    <row r="200" spans="1:10" x14ac:dyDescent="0.25">
      <c r="A200" t="s">
        <v>105</v>
      </c>
      <c r="B200" s="4" t="s">
        <v>102</v>
      </c>
      <c r="C200">
        <v>80.19</v>
      </c>
      <c r="E200">
        <v>80.19</v>
      </c>
    </row>
    <row r="201" spans="1:10" x14ac:dyDescent="0.25">
      <c r="A201" t="s">
        <v>105</v>
      </c>
      <c r="B201" s="4" t="s">
        <v>103</v>
      </c>
      <c r="D201">
        <v>4</v>
      </c>
      <c r="E201">
        <v>348.48</v>
      </c>
    </row>
    <row r="202" spans="1:10" x14ac:dyDescent="0.25">
      <c r="A202" t="s">
        <v>105</v>
      </c>
      <c r="B202" s="4" t="s">
        <v>104</v>
      </c>
      <c r="C202">
        <v>375.21</v>
      </c>
      <c r="E202">
        <v>375.21</v>
      </c>
    </row>
    <row r="203" spans="1:10" x14ac:dyDescent="0.25">
      <c r="A203" s="6" t="s">
        <v>105</v>
      </c>
      <c r="B203" s="6"/>
      <c r="C203" s="6"/>
      <c r="D203" s="6"/>
      <c r="E203" s="6">
        <f>SUM(E198:E202)</f>
        <v>1221.6600000000001</v>
      </c>
      <c r="F203" s="9">
        <f>E203*1.08</f>
        <v>1319.3928000000001</v>
      </c>
      <c r="G203" s="6">
        <v>1109</v>
      </c>
      <c r="H203" s="9">
        <f>F203-G203</f>
        <v>210.39280000000008</v>
      </c>
      <c r="I203" s="6"/>
      <c r="J203" s="6"/>
    </row>
    <row r="204" spans="1:10" s="10" customFormat="1" x14ac:dyDescent="0.25">
      <c r="A204" s="10" t="s">
        <v>187</v>
      </c>
      <c r="B204" s="10" t="s">
        <v>272</v>
      </c>
      <c r="C204" s="10">
        <v>178.2</v>
      </c>
      <c r="E204" s="10">
        <v>178.2</v>
      </c>
      <c r="F204" s="11"/>
      <c r="H204" s="11"/>
    </row>
    <row r="205" spans="1:10" x14ac:dyDescent="0.25">
      <c r="A205" t="s">
        <v>187</v>
      </c>
      <c r="B205" s="4" t="s">
        <v>262</v>
      </c>
      <c r="C205">
        <v>83.96</v>
      </c>
      <c r="E205">
        <v>83.96</v>
      </c>
      <c r="F205" s="9"/>
      <c r="G205" s="6"/>
      <c r="H205" s="9"/>
      <c r="I205" s="6"/>
    </row>
    <row r="206" spans="1:10" x14ac:dyDescent="0.25">
      <c r="A206" t="s">
        <v>187</v>
      </c>
      <c r="B206" s="4" t="s">
        <v>188</v>
      </c>
      <c r="C206">
        <v>323</v>
      </c>
      <c r="E206">
        <v>319.77</v>
      </c>
    </row>
    <row r="207" spans="1:10" s="6" customFormat="1" x14ac:dyDescent="0.25">
      <c r="A207" t="s">
        <v>187</v>
      </c>
      <c r="B207" s="2" t="s">
        <v>259</v>
      </c>
      <c r="C207">
        <v>113.85</v>
      </c>
      <c r="D207"/>
      <c r="E207">
        <v>113.85</v>
      </c>
      <c r="F207" s="8"/>
      <c r="G207"/>
      <c r="H207" s="8"/>
      <c r="I207"/>
      <c r="J207"/>
    </row>
    <row r="208" spans="1:10" x14ac:dyDescent="0.25">
      <c r="A208" t="s">
        <v>187</v>
      </c>
      <c r="B208" s="2" t="s">
        <v>260</v>
      </c>
      <c r="C208">
        <v>160.19</v>
      </c>
      <c r="E208">
        <v>160.19</v>
      </c>
    </row>
    <row r="209" spans="1:10" x14ac:dyDescent="0.25">
      <c r="A209" t="s">
        <v>187</v>
      </c>
      <c r="B209" s="2" t="s">
        <v>205</v>
      </c>
      <c r="C209">
        <v>0</v>
      </c>
      <c r="E209">
        <v>0</v>
      </c>
      <c r="J209" s="6"/>
    </row>
    <row r="210" spans="1:10" x14ac:dyDescent="0.25">
      <c r="A210" s="6" t="s">
        <v>187</v>
      </c>
      <c r="B210" s="6"/>
      <c r="C210" s="6"/>
      <c r="D210" s="6"/>
      <c r="E210" s="6">
        <f>SUM(E204:E209)</f>
        <v>855.97</v>
      </c>
      <c r="F210" s="9">
        <f>E210*1.08</f>
        <v>924.44760000000008</v>
      </c>
      <c r="G210" s="6">
        <v>345</v>
      </c>
      <c r="H210" s="9">
        <f>F210-G210</f>
        <v>579.44760000000008</v>
      </c>
      <c r="I210" s="6"/>
    </row>
    <row r="211" spans="1:10" s="6" customFormat="1" x14ac:dyDescent="0.25">
      <c r="A211" t="s">
        <v>216</v>
      </c>
      <c r="B211" s="2" t="s">
        <v>217</v>
      </c>
      <c r="C211">
        <v>93.06</v>
      </c>
      <c r="D211"/>
      <c r="E211">
        <v>93.06</v>
      </c>
      <c r="F211" s="8"/>
      <c r="G211"/>
      <c r="H211" s="8"/>
      <c r="I211"/>
      <c r="J211"/>
    </row>
    <row r="212" spans="1:10" x14ac:dyDescent="0.25">
      <c r="A212" t="s">
        <v>216</v>
      </c>
      <c r="B212" s="2" t="s">
        <v>218</v>
      </c>
      <c r="C212">
        <v>86.13</v>
      </c>
      <c r="E212">
        <v>86.13</v>
      </c>
    </row>
    <row r="213" spans="1:10" x14ac:dyDescent="0.25">
      <c r="A213" t="s">
        <v>216</v>
      </c>
      <c r="B213" s="2" t="s">
        <v>219</v>
      </c>
      <c r="C213">
        <v>78.209999999999994</v>
      </c>
      <c r="E213">
        <v>78.209999999999994</v>
      </c>
      <c r="J213" s="6"/>
    </row>
    <row r="214" spans="1:10" x14ac:dyDescent="0.25">
      <c r="A214" s="6" t="s">
        <v>216</v>
      </c>
      <c r="B214" s="6"/>
      <c r="C214" s="6"/>
      <c r="D214" s="6"/>
      <c r="E214" s="6">
        <f>SUM(E211:E213)</f>
        <v>257.39999999999998</v>
      </c>
      <c r="F214" s="9">
        <f>E214*1.08</f>
        <v>277.99200000000002</v>
      </c>
      <c r="G214" s="6">
        <v>278</v>
      </c>
      <c r="H214" s="9">
        <f>F214-G214</f>
        <v>-7.9999999999813554E-3</v>
      </c>
      <c r="I214" s="6"/>
    </row>
    <row r="215" spans="1:10" x14ac:dyDescent="0.25">
      <c r="A215" t="s">
        <v>266</v>
      </c>
      <c r="B215" t="s">
        <v>263</v>
      </c>
      <c r="D215">
        <v>5</v>
      </c>
      <c r="E215">
        <v>99</v>
      </c>
    </row>
    <row r="216" spans="1:10" x14ac:dyDescent="0.25">
      <c r="A216" t="s">
        <v>266</v>
      </c>
      <c r="B216" t="s">
        <v>264</v>
      </c>
      <c r="D216">
        <v>5</v>
      </c>
      <c r="E216">
        <v>238.1</v>
      </c>
    </row>
    <row r="217" spans="1:10" x14ac:dyDescent="0.25">
      <c r="A217" t="s">
        <v>266</v>
      </c>
      <c r="B217" t="s">
        <v>265</v>
      </c>
      <c r="E217">
        <v>0</v>
      </c>
      <c r="J217" s="6"/>
    </row>
    <row r="218" spans="1:10" x14ac:dyDescent="0.25">
      <c r="A218" s="6" t="s">
        <v>266</v>
      </c>
      <c r="B218" s="6"/>
      <c r="C218" s="6"/>
      <c r="D218" s="6"/>
      <c r="E218" s="6">
        <f>SUM(E215:E217)</f>
        <v>337.1</v>
      </c>
      <c r="F218" s="9">
        <f>E218*1.08</f>
        <v>364.06800000000004</v>
      </c>
      <c r="G218" s="6"/>
      <c r="H218" s="9"/>
      <c r="I218" s="6"/>
    </row>
    <row r="219" spans="1:10" x14ac:dyDescent="0.25">
      <c r="A219" t="s">
        <v>8</v>
      </c>
      <c r="B219" s="4" t="s">
        <v>9</v>
      </c>
      <c r="C219">
        <v>393.03</v>
      </c>
      <c r="E219">
        <v>393.03</v>
      </c>
    </row>
    <row r="220" spans="1:10" x14ac:dyDescent="0.25">
      <c r="A220" t="s">
        <v>8</v>
      </c>
      <c r="B220" s="4" t="s">
        <v>10</v>
      </c>
      <c r="C220">
        <v>327.69</v>
      </c>
      <c r="E220">
        <v>327.69</v>
      </c>
      <c r="J220" s="6"/>
    </row>
    <row r="221" spans="1:10" x14ac:dyDescent="0.25">
      <c r="A221" s="6" t="s">
        <v>8</v>
      </c>
      <c r="B221" s="6"/>
      <c r="C221" s="6"/>
      <c r="D221" s="6"/>
      <c r="E221" s="6">
        <f>SUM(E219:E220)</f>
        <v>720.72</v>
      </c>
      <c r="F221" s="9">
        <f>E221*1.08</f>
        <v>778.37760000000003</v>
      </c>
      <c r="G221" s="6">
        <v>776</v>
      </c>
      <c r="H221" s="9">
        <f>F221-G221</f>
        <v>2.3776000000000295</v>
      </c>
      <c r="I221" s="6"/>
      <c r="J221" s="6"/>
    </row>
    <row r="222" spans="1:10" x14ac:dyDescent="0.25">
      <c r="A222" t="s">
        <v>26</v>
      </c>
      <c r="B222" s="2" t="s">
        <v>268</v>
      </c>
      <c r="C222" s="6">
        <v>415.8</v>
      </c>
      <c r="D222" s="6"/>
      <c r="E222" s="6">
        <v>415.8</v>
      </c>
      <c r="F222" s="9"/>
      <c r="G222" s="6"/>
      <c r="H222" s="9"/>
      <c r="I222" s="6"/>
    </row>
    <row r="223" spans="1:10" x14ac:dyDescent="0.25">
      <c r="A223" t="s">
        <v>26</v>
      </c>
      <c r="B223" s="4" t="s">
        <v>19</v>
      </c>
      <c r="C223">
        <v>146.52000000000001</v>
      </c>
      <c r="E223">
        <v>146.52000000000001</v>
      </c>
    </row>
    <row r="224" spans="1:10" x14ac:dyDescent="0.25">
      <c r="A224" t="s">
        <v>26</v>
      </c>
      <c r="B224" s="4" t="s">
        <v>20</v>
      </c>
      <c r="C224">
        <v>123.75</v>
      </c>
      <c r="E224">
        <v>123.75</v>
      </c>
    </row>
    <row r="225" spans="1:10" x14ac:dyDescent="0.25">
      <c r="A225" t="s">
        <v>26</v>
      </c>
      <c r="B225" s="4" t="s">
        <v>21</v>
      </c>
      <c r="C225">
        <v>111.87</v>
      </c>
      <c r="E225">
        <v>111.87</v>
      </c>
    </row>
    <row r="226" spans="1:10" x14ac:dyDescent="0.25">
      <c r="A226" t="s">
        <v>26</v>
      </c>
      <c r="B226" s="4" t="s">
        <v>22</v>
      </c>
      <c r="C226">
        <v>149.49</v>
      </c>
      <c r="E226">
        <v>149.49</v>
      </c>
    </row>
    <row r="227" spans="1:10" x14ac:dyDescent="0.25">
      <c r="A227" t="s">
        <v>26</v>
      </c>
      <c r="B227" s="4" t="s">
        <v>23</v>
      </c>
      <c r="C227">
        <v>139.59</v>
      </c>
      <c r="E227">
        <v>139.59</v>
      </c>
    </row>
    <row r="228" spans="1:10" x14ac:dyDescent="0.25">
      <c r="A228" t="s">
        <v>26</v>
      </c>
      <c r="B228" s="4" t="s">
        <v>24</v>
      </c>
      <c r="C228">
        <v>0</v>
      </c>
      <c r="E228">
        <v>0</v>
      </c>
    </row>
    <row r="229" spans="1:10" x14ac:dyDescent="0.25">
      <c r="A229" t="s">
        <v>26</v>
      </c>
      <c r="B229" s="4" t="s">
        <v>25</v>
      </c>
      <c r="C229">
        <v>355.41</v>
      </c>
      <c r="E229">
        <v>355.41</v>
      </c>
    </row>
    <row r="230" spans="1:10" x14ac:dyDescent="0.25">
      <c r="A230" t="s">
        <v>26</v>
      </c>
      <c r="B230" s="4" t="s">
        <v>48</v>
      </c>
      <c r="C230">
        <v>0</v>
      </c>
      <c r="E230">
        <v>0</v>
      </c>
    </row>
    <row r="231" spans="1:10" x14ac:dyDescent="0.25">
      <c r="A231" t="s">
        <v>26</v>
      </c>
      <c r="B231" s="4" t="s">
        <v>49</v>
      </c>
      <c r="C231">
        <v>173.25</v>
      </c>
      <c r="E231">
        <v>173.25</v>
      </c>
    </row>
    <row r="232" spans="1:10" x14ac:dyDescent="0.25">
      <c r="A232" t="s">
        <v>26</v>
      </c>
      <c r="B232" s="4" t="s">
        <v>50</v>
      </c>
      <c r="C232">
        <v>0</v>
      </c>
      <c r="E232">
        <v>0</v>
      </c>
    </row>
    <row r="233" spans="1:10" x14ac:dyDescent="0.25">
      <c r="A233" t="s">
        <v>26</v>
      </c>
      <c r="B233" s="4" t="s">
        <v>168</v>
      </c>
      <c r="D233">
        <v>2</v>
      </c>
      <c r="E233">
        <v>247.5</v>
      </c>
    </row>
    <row r="234" spans="1:10" x14ac:dyDescent="0.25">
      <c r="A234" t="s">
        <v>26</v>
      </c>
      <c r="B234" t="s">
        <v>125</v>
      </c>
      <c r="C234">
        <v>78.209999999999994</v>
      </c>
      <c r="E234">
        <v>78.209999999999994</v>
      </c>
    </row>
    <row r="235" spans="1:10" x14ac:dyDescent="0.25">
      <c r="A235" t="s">
        <v>26</v>
      </c>
      <c r="B235" s="2" t="s">
        <v>126</v>
      </c>
      <c r="C235">
        <v>102.86</v>
      </c>
      <c r="E235">
        <v>102.86</v>
      </c>
    </row>
    <row r="236" spans="1:10" x14ac:dyDescent="0.25">
      <c r="A236" t="s">
        <v>26</v>
      </c>
      <c r="B236" s="4" t="s">
        <v>127</v>
      </c>
      <c r="C236">
        <v>127.71</v>
      </c>
      <c r="E236">
        <v>127.71</v>
      </c>
    </row>
    <row r="237" spans="1:10" x14ac:dyDescent="0.25">
      <c r="A237" t="s">
        <v>26</v>
      </c>
      <c r="B237" t="s">
        <v>169</v>
      </c>
      <c r="D237">
        <v>2</v>
      </c>
      <c r="E237">
        <v>178.2</v>
      </c>
      <c r="J237" s="6"/>
    </row>
    <row r="238" spans="1:10" x14ac:dyDescent="0.25">
      <c r="A238" s="6" t="s">
        <v>26</v>
      </c>
      <c r="B238" s="6"/>
      <c r="C238" s="6"/>
      <c r="D238" s="6"/>
      <c r="E238" s="6">
        <f>SUM(E222:E237)</f>
        <v>2350.16</v>
      </c>
      <c r="F238" s="9">
        <f>E238*1.08</f>
        <v>2538.1727999999998</v>
      </c>
      <c r="G238" s="6">
        <v>1978</v>
      </c>
      <c r="H238" s="9">
        <f>F238-G238</f>
        <v>560.17279999999982</v>
      </c>
      <c r="I238" s="6"/>
    </row>
    <row r="239" spans="1:10" s="6" customFormat="1" x14ac:dyDescent="0.25">
      <c r="A239" t="s">
        <v>231</v>
      </c>
      <c r="B239" t="s">
        <v>225</v>
      </c>
      <c r="C239">
        <v>0</v>
      </c>
      <c r="D239"/>
      <c r="E239">
        <v>0</v>
      </c>
      <c r="F239" s="8"/>
      <c r="G239"/>
      <c r="H239" s="8"/>
      <c r="I239"/>
      <c r="J239"/>
    </row>
    <row r="240" spans="1:10" x14ac:dyDescent="0.25">
      <c r="A240" t="s">
        <v>231</v>
      </c>
      <c r="B240" s="4" t="s">
        <v>226</v>
      </c>
      <c r="C240">
        <v>75</v>
      </c>
      <c r="E240">
        <v>74.25</v>
      </c>
    </row>
    <row r="241" spans="1:10" x14ac:dyDescent="0.25">
      <c r="A241" t="s">
        <v>231</v>
      </c>
      <c r="B241" s="4" t="s">
        <v>227</v>
      </c>
      <c r="C241">
        <v>75</v>
      </c>
      <c r="E241">
        <v>74.25</v>
      </c>
    </row>
    <row r="242" spans="1:10" x14ac:dyDescent="0.25">
      <c r="A242" t="s">
        <v>231</v>
      </c>
      <c r="B242" s="4" t="s">
        <v>228</v>
      </c>
      <c r="C242">
        <v>206</v>
      </c>
      <c r="E242">
        <v>203.94</v>
      </c>
    </row>
    <row r="243" spans="1:10" x14ac:dyDescent="0.25">
      <c r="A243" t="s">
        <v>231</v>
      </c>
      <c r="B243" s="4" t="s">
        <v>229</v>
      </c>
      <c r="C243">
        <v>156</v>
      </c>
      <c r="E243">
        <v>154.44</v>
      </c>
    </row>
    <row r="244" spans="1:10" x14ac:dyDescent="0.25">
      <c r="A244" t="s">
        <v>231</v>
      </c>
      <c r="B244" s="4" t="s">
        <v>230</v>
      </c>
      <c r="C244">
        <v>119</v>
      </c>
      <c r="E244">
        <v>117.81</v>
      </c>
      <c r="J244" s="6"/>
    </row>
    <row r="245" spans="1:10" x14ac:dyDescent="0.25">
      <c r="A245" s="6" t="s">
        <v>231</v>
      </c>
      <c r="B245" s="6"/>
      <c r="C245" s="6"/>
      <c r="D245" s="6"/>
      <c r="E245" s="6">
        <f>SUM(E239:E244)</f>
        <v>624.69000000000005</v>
      </c>
      <c r="F245" s="9">
        <f>E245*1.08</f>
        <v>674.66520000000014</v>
      </c>
      <c r="G245" s="6">
        <v>675</v>
      </c>
      <c r="H245" s="9">
        <f>F245-G245</f>
        <v>-0.33479999999985921</v>
      </c>
      <c r="I245" s="6"/>
    </row>
    <row r="246" spans="1:10" x14ac:dyDescent="0.25">
      <c r="A246" t="s">
        <v>66</v>
      </c>
      <c r="B246" s="2" t="s">
        <v>65</v>
      </c>
      <c r="C246">
        <v>0</v>
      </c>
      <c r="E246">
        <v>0</v>
      </c>
      <c r="J246" s="6"/>
    </row>
    <row r="247" spans="1:10" x14ac:dyDescent="0.25">
      <c r="A247" s="6" t="s">
        <v>66</v>
      </c>
      <c r="B247" s="6"/>
      <c r="C247" s="6"/>
      <c r="D247" s="6"/>
      <c r="E247" s="6">
        <v>0</v>
      </c>
      <c r="F247" s="9">
        <v>0</v>
      </c>
      <c r="G247" s="6">
        <v>0</v>
      </c>
      <c r="H247" s="9">
        <v>0</v>
      </c>
      <c r="I247" s="6"/>
    </row>
    <row r="248" spans="1:10" x14ac:dyDescent="0.25">
      <c r="A248" t="s">
        <v>18</v>
      </c>
      <c r="B248" s="4" t="s">
        <v>17</v>
      </c>
      <c r="D248">
        <v>2</v>
      </c>
      <c r="E248">
        <v>194.04</v>
      </c>
      <c r="J248" s="6"/>
    </row>
    <row r="249" spans="1:10" x14ac:dyDescent="0.25">
      <c r="A249" s="6" t="s">
        <v>18</v>
      </c>
      <c r="B249" s="6"/>
      <c r="C249" s="6"/>
      <c r="D249" s="6"/>
      <c r="E249" s="6">
        <f>SUM(E248)</f>
        <v>194.04</v>
      </c>
      <c r="F249" s="9">
        <f>E249*1.08</f>
        <v>209.56319999999999</v>
      </c>
      <c r="G249" s="6">
        <v>210</v>
      </c>
      <c r="H249" s="9">
        <f>F249-G249</f>
        <v>-0.43680000000000518</v>
      </c>
      <c r="I249" s="6"/>
    </row>
    <row r="250" spans="1:10" s="6" customFormat="1" x14ac:dyDescent="0.25">
      <c r="A250" t="s">
        <v>209</v>
      </c>
      <c r="B250" s="4" t="s">
        <v>210</v>
      </c>
      <c r="C250">
        <v>0</v>
      </c>
      <c r="D250"/>
      <c r="E250">
        <v>0</v>
      </c>
      <c r="F250" s="8"/>
      <c r="G250"/>
      <c r="H250" s="8"/>
      <c r="I250"/>
      <c r="J250"/>
    </row>
    <row r="251" spans="1:10" x14ac:dyDescent="0.25">
      <c r="A251" t="s">
        <v>209</v>
      </c>
      <c r="B251" s="4" t="s">
        <v>211</v>
      </c>
      <c r="C251">
        <v>63</v>
      </c>
      <c r="E251">
        <v>62.37</v>
      </c>
    </row>
    <row r="252" spans="1:10" x14ac:dyDescent="0.25">
      <c r="A252" t="s">
        <v>209</v>
      </c>
      <c r="B252" s="4" t="s">
        <v>212</v>
      </c>
      <c r="C252">
        <v>89</v>
      </c>
      <c r="E252">
        <v>88.11</v>
      </c>
    </row>
    <row r="253" spans="1:10" x14ac:dyDescent="0.25">
      <c r="A253" t="s">
        <v>209</v>
      </c>
      <c r="B253" s="4" t="s">
        <v>213</v>
      </c>
      <c r="C253">
        <v>78</v>
      </c>
      <c r="E253">
        <v>77.22</v>
      </c>
    </row>
    <row r="254" spans="1:10" x14ac:dyDescent="0.25">
      <c r="A254" t="s">
        <v>209</v>
      </c>
      <c r="B254" s="4" t="s">
        <v>214</v>
      </c>
      <c r="C254">
        <v>0</v>
      </c>
      <c r="E254">
        <v>0</v>
      </c>
    </row>
    <row r="255" spans="1:10" s="6" customFormat="1" x14ac:dyDescent="0.25">
      <c r="A255" t="s">
        <v>209</v>
      </c>
      <c r="B255" s="4" t="s">
        <v>215</v>
      </c>
      <c r="C255">
        <v>213</v>
      </c>
      <c r="D255"/>
      <c r="E255">
        <v>210.87</v>
      </c>
      <c r="F255" s="8"/>
      <c r="G255"/>
      <c r="H255" s="8"/>
      <c r="I255"/>
    </row>
    <row r="256" spans="1:10" x14ac:dyDescent="0.25">
      <c r="A256" s="6" t="s">
        <v>209</v>
      </c>
      <c r="B256" s="6"/>
      <c r="C256" s="6"/>
      <c r="D256" s="6"/>
      <c r="E256" s="6">
        <f>SUM(E250:E255)</f>
        <v>438.57</v>
      </c>
      <c r="F256" s="9">
        <f>E256*1.08</f>
        <v>473.65560000000005</v>
      </c>
      <c r="G256" s="6">
        <v>474</v>
      </c>
      <c r="H256" s="9">
        <f>F256-G256</f>
        <v>-0.34439999999995052</v>
      </c>
      <c r="I256" s="6"/>
    </row>
    <row r="257" spans="1:10" x14ac:dyDescent="0.25">
      <c r="A257" t="s">
        <v>236</v>
      </c>
      <c r="B257" t="s">
        <v>232</v>
      </c>
      <c r="C257">
        <v>0</v>
      </c>
      <c r="E257">
        <v>0</v>
      </c>
    </row>
    <row r="258" spans="1:10" x14ac:dyDescent="0.25">
      <c r="A258" t="s">
        <v>236</v>
      </c>
      <c r="B258" t="s">
        <v>233</v>
      </c>
      <c r="C258">
        <v>0</v>
      </c>
      <c r="E258">
        <v>0</v>
      </c>
    </row>
    <row r="259" spans="1:10" x14ac:dyDescent="0.25">
      <c r="A259" t="s">
        <v>236</v>
      </c>
      <c r="B259" s="4" t="s">
        <v>234</v>
      </c>
      <c r="C259">
        <v>150</v>
      </c>
      <c r="E259">
        <v>148.5</v>
      </c>
    </row>
    <row r="260" spans="1:10" s="6" customFormat="1" x14ac:dyDescent="0.25">
      <c r="A260" t="s">
        <v>236</v>
      </c>
      <c r="B260" s="4" t="s">
        <v>235</v>
      </c>
      <c r="C260">
        <v>100</v>
      </c>
      <c r="D260"/>
      <c r="E260">
        <v>99</v>
      </c>
      <c r="F260" s="8"/>
      <c r="G260"/>
      <c r="H260" s="8"/>
      <c r="I260"/>
    </row>
    <row r="261" spans="1:10" x14ac:dyDescent="0.25">
      <c r="A261" s="6" t="s">
        <v>236</v>
      </c>
      <c r="B261" s="6"/>
      <c r="C261" s="6"/>
      <c r="D261" s="6"/>
      <c r="E261" s="6">
        <f>SUM(E257:E260)</f>
        <v>247.5</v>
      </c>
      <c r="F261" s="9">
        <f>E261*1.08</f>
        <v>267.3</v>
      </c>
      <c r="G261" s="6">
        <v>0</v>
      </c>
      <c r="H261" s="9">
        <f>F261-G261</f>
        <v>267.3</v>
      </c>
      <c r="I261" s="6"/>
    </row>
    <row r="262" spans="1:10" x14ac:dyDescent="0.25">
      <c r="A262" t="s">
        <v>182</v>
      </c>
      <c r="B262" s="3" t="s">
        <v>183</v>
      </c>
      <c r="C262">
        <v>0</v>
      </c>
      <c r="E262">
        <v>0</v>
      </c>
    </row>
    <row r="263" spans="1:10" x14ac:dyDescent="0.25">
      <c r="A263" t="s">
        <v>182</v>
      </c>
      <c r="B263" s="3" t="s">
        <v>184</v>
      </c>
      <c r="C263">
        <v>0</v>
      </c>
      <c r="E263">
        <v>0</v>
      </c>
    </row>
    <row r="264" spans="1:10" x14ac:dyDescent="0.25">
      <c r="A264" t="s">
        <v>182</v>
      </c>
      <c r="B264" s="3" t="s">
        <v>185</v>
      </c>
      <c r="C264">
        <v>0</v>
      </c>
      <c r="E264">
        <v>0</v>
      </c>
    </row>
    <row r="265" spans="1:10" x14ac:dyDescent="0.25">
      <c r="A265" t="s">
        <v>182</v>
      </c>
      <c r="B265" s="4" t="s">
        <v>186</v>
      </c>
      <c r="C265">
        <v>175</v>
      </c>
      <c r="E265">
        <v>173.25</v>
      </c>
      <c r="J265" s="6"/>
    </row>
    <row r="266" spans="1:10" s="6" customFormat="1" x14ac:dyDescent="0.25">
      <c r="A266" s="6" t="s">
        <v>182</v>
      </c>
      <c r="E266" s="6">
        <f>SUM(E262:E265)</f>
        <v>173.25</v>
      </c>
      <c r="F266" s="9">
        <f>E266*1.08</f>
        <v>187.11</v>
      </c>
      <c r="G266" s="6">
        <v>187</v>
      </c>
      <c r="H266" s="9">
        <f>F266-G266</f>
        <v>0.11000000000001364</v>
      </c>
      <c r="J266"/>
    </row>
    <row r="268" spans="1:10" s="6" customFormat="1" x14ac:dyDescent="0.25">
      <c r="A268"/>
      <c r="B268" s="4"/>
      <c r="C268"/>
      <c r="D268"/>
      <c r="E268"/>
      <c r="F268" s="8"/>
      <c r="G268"/>
      <c r="H268" s="8"/>
      <c r="I268"/>
      <c r="J268"/>
    </row>
  </sheetData>
  <sortState ref="A2:J270">
    <sortCondition ref="A2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2015-04-22T09:58:15Z</dcterms:modified>
</cp:coreProperties>
</file>