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31" i="1" l="1"/>
  <c r="H131" i="1" s="1"/>
  <c r="E131" i="1"/>
  <c r="E115" i="1"/>
  <c r="F115" i="1" s="1"/>
  <c r="H115" i="1" s="1"/>
  <c r="E61" i="1"/>
  <c r="F61" i="1" s="1"/>
  <c r="H61" i="1" s="1"/>
  <c r="E58" i="1"/>
  <c r="F58" i="1" s="1"/>
  <c r="H58" i="1" s="1"/>
  <c r="E50" i="1"/>
  <c r="F50" i="1" s="1"/>
  <c r="H50" i="1" s="1"/>
  <c r="E39" i="1"/>
  <c r="F39" i="1" s="1"/>
  <c r="H39" i="1" s="1"/>
  <c r="E21" i="1"/>
  <c r="F21" i="1" s="1"/>
  <c r="H21" i="1" s="1"/>
  <c r="E4" i="1"/>
  <c r="E91" i="1"/>
  <c r="E92" i="1" s="1"/>
  <c r="F92" i="1" s="1"/>
  <c r="H92" i="1" s="1"/>
  <c r="E18" i="1" l="1"/>
  <c r="F18" i="1" s="1"/>
  <c r="H18" i="1" s="1"/>
  <c r="E40" i="1"/>
  <c r="E41" i="1" s="1"/>
  <c r="F41" i="1" s="1"/>
  <c r="H41" i="1" s="1"/>
  <c r="E143" i="1" l="1"/>
  <c r="F143" i="1" s="1"/>
  <c r="H143" i="1" s="1"/>
  <c r="E135" i="1"/>
  <c r="F135" i="1" s="1"/>
  <c r="H135" i="1" s="1"/>
  <c r="E127" i="1"/>
  <c r="F127" i="1" s="1"/>
  <c r="H127" i="1" s="1"/>
  <c r="E110" i="1"/>
  <c r="F110" i="1" s="1"/>
  <c r="H110" i="1" s="1"/>
  <c r="E101" i="1"/>
  <c r="F101" i="1" s="1"/>
  <c r="H101" i="1" s="1"/>
  <c r="E95" i="1"/>
  <c r="F95" i="1" s="1"/>
  <c r="H95" i="1" s="1"/>
  <c r="E90" i="1"/>
  <c r="F90" i="1" s="1"/>
  <c r="H90" i="1" s="1"/>
  <c r="E85" i="1"/>
  <c r="F85" i="1" s="1"/>
  <c r="H85" i="1" s="1"/>
  <c r="E76" i="1"/>
  <c r="F76" i="1" s="1"/>
  <c r="H76" i="1" s="1"/>
  <c r="E74" i="1"/>
  <c r="F74" i="1" s="1"/>
  <c r="H74" i="1" s="1"/>
  <c r="E69" i="1"/>
  <c r="F69" i="1" s="1"/>
  <c r="H69" i="1" s="1"/>
  <c r="C69" i="1"/>
  <c r="E29" i="1"/>
  <c r="F29" i="1" s="1"/>
  <c r="H29" i="1" s="1"/>
  <c r="E16" i="1"/>
  <c r="F16" i="1" s="1"/>
  <c r="H16" i="1" s="1"/>
  <c r="E12" i="1"/>
  <c r="F12" i="1" s="1"/>
  <c r="H12" i="1" s="1"/>
  <c r="F4" i="1"/>
  <c r="H4" i="1" s="1"/>
  <c r="E117" i="1"/>
  <c r="E43" i="1"/>
  <c r="E47" i="1" s="1"/>
  <c r="F47" i="1" s="1"/>
  <c r="H47" i="1" s="1"/>
  <c r="E32" i="1"/>
  <c r="E119" i="1"/>
  <c r="E33" i="1"/>
  <c r="E138" i="1"/>
  <c r="E139" i="1" s="1"/>
  <c r="F139" i="1" s="1"/>
  <c r="H139" i="1" s="1"/>
  <c r="E122" i="1" l="1"/>
  <c r="F122" i="1" s="1"/>
  <c r="H122" i="1" s="1"/>
  <c r="E35" i="1"/>
  <c r="F35" i="1" s="1"/>
  <c r="H35" i="1" s="1"/>
</calcChain>
</file>

<file path=xl/sharedStrings.xml><?xml version="1.0" encoding="utf-8"?>
<sst xmlns="http://schemas.openxmlformats.org/spreadsheetml/2006/main" count="263" uniqueCount="151">
  <si>
    <t>ник</t>
  </si>
  <si>
    <t>наименование</t>
  </si>
  <si>
    <t>цена</t>
  </si>
  <si>
    <t>Ползунки длинные с ластовицей (Фанни Зебра)Артикул: И4.14.2б размер 80 2 шт, </t>
  </si>
  <si>
    <t>Забавушка М</t>
  </si>
  <si>
    <t>Джемпер (Евразия) Артикул: Н325 размер 10/140 цвет белый </t>
  </si>
  <si>
    <t>ВАЛЕНТИНАХОДЬКО</t>
  </si>
  <si>
    <t>Шапка детская (Кроха)Артикул: PF-233-05Нью Йорк размер 50-52 цвет серый</t>
  </si>
  <si>
    <t>Пани КатЭ</t>
  </si>
  <si>
    <t>1)Трусы женские классика бразилиана(Визави) Артикул: DSL1160, размер S цвет Black, цена 145,00, 1 шт. </t>
  </si>
  <si>
    <t>2) Носки женские (Красная ветка) Артикул: С980кр.в, 23/25, цена 38,80, 1 шт. </t>
  </si>
  <si>
    <t>3)Носки женские (Красная ветка) Артикул: с432кр.в., размер 25, цена 38,80, 1 шт. </t>
  </si>
  <si>
    <t>4)Носки женские (Красная ветка) Артикул: с415кр.в.,23, цена 38,20, 1 шт.</t>
  </si>
  <si>
    <t>lenulik</t>
  </si>
  <si>
    <t>Галоши из ЭВА утепленные с манжетами(Нордман) Артикул: ПЕ-8УТМ размер 42/43</t>
  </si>
  <si>
    <t>1. Трусы мужские Пеликан, арт. ML 418, размер L, цвет yellow, 1 шт., 151 руб. </t>
  </si>
  <si>
    <t>2. Шорты для мальчика Черубино, арт. CAK7517, размер 110/60, цвет т. синий 1 шт. и синий 1 шт., 241 руб. </t>
  </si>
  <si>
    <t>3. Шорты детские Лаки Чайлд, арт. 22-342, размер 30 (110-116), 259 руб., 1 шт. </t>
  </si>
  <si>
    <t>4. Колготки женские ТОР 40 Конте, арт. ТОР 40, размер 4, цвет bronz 2 шт. и shade 2 шт., 141 руб. </t>
  </si>
  <si>
    <t>5. Комплект джемпер+шорты Евразия, арт. Н367, размер 6/116, цвет т. син.+набивка, 308 руб., 1 шт.</t>
  </si>
  <si>
    <t>Ольга Чайка</t>
  </si>
  <si>
    <t>шорты для мальчика Пеликан, арт. ВН3001, размер 3, цвет shadow, 222 руб., 1 шт.</t>
  </si>
  <si>
    <t>Трусы мужские (Евразия), Артикул: В315, размер М, цвет черн.+серый металик.</t>
  </si>
  <si>
    <t>1)Платье детское (Лунева)Артикул: 910-42, размер 116, 1 шт., 304 руб. </t>
  </si>
  <si>
    <t>3)Трусы мужские (Евразия)Артикул: В314, размер XL, 1 шт, 144 руб. </t>
  </si>
  <si>
    <t>4)Носки мужские (Орел)Артикул: с488ор, размер 27-29, 1 пара 77,80 руб. </t>
  </si>
  <si>
    <t>5) Трусы женские классика бразилиана(Визави)Артикул: DSL1160, черные,размер XS, 1 шт., 145 руб. </t>
  </si>
  <si>
    <t>6) Трусы женские (Пеликан)Артикул: LMB397, белые,размер XS, 1 шт., 150 руб. </t>
  </si>
  <si>
    <t>7) Трусы (Евразия) детские,Артикул: К448, размер 7/122, 1 шт, 48 руб.</t>
  </si>
  <si>
    <t>geza</t>
  </si>
  <si>
    <t>Футболка для девочки (Черубино) Артикул: CAK61394 размер 104/56 цвет салатовый</t>
  </si>
  <si>
    <t>GalaK</t>
  </si>
  <si>
    <t>Трусы мужские (Евразия), Артикул: В314, р.XL, 144р. </t>
  </si>
  <si>
    <t>Трусы мужские (Евразия), артикул: В317, р.L, 144р.</t>
  </si>
  <si>
    <t>Мама-лапа</t>
  </si>
  <si>
    <t>Millena</t>
  </si>
  <si>
    <t>Колготки ажурные (Консалт) Артикул: К9050-2 на 152-158 4 пары на замену можно любые хорошие по качеству , пусть даже дороже цвет любой, лучше не белый, для школы</t>
  </si>
  <si>
    <t>Шорты для мальчика (Пеликан) Артикул: BH3002 размер 4- 1 шт, размер 5 -1 шт 252 р. </t>
  </si>
  <si>
    <t>Футболка детская (Лаки Чайлд) Артикул: 23-26 размерр 86-92 1 шт 259р. </t>
  </si>
  <si>
    <t>Футболка для девочки (Черубино) Артикул: CSK61321 размер 122 белая 1 шт 249 руб. </t>
  </si>
  <si>
    <t>Платье детское (Лунева) Артикул: 900-11 рр 122 1 шт 515 р.</t>
  </si>
  <si>
    <t>Na9in</t>
  </si>
  <si>
    <t>1)Платье (Евразия)Л605,РАЗМЕР 116.ЛЮБОЙ ЦВЕТ.1ШТ. </t>
  </si>
  <si>
    <t>2)Платье (Евразия) Л364,РАЗМЕР 116,ЦВЕТ ЛЮБОЙ.1ШТ. </t>
  </si>
  <si>
    <t>3)Платье детское (Лунева) 910-13,РАЗМЕР 116,1ШТ. </t>
  </si>
  <si>
    <t>4)Платье (Евразия)Л635,РАЗМЕР 116,1ШТ. </t>
  </si>
  <si>
    <t>5)Платье (Евразия)Л467,РАЗМЕР 110,1ШТ. </t>
  </si>
  <si>
    <t>6)Платье для девочки (Черубино)CAK61398,РАЗМЕР 110,1ШТ.ЦВЕТ ЛЮБОЙ.</t>
  </si>
  <si>
    <t>Фуфайка муж. (Консалт),Артикул: Е3069, р.4XL (112) цена 185 р. - 2шт.</t>
  </si>
  <si>
    <t>TAT1</t>
  </si>
  <si>
    <t>Полусапожки резиновые женские с флисовым утеплителем (Нордман) Артикул: ПС24УФ размер 37 (на сайте цвет голубой, но если не будет, то эту же модель можно другого цвета)</t>
  </si>
  <si>
    <t>1)Трусы для девочки (Консалт) Артикул: К1951-2, размер 72/140, цвет:рукопись+розовая полоска ( на замену можно цвет любой), цена 90,25 -1 шт. </t>
  </si>
  <si>
    <t>2) Пижама для мальчика (Черубино) Артикул: CAK5270, размер 110/60, цвет: голубой, цена: 323, 1 шт.</t>
  </si>
  <si>
    <t xml:space="preserve">Штанишки детские (Лаки Чайлд) Артикул: 21-11 разм. 28 249,00 </t>
  </si>
  <si>
    <t xml:space="preserve">Брюки для мальчика (Черубино) Артикул: CWB7552 разм. 98 синий 212,00 </t>
  </si>
  <si>
    <t xml:space="preserve">Джемпер для мальчика (Черубино) Артикул: CWB61442 разм. 98 серый 212,00 </t>
  </si>
  <si>
    <t>Костюм детский (Лунева) Артикул: 01-02 разм. 98 277,00</t>
  </si>
  <si>
    <t>Васильда</t>
  </si>
  <si>
    <t xml:space="preserve">Комплект для мальчика (Консалт) Артикул: К1095 Производитель: Консалт (Crockid) р. 64-68/122-128 215 р </t>
  </si>
  <si>
    <t xml:space="preserve">Комплект для мальчика (майка, трусы-боксеры) (Черубино) Артикул: CAK3380 р. 122-128 синий 180р. </t>
  </si>
  <si>
    <t>Трусы для девочки (Консалт) Артикул: К1953-2 Производитель: Консалт (Crockid) р.80/152 крапинка-голубая полоска 95р</t>
  </si>
  <si>
    <t>Снежная Королева</t>
  </si>
  <si>
    <t>1.Трусы мужские (Пеликан) Артикул: MLS350 Размер XXL 195руб. </t>
  </si>
  <si>
    <t>2. Фуфайка для мал. (Консалт) Артикул: К3300к98 Размер 52/92 цвет: яблоко2 250 руб. </t>
  </si>
  <si>
    <t>3.Рубашка-поло для мальчика (Черубино) Артикул: CSK61307 Размер 92/52 цвет: бирюзовый 386 руб. </t>
  </si>
  <si>
    <t>4.Рубашка-поло для мальчика (Черубино) Артикул: CSK61318 Размер 116/60 359 руб. цвет: желтый </t>
  </si>
  <si>
    <t>5.Джемпер-поло для мал. (Консалт) Артикул: К3653к98 Размер 60/116 цвет: ультрамарин 1 цена 350 руб. </t>
  </si>
  <si>
    <t>6.Шорты для мальчика (Орби) Артикул: 63761 размер 134,140/68/63 цвет: зеленый вар.1 819 руб. </t>
  </si>
  <si>
    <t>7. Футболка для мальчика (Орби) Артикул: 63756 размер 134,140/68/63 цвет: коричневый вар.1 399 руб </t>
  </si>
  <si>
    <t>8.Кальсоны. (Евразия) Артикул: В182 размер:XXL/182-188 черный 356 руб.</t>
  </si>
  <si>
    <t>Гейнц О</t>
  </si>
  <si>
    <t>Халат детский » Консалт (Crockid) » К5314, размер 98, цена 585руб </t>
  </si>
  <si>
    <t>Брюки ясельные » Лаки-Чайлд (Lucky child) » 11-11к размер 26(80-86), цена 189руб </t>
  </si>
  <si>
    <t>Трусы детские » Евразия » К448 размер 92, цена 48руб, 2 шт </t>
  </si>
  <si>
    <t>Брюки ясельные » Консалт (Crockid) » К4484 размер 80, 3 шт, цена 142,50руб цвет медузы на белом, ракушки на леденце, леденец полоска. </t>
  </si>
  <si>
    <t>Пеликан (Pelican) » MH579 желтый, размер М цена 264</t>
  </si>
  <si>
    <t>M@ri@nna</t>
  </si>
  <si>
    <t xml:space="preserve">1.Футболка для девочки (Черубино) Артикул: CAK61394 Размер: 104/56 персиковый,161р. </t>
  </si>
  <si>
    <t xml:space="preserve">2.Футболка для девочки (Черубино) Артикул: CAK61394 Размер: 104/56 Цвет: бирюзовый, 161р. </t>
  </si>
  <si>
    <t xml:space="preserve">3.Футболка для девочки (Черубино) Артикул: CAK61394 Размер: 104/56 Цвет: салатовый, 161р. </t>
  </si>
  <si>
    <t xml:space="preserve">4.Футболка для девочки (Черубино) Артикул: CSK61331 Размер: 104/56 Цвет: синий, 220р. </t>
  </si>
  <si>
    <t xml:space="preserve">5.Футболка для девочки (Черубино) Артикул: CAK61396 Размер: 104/56 Цвет: св.+бирюзовый 178р. </t>
  </si>
  <si>
    <t>6.Платье детское (Лунева) Артикул: 910-07 Размер: 104,  264р.</t>
  </si>
  <si>
    <t>Трусы женские (Пеликан) Артикул: LSM374, цвет Green, цена 108,30, 1 шт.</t>
  </si>
  <si>
    <t>Пижама (Евразия) Артикул: М318, размер 18-2/92 св.бирюза+бел. или салат+бел. 365 р. 1 шт </t>
  </si>
  <si>
    <t>Пижама для девочки (Черубино) Артикул: CAK5252 р.116/60 бирюзовый 454 руб 1 шт </t>
  </si>
  <si>
    <t>Пижама для мальчика (Черубино) Артикул: CAB5261 р.92/56 серый 368 руб 1 шт </t>
  </si>
  <si>
    <t>Пижама для мальчика (Черубино) Артикул: CAB5264 р.92/56 салатовый/синий или бирюзовый 318 руб</t>
  </si>
  <si>
    <t>Девушка в шляпе</t>
  </si>
  <si>
    <t>П18-012 Плавки купальные детские (Корри), размер 40. ЗаменяП18-014 Плавки купальные детские (Корри),размер 40</t>
  </si>
  <si>
    <t>Солнечный зайчик*</t>
  </si>
  <si>
    <t>Носки детские х/б+па (Орел) Артикул: с209ор размер 20-22 43,42 цвета разные на девочку на замену носочки Артикул: с812ор или Артикул: с718ор или Артикул: с528ор или Артикул: с316ор</t>
  </si>
  <si>
    <t>Васильченко</t>
  </si>
  <si>
    <t>Брюки ясельные (Черубино) Артикул: CWN7538 р. 68/44 экрю 1 шт 144 </t>
  </si>
  <si>
    <t>Брюки ясельные (Черубино) Артикул: CWN7538 р. 68/44 розовый 1 шт 144 </t>
  </si>
  <si>
    <t>Носки детские (Консалт) Артикул: К9543-3 р.12 55руб. 1пара</t>
  </si>
  <si>
    <t>Hitomi.</t>
  </si>
  <si>
    <t>1) Колготки детские (Консалт)  К9015-17ХР размер 122-128, цена 169,5 </t>
  </si>
  <si>
    <t>2) Колготки детские (Консалт) К9065-1 размер 122-128, цена 169,5 </t>
  </si>
  <si>
    <t>3) Колготки детские (Консалт) К9047-1 размер 122-128, цена 138,0 </t>
  </si>
  <si>
    <t>4) Жилет для девочки (Консалт) Артикул: СК3856 размер 128 цвет черный цена 215 </t>
  </si>
  <si>
    <t>5) Сорочка для мальчика (Орби) Артикул: 64201 РАЗМЕР 164 цвет голубой вар. 2 цена 470</t>
  </si>
  <si>
    <t>Иронька 3</t>
  </si>
  <si>
    <t>M-MH-1 Рукавицы детские (Кроха),,сиреневый-бирюзовый 6-8 лет. Замена св.сер-мал. 8-10 лет</t>
  </si>
  <si>
    <t>CAK7516 Бриджи для девочки (Черубино)--2 шт, розовый и фиолет. , размер 98 )</t>
  </si>
  <si>
    <t>кол-во</t>
  </si>
  <si>
    <t>итого</t>
  </si>
  <si>
    <t>сдано</t>
  </si>
  <si>
    <t>с орг%</t>
  </si>
  <si>
    <t>долг</t>
  </si>
  <si>
    <t>танира</t>
  </si>
  <si>
    <t>1. CAK9593 Комплект для мальчика (футболка, шорты) (Черубино) размер 116 цвет красный цена 402,00р </t>
  </si>
  <si>
    <t>2. К4468к98 Шорты для мальчика (Консалт) размер 116 цвет ультрамарин цена 300,00 </t>
  </si>
  <si>
    <t>3. К3329к100 Фуфайка для мал. (Консалт) размер 116 цвет синий шторм цена 225,00</t>
  </si>
  <si>
    <t>Носки детские х/б+па (Орел) Артикул: с349ор размер 20 - 5 шт, </t>
  </si>
  <si>
    <t>43312-11201-2 Туфли дошкольные (Топ-Топ) Размер - 29 Цена - 563 </t>
  </si>
  <si>
    <t>С857л Носки детские (ЛЧПФ) Размер = 22 Цена - 24,50</t>
  </si>
  <si>
    <t>Бэнтли</t>
  </si>
  <si>
    <t>Комплект для мальчика (Консалт) Артикул: К1095 р.72-76/134-140 цвет любой 215 р. </t>
  </si>
  <si>
    <t>natik75</t>
  </si>
  <si>
    <t>Комплект для мальчика (майка, трусы-боксеры) (Черубино) Артикул: CAJ3383 р.140/72 синий 212 р.</t>
  </si>
  <si>
    <t>Комплект женский (туника, бриджи) (Черубино), артикул: FL9102, размер: 170/108/114 цвет: фиолет./с.меланж</t>
  </si>
  <si>
    <t>Junou</t>
  </si>
  <si>
    <t xml:space="preserve">Куртка для девочки (Орби) Артикул: 62537 желтый 164 рост 1400р. </t>
  </si>
  <si>
    <t>Носки детские (Орел) Артикул: с718ор 16\18 5 пар и 20\22 5 пар или любые иные хорошие носки</t>
  </si>
  <si>
    <t xml:space="preserve">Комплект детский: комбинезон 2 шт. (Лаки Чайлд), размер 26; Артикул: 30-141; </t>
  </si>
  <si>
    <t xml:space="preserve">Шорты детские (Лаки Чайлд); Артикул: 23-34; р.26; 2 шт. </t>
  </si>
  <si>
    <t xml:space="preserve">Комплект детский: штанишки 3 шт (Лаки Чайлд); Артикул: 30-139-3; р.26; </t>
  </si>
  <si>
    <t xml:space="preserve">Комплект детский: кофточка 3 шт (Лаки Чайлд);Артикул: 30-136-3; р.26 </t>
  </si>
  <si>
    <t>Комбинезон ясельный (Консалт); Артикул: К6027-2; 1 шт., р.52; цвет на девочку</t>
  </si>
  <si>
    <t>valenana</t>
  </si>
  <si>
    <t>Галоши из ЭВА утепленные (Нордман) арт ПЕ-8УТ размер 36/37</t>
  </si>
  <si>
    <t>Ол_га</t>
  </si>
  <si>
    <t xml:space="preserve">1) Носки детские (Красная ветка) Артикул: с561кр.в цена: 27,8 размер: 22 - 5 шт. </t>
  </si>
  <si>
    <t>2) Носки детские (Красная ветка) Артикул: с742кр.в. цена: 31,6 размер: 20 - 5 шт.</t>
  </si>
  <si>
    <t xml:space="preserve">3) Носки детские (Красная ветка) Артикул: с773кр.в. цена: 35,6 размер: 22 - 5 шт. </t>
  </si>
  <si>
    <t>4) Носки детские (Орел) Артикул: с475ор цена: 44,7 размер: 20/22 - 5 шт.</t>
  </si>
  <si>
    <t>Трусы (Евразия), Артикул: М520, р 18/86, 2 шт., цвет неважен, можно разные</t>
  </si>
  <si>
    <t>n.atascha</t>
  </si>
  <si>
    <t>Носки мужские (Красная ветка) Артикул: с368кр.в. Размер: 27 Цвет: черный 44,4 10 пар </t>
  </si>
  <si>
    <t>Носки женские (Красная ветка) Артикул: с452кр.в. Размер: 25 32,6 5 пар </t>
  </si>
  <si>
    <t>k@trin&amp;k</t>
  </si>
  <si>
    <t>футболочка на рост 68 фирмы крокид из интерлока</t>
  </si>
  <si>
    <t xml:space="preserve">Комплект женский (туника, бриджи) (Черубино)Артикул: FS9101 Р 44, цвет салат/фиолет </t>
  </si>
  <si>
    <t xml:space="preserve">Пижама для мальчика (Черубино)артикул: CAB5263 р 86, цвет бело/голуб </t>
  </si>
  <si>
    <t>Носки мужские (Орел)Артикул: с748ор р-р 25/27 черные 5 пар</t>
  </si>
  <si>
    <t>СерединаЛета</t>
  </si>
  <si>
    <t>Трусы для девочки (Черубино) Артикул: CAK1365 Р.98</t>
  </si>
  <si>
    <t>Жанна 111</t>
  </si>
  <si>
    <t>Сандалии малодетские лип.фуськ (Пумка) Артикул: 2-35лип.фуськ размер 15,5</t>
  </si>
  <si>
    <t>900+71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</si>
</sst>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B05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1" fontId="2" fillId="0" borderId="0" xfId="0" applyNumberFormat="1" applyFont="1"/>
    <xf numFmtId="1" fontId="0" fillId="0" borderId="0" xfId="0" applyNumberFormat="1"/>
    <xf numFmtId="1" fontId="5" fillId="0" borderId="0" xfId="0" applyNumberFormat="1" applyFont="1"/>
    <xf numFmtId="0" fontId="6" fillId="0" borderId="0" xfId="0" applyFont="1"/>
    <xf numFmtId="0" fontId="7" fillId="0" borderId="0" xfId="0" applyFont="1"/>
    <xf numFmtId="0" fontId="1" fillId="0" borderId="0" xfId="0" applyFont="1"/>
    <xf numFmtId="1" fontId="1" fillId="0" borderId="0" xfId="0" applyNumberFormat="1" applyFont="1"/>
    <xf numFmtId="0" fontId="8" fillId="0" borderId="0" xfId="0" applyFont="1"/>
    <xf numFmtId="0" fontId="9" fillId="0" borderId="0" xfId="0" applyFont="1"/>
    <xf numFmtId="1" fontId="9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4"/>
  <sheetViews>
    <sheetView tabSelected="1" workbookViewId="0">
      <selection activeCell="J2" sqref="J2"/>
    </sheetView>
  </sheetViews>
  <sheetFormatPr defaultRowHeight="15" x14ac:dyDescent="0.25"/>
  <cols>
    <col min="1" max="1" width="26.85546875" customWidth="1"/>
    <col min="2" max="2" width="55.28515625" customWidth="1"/>
    <col min="8" max="8" width="9.140625" style="6"/>
  </cols>
  <sheetData>
    <row r="1" spans="1:10" s="1" customFormat="1" x14ac:dyDescent="0.25">
      <c r="A1" s="1" t="s">
        <v>0</v>
      </c>
      <c r="B1" s="1" t="s">
        <v>1</v>
      </c>
      <c r="C1" s="1" t="s">
        <v>2</v>
      </c>
      <c r="D1" s="1" t="s">
        <v>105</v>
      </c>
      <c r="E1" s="1" t="s">
        <v>106</v>
      </c>
      <c r="F1" s="1" t="s">
        <v>108</v>
      </c>
      <c r="G1" s="1" t="s">
        <v>107</v>
      </c>
      <c r="H1" s="5" t="s">
        <v>109</v>
      </c>
    </row>
    <row r="2" spans="1:10" s="10" customFormat="1" x14ac:dyDescent="0.25">
      <c r="A2" s="10" t="s">
        <v>31</v>
      </c>
      <c r="B2" s="12" t="s">
        <v>149</v>
      </c>
      <c r="C2" s="10">
        <v>320.76</v>
      </c>
      <c r="E2" s="10">
        <v>320.76</v>
      </c>
      <c r="H2" s="11"/>
    </row>
    <row r="3" spans="1:10" s="4" customFormat="1" x14ac:dyDescent="0.25">
      <c r="A3" t="s">
        <v>31</v>
      </c>
      <c r="B3" s="8" t="s">
        <v>30</v>
      </c>
      <c r="C3">
        <v>159.38999999999999</v>
      </c>
      <c r="D3"/>
      <c r="E3">
        <v>159.38999999999999</v>
      </c>
      <c r="F3"/>
      <c r="G3"/>
      <c r="H3" s="6"/>
      <c r="I3"/>
      <c r="J3"/>
    </row>
    <row r="4" spans="1:10" x14ac:dyDescent="0.25">
      <c r="A4" s="4" t="s">
        <v>31</v>
      </c>
      <c r="B4" s="9"/>
      <c r="C4" s="4"/>
      <c r="D4" s="4"/>
      <c r="E4" s="4">
        <f>SUM(E2:E3)</f>
        <v>480.15</v>
      </c>
      <c r="F4" s="4">
        <f>E4*1.08</f>
        <v>518.56200000000001</v>
      </c>
      <c r="G4" s="4">
        <v>172</v>
      </c>
      <c r="H4" s="7">
        <f>F4-G4</f>
        <v>346.56200000000001</v>
      </c>
      <c r="I4" s="4"/>
      <c r="J4" s="4"/>
    </row>
    <row r="5" spans="1:10" x14ac:dyDescent="0.25">
      <c r="A5" t="s">
        <v>29</v>
      </c>
      <c r="B5" s="8" t="s">
        <v>22</v>
      </c>
      <c r="C5">
        <v>172.26</v>
      </c>
      <c r="E5">
        <v>172.26</v>
      </c>
    </row>
    <row r="6" spans="1:10" x14ac:dyDescent="0.25">
      <c r="A6" t="s">
        <v>29</v>
      </c>
      <c r="B6" s="8" t="s">
        <v>23</v>
      </c>
      <c r="C6">
        <v>300.95999999999998</v>
      </c>
      <c r="E6">
        <v>300.95999999999998</v>
      </c>
    </row>
    <row r="7" spans="1:10" x14ac:dyDescent="0.25">
      <c r="A7" t="s">
        <v>29</v>
      </c>
      <c r="B7" s="8" t="s">
        <v>24</v>
      </c>
      <c r="C7">
        <v>142.56</v>
      </c>
      <c r="E7">
        <v>142.56</v>
      </c>
    </row>
    <row r="8" spans="1:10" x14ac:dyDescent="0.25">
      <c r="A8" t="s">
        <v>29</v>
      </c>
      <c r="B8" s="8" t="s">
        <v>25</v>
      </c>
      <c r="C8">
        <v>0</v>
      </c>
    </row>
    <row r="9" spans="1:10" x14ac:dyDescent="0.25">
      <c r="A9" t="s">
        <v>29</v>
      </c>
      <c r="B9" s="8" t="s">
        <v>26</v>
      </c>
      <c r="C9">
        <v>143.55000000000001</v>
      </c>
      <c r="E9">
        <v>143.55000000000001</v>
      </c>
    </row>
    <row r="10" spans="1:10" x14ac:dyDescent="0.25">
      <c r="A10" t="s">
        <v>29</v>
      </c>
      <c r="B10" s="8" t="s">
        <v>27</v>
      </c>
      <c r="C10">
        <v>148.5</v>
      </c>
      <c r="E10">
        <v>148.5</v>
      </c>
    </row>
    <row r="11" spans="1:10" s="4" customFormat="1" x14ac:dyDescent="0.25">
      <c r="A11" t="s">
        <v>29</v>
      </c>
      <c r="B11" s="8" t="s">
        <v>28</v>
      </c>
      <c r="C11">
        <v>47.52</v>
      </c>
      <c r="D11"/>
      <c r="E11">
        <v>47.52</v>
      </c>
      <c r="F11"/>
      <c r="G11"/>
      <c r="H11" s="6"/>
      <c r="I11"/>
      <c r="J11"/>
    </row>
    <row r="12" spans="1:10" x14ac:dyDescent="0.25">
      <c r="A12" s="4" t="s">
        <v>29</v>
      </c>
      <c r="B12" s="9"/>
      <c r="C12" s="4"/>
      <c r="D12" s="4"/>
      <c r="E12" s="4">
        <f>SUM(E5:E11)</f>
        <v>955.34999999999991</v>
      </c>
      <c r="F12" s="4">
        <f>E12*1.08</f>
        <v>1031.778</v>
      </c>
      <c r="G12" s="4">
        <v>1032</v>
      </c>
      <c r="H12" s="7">
        <f>F12-G12</f>
        <v>-0.22199999999997999</v>
      </c>
      <c r="I12" s="4"/>
      <c r="J12" s="4"/>
    </row>
    <row r="13" spans="1:10" x14ac:dyDescent="0.25">
      <c r="A13" t="s">
        <v>96</v>
      </c>
      <c r="B13" s="8" t="s">
        <v>93</v>
      </c>
      <c r="C13">
        <v>142.56</v>
      </c>
      <c r="E13">
        <v>142.56</v>
      </c>
    </row>
    <row r="14" spans="1:10" x14ac:dyDescent="0.25">
      <c r="A14" t="s">
        <v>96</v>
      </c>
      <c r="B14" s="8" t="s">
        <v>94</v>
      </c>
      <c r="C14">
        <v>142.56</v>
      </c>
      <c r="E14">
        <v>142.56</v>
      </c>
    </row>
    <row r="15" spans="1:10" s="4" customFormat="1" x14ac:dyDescent="0.25">
      <c r="A15" t="s">
        <v>96</v>
      </c>
      <c r="B15" s="8" t="s">
        <v>95</v>
      </c>
      <c r="C15">
        <v>54.45</v>
      </c>
      <c r="D15"/>
      <c r="E15">
        <v>54.45</v>
      </c>
      <c r="F15"/>
      <c r="G15"/>
      <c r="H15" s="6"/>
      <c r="I15"/>
      <c r="J15"/>
    </row>
    <row r="16" spans="1:10" x14ac:dyDescent="0.25">
      <c r="A16" s="4" t="s">
        <v>96</v>
      </c>
      <c r="B16" s="4"/>
      <c r="C16" s="4"/>
      <c r="D16" s="4"/>
      <c r="E16" s="4">
        <f>SUM(E13:E15)</f>
        <v>339.57</v>
      </c>
      <c r="F16" s="4">
        <f>E16*1.08</f>
        <v>366.73560000000003</v>
      </c>
      <c r="G16" s="4">
        <v>367</v>
      </c>
      <c r="H16" s="7">
        <f>F16-G16</f>
        <v>-0.26439999999996644</v>
      </c>
      <c r="I16" s="4"/>
      <c r="J16" s="4"/>
    </row>
    <row r="17" spans="1:12" s="4" customFormat="1" x14ac:dyDescent="0.25">
      <c r="A17" t="s">
        <v>122</v>
      </c>
      <c r="B17" s="3" t="s">
        <v>121</v>
      </c>
      <c r="C17">
        <v>691.02</v>
      </c>
      <c r="D17"/>
      <c r="E17">
        <v>691.02</v>
      </c>
      <c r="F17"/>
      <c r="G17"/>
      <c r="H17" s="6"/>
      <c r="I17"/>
      <c r="J17"/>
    </row>
    <row r="18" spans="1:12" x14ac:dyDescent="0.25">
      <c r="A18" s="4" t="s">
        <v>122</v>
      </c>
      <c r="B18" s="4"/>
      <c r="C18" s="4"/>
      <c r="D18" s="4"/>
      <c r="E18" s="4">
        <f>SUM(E17)</f>
        <v>691.02</v>
      </c>
      <c r="F18" s="4">
        <f>E18*1.08</f>
        <v>746.30160000000001</v>
      </c>
      <c r="G18" s="4">
        <v>0</v>
      </c>
      <c r="H18" s="7">
        <f>F18-G18</f>
        <v>746.30160000000001</v>
      </c>
      <c r="I18" s="4"/>
      <c r="J18" s="4"/>
    </row>
    <row r="19" spans="1:12" x14ac:dyDescent="0.25">
      <c r="A19" t="s">
        <v>141</v>
      </c>
      <c r="B19" s="3" t="s">
        <v>139</v>
      </c>
      <c r="D19">
        <v>10</v>
      </c>
      <c r="E19">
        <v>439.56</v>
      </c>
    </row>
    <row r="20" spans="1:12" x14ac:dyDescent="0.25">
      <c r="A20" t="s">
        <v>141</v>
      </c>
      <c r="B20" s="3" t="s">
        <v>140</v>
      </c>
      <c r="D20">
        <v>5</v>
      </c>
      <c r="E20">
        <v>161.37</v>
      </c>
    </row>
    <row r="21" spans="1:12" s="4" customFormat="1" x14ac:dyDescent="0.25">
      <c r="A21" s="4" t="s">
        <v>141</v>
      </c>
      <c r="E21" s="4">
        <f>SUM(E19:E20)</f>
        <v>600.93000000000006</v>
      </c>
      <c r="F21" s="4">
        <f>E21*1.08</f>
        <v>649.00440000000015</v>
      </c>
      <c r="G21" s="4">
        <v>0</v>
      </c>
      <c r="H21" s="7">
        <f>F21-G21</f>
        <v>649.00440000000015</v>
      </c>
    </row>
    <row r="22" spans="1:12" x14ac:dyDescent="0.25">
      <c r="A22" t="s">
        <v>13</v>
      </c>
      <c r="B22" s="8" t="s">
        <v>9</v>
      </c>
      <c r="C22">
        <v>143.55000000000001</v>
      </c>
      <c r="E22">
        <v>143.55000000000001</v>
      </c>
    </row>
    <row r="23" spans="1:12" x14ac:dyDescent="0.25">
      <c r="A23" t="s">
        <v>13</v>
      </c>
      <c r="B23" s="8" t="s">
        <v>10</v>
      </c>
    </row>
    <row r="24" spans="1:12" x14ac:dyDescent="0.25">
      <c r="A24" t="s">
        <v>13</v>
      </c>
      <c r="B24" s="8" t="s">
        <v>11</v>
      </c>
    </row>
    <row r="25" spans="1:12" s="4" customFormat="1" x14ac:dyDescent="0.25">
      <c r="A25" t="s">
        <v>13</v>
      </c>
      <c r="B25" s="8" t="s">
        <v>12</v>
      </c>
      <c r="C25"/>
      <c r="D25"/>
      <c r="E25"/>
      <c r="F25"/>
      <c r="G25"/>
      <c r="H25" s="6"/>
      <c r="I25"/>
      <c r="J25"/>
      <c r="K25"/>
      <c r="L25"/>
    </row>
    <row r="26" spans="1:12" x14ac:dyDescent="0.25">
      <c r="A26" t="s">
        <v>13</v>
      </c>
      <c r="B26" s="3" t="s">
        <v>51</v>
      </c>
      <c r="D26">
        <v>2</v>
      </c>
      <c r="E26">
        <v>188.1</v>
      </c>
    </row>
    <row r="27" spans="1:12" x14ac:dyDescent="0.25">
      <c r="A27" t="s">
        <v>13</v>
      </c>
      <c r="B27" s="8" t="s">
        <v>52</v>
      </c>
      <c r="C27">
        <v>336.6</v>
      </c>
      <c r="E27">
        <v>336.6</v>
      </c>
      <c r="L27" s="4"/>
    </row>
    <row r="28" spans="1:12" x14ac:dyDescent="0.25">
      <c r="A28" t="s">
        <v>13</v>
      </c>
      <c r="B28" s="2" t="s">
        <v>83</v>
      </c>
      <c r="K28" s="4"/>
    </row>
    <row r="29" spans="1:12" x14ac:dyDescent="0.25">
      <c r="A29" s="4" t="s">
        <v>13</v>
      </c>
      <c r="B29" s="4"/>
      <c r="C29" s="4"/>
      <c r="D29" s="4"/>
      <c r="E29" s="4">
        <f>SUM(E22:E28)</f>
        <v>668.25</v>
      </c>
      <c r="F29" s="4">
        <f>E29*1.08</f>
        <v>721.71</v>
      </c>
      <c r="G29" s="4">
        <v>519</v>
      </c>
      <c r="H29" s="7">
        <f>F29-G29</f>
        <v>202.71000000000004</v>
      </c>
      <c r="I29" s="4"/>
      <c r="J29" s="4"/>
    </row>
    <row r="30" spans="1:12" x14ac:dyDescent="0.25">
      <c r="A30" t="s">
        <v>76</v>
      </c>
      <c r="B30" s="8" t="s">
        <v>71</v>
      </c>
      <c r="C30">
        <v>579.15</v>
      </c>
      <c r="E30">
        <v>579.15</v>
      </c>
    </row>
    <row r="31" spans="1:12" s="4" customFormat="1" x14ac:dyDescent="0.25">
      <c r="A31" t="s">
        <v>76</v>
      </c>
      <c r="B31" s="8" t="s">
        <v>72</v>
      </c>
      <c r="C31">
        <v>0</v>
      </c>
      <c r="D31"/>
      <c r="E31">
        <v>0</v>
      </c>
      <c r="F31"/>
      <c r="G31"/>
      <c r="H31" s="6"/>
      <c r="I31"/>
      <c r="J31"/>
      <c r="K31"/>
      <c r="L31"/>
    </row>
    <row r="32" spans="1:12" x14ac:dyDescent="0.25">
      <c r="A32" t="s">
        <v>76</v>
      </c>
      <c r="B32" s="8" t="s">
        <v>73</v>
      </c>
      <c r="C32">
        <v>47.52</v>
      </c>
      <c r="D32">
        <v>2</v>
      </c>
      <c r="E32">
        <f>C32*D32</f>
        <v>95.04</v>
      </c>
    </row>
    <row r="33" spans="1:12" s="4" customFormat="1" x14ac:dyDescent="0.25">
      <c r="A33" t="s">
        <v>76</v>
      </c>
      <c r="B33" s="8" t="s">
        <v>74</v>
      </c>
      <c r="C33">
        <v>148.5</v>
      </c>
      <c r="D33">
        <v>3</v>
      </c>
      <c r="E33">
        <f>C33*D33</f>
        <v>445.5</v>
      </c>
      <c r="F33"/>
      <c r="G33"/>
      <c r="H33" s="6"/>
      <c r="I33"/>
      <c r="J33"/>
      <c r="K33"/>
      <c r="L33"/>
    </row>
    <row r="34" spans="1:12" x14ac:dyDescent="0.25">
      <c r="A34" t="s">
        <v>76</v>
      </c>
      <c r="B34" s="8" t="s">
        <v>75</v>
      </c>
      <c r="C34">
        <v>261.36</v>
      </c>
      <c r="E34">
        <v>261.36</v>
      </c>
      <c r="L34" s="4"/>
    </row>
    <row r="35" spans="1:12" x14ac:dyDescent="0.25">
      <c r="A35" s="4" t="s">
        <v>76</v>
      </c>
      <c r="B35" s="4"/>
      <c r="C35" s="4"/>
      <c r="D35" s="4"/>
      <c r="E35" s="4">
        <f>SUM(E30:E34)</f>
        <v>1381.0500000000002</v>
      </c>
      <c r="F35" s="4">
        <f>E35*1.08</f>
        <v>1491.5340000000003</v>
      </c>
      <c r="G35" s="4">
        <v>1492</v>
      </c>
      <c r="H35" s="7">
        <f>F35-G35</f>
        <v>-0.46599999999966712</v>
      </c>
      <c r="I35" s="4"/>
      <c r="J35" s="4"/>
      <c r="K35" s="4"/>
    </row>
    <row r="36" spans="1:12" x14ac:dyDescent="0.25">
      <c r="A36" t="s">
        <v>35</v>
      </c>
      <c r="B36" s="8" t="s">
        <v>36</v>
      </c>
      <c r="D36">
        <v>4</v>
      </c>
      <c r="E36">
        <v>772.2</v>
      </c>
      <c r="L36" s="4"/>
    </row>
    <row r="37" spans="1:12" x14ac:dyDescent="0.25">
      <c r="A37" t="s">
        <v>35</v>
      </c>
      <c r="B37" s="3" t="s">
        <v>123</v>
      </c>
      <c r="E37">
        <v>0</v>
      </c>
      <c r="K37" s="4"/>
    </row>
    <row r="38" spans="1:12" s="4" customFormat="1" x14ac:dyDescent="0.25">
      <c r="A38" t="s">
        <v>35</v>
      </c>
      <c r="B38" s="3" t="s">
        <v>124</v>
      </c>
      <c r="C38"/>
      <c r="D38">
        <v>10</v>
      </c>
      <c r="E38">
        <v>396</v>
      </c>
      <c r="F38"/>
      <c r="G38"/>
      <c r="H38" s="6"/>
      <c r="I38"/>
      <c r="J38"/>
      <c r="K38"/>
      <c r="L38"/>
    </row>
    <row r="39" spans="1:12" x14ac:dyDescent="0.25">
      <c r="A39" s="4" t="s">
        <v>35</v>
      </c>
      <c r="B39" s="4"/>
      <c r="C39" s="4"/>
      <c r="D39" s="4"/>
      <c r="E39" s="4">
        <f>SUM(E36:E38)</f>
        <v>1168.2</v>
      </c>
      <c r="F39" s="4">
        <f>E39*1.08</f>
        <v>1261.6560000000002</v>
      </c>
      <c r="G39" s="4">
        <v>884</v>
      </c>
      <c r="H39" s="7">
        <f>F39-G39</f>
        <v>377.65600000000018</v>
      </c>
      <c r="I39" s="4"/>
      <c r="J39" s="4"/>
    </row>
    <row r="40" spans="1:12" s="4" customFormat="1" x14ac:dyDescent="0.25">
      <c r="A40" t="s">
        <v>138</v>
      </c>
      <c r="B40" s="3" t="s">
        <v>137</v>
      </c>
      <c r="C40">
        <v>73.260000000000005</v>
      </c>
      <c r="D40">
        <v>2</v>
      </c>
      <c r="E40">
        <f>C40*D40</f>
        <v>146.52000000000001</v>
      </c>
      <c r="F40"/>
      <c r="G40"/>
      <c r="H40" s="6"/>
      <c r="I40"/>
      <c r="J40"/>
    </row>
    <row r="41" spans="1:12" s="4" customFormat="1" x14ac:dyDescent="0.25">
      <c r="A41" s="4" t="s">
        <v>138</v>
      </c>
      <c r="E41" s="4">
        <f>SUM(E40)</f>
        <v>146.52000000000001</v>
      </c>
      <c r="F41" s="4">
        <f>E41*1.08</f>
        <v>158.24160000000003</v>
      </c>
      <c r="G41" s="4">
        <v>0</v>
      </c>
      <c r="H41" s="7">
        <f>F41-G41</f>
        <v>158.24160000000003</v>
      </c>
      <c r="K41"/>
      <c r="L41"/>
    </row>
    <row r="42" spans="1:12" s="4" customFormat="1" x14ac:dyDescent="0.25">
      <c r="A42" s="13" t="s">
        <v>41</v>
      </c>
      <c r="B42" s="13" t="s">
        <v>142</v>
      </c>
      <c r="C42" s="13">
        <v>0</v>
      </c>
      <c r="D42" s="13"/>
      <c r="E42" s="13">
        <v>0</v>
      </c>
      <c r="F42" s="13"/>
      <c r="G42" s="13"/>
      <c r="H42" s="14"/>
      <c r="I42" s="13"/>
      <c r="J42" s="13"/>
    </row>
    <row r="43" spans="1:12" s="13" customFormat="1" x14ac:dyDescent="0.25">
      <c r="A43" t="s">
        <v>41</v>
      </c>
      <c r="B43" s="8" t="s">
        <v>37</v>
      </c>
      <c r="C43">
        <v>249.48</v>
      </c>
      <c r="D43">
        <v>2</v>
      </c>
      <c r="E43">
        <f>C43*D43</f>
        <v>498.96</v>
      </c>
      <c r="F43"/>
      <c r="G43"/>
      <c r="H43" s="6"/>
      <c r="I43"/>
      <c r="J43"/>
    </row>
    <row r="44" spans="1:12" x14ac:dyDescent="0.25">
      <c r="A44" t="s">
        <v>41</v>
      </c>
      <c r="B44" s="8" t="s">
        <v>38</v>
      </c>
      <c r="C44">
        <v>256.41000000000003</v>
      </c>
      <c r="E44">
        <v>256.41000000000003</v>
      </c>
      <c r="L44" s="4"/>
    </row>
    <row r="45" spans="1:12" x14ac:dyDescent="0.25">
      <c r="A45" t="s">
        <v>41</v>
      </c>
      <c r="B45" s="8" t="s">
        <v>39</v>
      </c>
      <c r="C45">
        <v>246.51</v>
      </c>
      <c r="E45">
        <v>246.51</v>
      </c>
    </row>
    <row r="46" spans="1:12" s="4" customFormat="1" x14ac:dyDescent="0.25">
      <c r="A46" t="s">
        <v>41</v>
      </c>
      <c r="B46" s="8" t="s">
        <v>40</v>
      </c>
      <c r="C46">
        <v>509.85</v>
      </c>
      <c r="D46"/>
      <c r="E46">
        <v>509.85</v>
      </c>
      <c r="F46"/>
      <c r="G46"/>
      <c r="H46" s="6"/>
      <c r="I46"/>
      <c r="L46"/>
    </row>
    <row r="47" spans="1:12" x14ac:dyDescent="0.25">
      <c r="A47" s="4" t="s">
        <v>41</v>
      </c>
      <c r="B47" s="4"/>
      <c r="C47" s="4"/>
      <c r="D47" s="4"/>
      <c r="E47" s="4">
        <f>SUM(E43:E46)</f>
        <v>1511.73</v>
      </c>
      <c r="F47" s="4">
        <f>E47*1.08</f>
        <v>1632.6684</v>
      </c>
      <c r="G47" s="4">
        <v>1633</v>
      </c>
      <c r="H47" s="7">
        <f>F47-G47</f>
        <v>-0.33159999999998035</v>
      </c>
      <c r="I47" s="4"/>
    </row>
    <row r="48" spans="1:12" x14ac:dyDescent="0.25">
      <c r="A48" t="s">
        <v>119</v>
      </c>
      <c r="B48" s="3" t="s">
        <v>118</v>
      </c>
      <c r="C48">
        <v>212.85</v>
      </c>
      <c r="E48">
        <v>212.85</v>
      </c>
      <c r="L48" s="4"/>
    </row>
    <row r="49" spans="1:12" x14ac:dyDescent="0.25">
      <c r="A49" t="s">
        <v>119</v>
      </c>
      <c r="B49" s="3" t="s">
        <v>120</v>
      </c>
      <c r="C49">
        <v>209.88</v>
      </c>
      <c r="E49">
        <v>209.88</v>
      </c>
      <c r="J49" s="4"/>
    </row>
    <row r="50" spans="1:12" x14ac:dyDescent="0.25">
      <c r="A50" s="4" t="s">
        <v>119</v>
      </c>
      <c r="B50" s="4"/>
      <c r="C50" s="4"/>
      <c r="D50" s="4"/>
      <c r="E50" s="4">
        <f>SUM(E48:E49)</f>
        <v>422.73</v>
      </c>
      <c r="F50" s="4">
        <f>E50*1.08</f>
        <v>456.54840000000007</v>
      </c>
      <c r="G50" s="4">
        <v>0</v>
      </c>
      <c r="H50" s="7">
        <f>F50-G50</f>
        <v>456.54840000000007</v>
      </c>
      <c r="I50" s="4"/>
      <c r="K50" s="4"/>
      <c r="L50" s="4"/>
    </row>
    <row r="51" spans="1:12" x14ac:dyDescent="0.25">
      <c r="A51" t="s">
        <v>49</v>
      </c>
      <c r="B51" s="2" t="s">
        <v>48</v>
      </c>
      <c r="C51">
        <v>0</v>
      </c>
      <c r="E51">
        <v>0</v>
      </c>
      <c r="J51" s="4"/>
    </row>
    <row r="52" spans="1:12" x14ac:dyDescent="0.25">
      <c r="A52" s="4" t="s">
        <v>49</v>
      </c>
      <c r="B52" s="4"/>
      <c r="C52" s="4"/>
      <c r="D52" s="4"/>
      <c r="E52" s="4">
        <v>0</v>
      </c>
      <c r="F52" s="4">
        <v>0</v>
      </c>
      <c r="G52" s="4">
        <v>0</v>
      </c>
      <c r="H52" s="7">
        <v>0</v>
      </c>
      <c r="I52" s="4"/>
      <c r="K52" s="4"/>
    </row>
    <row r="53" spans="1:12" x14ac:dyDescent="0.25">
      <c r="A53" t="s">
        <v>130</v>
      </c>
      <c r="B53" s="3" t="s">
        <v>125</v>
      </c>
      <c r="C53">
        <v>840.51</v>
      </c>
      <c r="E53">
        <v>840.51</v>
      </c>
    </row>
    <row r="54" spans="1:12" s="4" customFormat="1" x14ac:dyDescent="0.25">
      <c r="A54" t="s">
        <v>130</v>
      </c>
      <c r="B54" s="3" t="s">
        <v>126</v>
      </c>
      <c r="C54"/>
      <c r="D54">
        <v>2</v>
      </c>
      <c r="E54">
        <v>374.22</v>
      </c>
      <c r="F54"/>
      <c r="G54"/>
      <c r="H54" s="6"/>
      <c r="I54"/>
      <c r="J54"/>
      <c r="K54"/>
      <c r="L54"/>
    </row>
    <row r="55" spans="1:12" x14ac:dyDescent="0.25">
      <c r="A55" t="s">
        <v>130</v>
      </c>
      <c r="B55" s="3" t="s">
        <v>127</v>
      </c>
      <c r="C55">
        <v>563.30999999999995</v>
      </c>
      <c r="E55">
        <v>563.30999999999995</v>
      </c>
    </row>
    <row r="56" spans="1:12" x14ac:dyDescent="0.25">
      <c r="A56" t="s">
        <v>130</v>
      </c>
      <c r="B56" s="3" t="s">
        <v>128</v>
      </c>
      <c r="C56">
        <v>662.31</v>
      </c>
      <c r="E56">
        <v>662.31</v>
      </c>
    </row>
    <row r="57" spans="1:12" x14ac:dyDescent="0.25">
      <c r="A57" t="s">
        <v>130</v>
      </c>
      <c r="B57" t="s">
        <v>129</v>
      </c>
      <c r="C57">
        <v>0</v>
      </c>
      <c r="E57">
        <v>0</v>
      </c>
    </row>
    <row r="58" spans="1:12" x14ac:dyDescent="0.25">
      <c r="A58" s="4" t="s">
        <v>130</v>
      </c>
      <c r="B58" s="4"/>
      <c r="C58" s="4"/>
      <c r="D58" s="4"/>
      <c r="E58" s="4">
        <f>SUM(E53:E57)</f>
        <v>2440.35</v>
      </c>
      <c r="F58" s="4">
        <f>E58*1.08</f>
        <v>2635.578</v>
      </c>
      <c r="G58" s="4">
        <v>0</v>
      </c>
      <c r="H58" s="7">
        <f>F58-G58</f>
        <v>2635.578</v>
      </c>
      <c r="I58" s="4"/>
      <c r="J58" s="4"/>
    </row>
    <row r="59" spans="1:12" s="4" customFormat="1" x14ac:dyDescent="0.25">
      <c r="A59" t="s">
        <v>117</v>
      </c>
      <c r="B59" s="3" t="s">
        <v>115</v>
      </c>
      <c r="C59">
        <v>557.37</v>
      </c>
      <c r="D59"/>
      <c r="E59">
        <v>557.37</v>
      </c>
      <c r="F59"/>
      <c r="G59"/>
      <c r="H59" s="6"/>
      <c r="I59"/>
      <c r="J59"/>
      <c r="K59"/>
    </row>
    <row r="60" spans="1:12" s="4" customFormat="1" x14ac:dyDescent="0.25">
      <c r="A60" t="s">
        <v>117</v>
      </c>
      <c r="B60" s="3" t="s">
        <v>116</v>
      </c>
      <c r="C60"/>
      <c r="D60">
        <v>5</v>
      </c>
      <c r="E60">
        <v>121.28</v>
      </c>
      <c r="F60"/>
      <c r="G60"/>
      <c r="H60" s="6"/>
      <c r="I60"/>
    </row>
    <row r="61" spans="1:12" s="4" customFormat="1" x14ac:dyDescent="0.25">
      <c r="A61" s="4" t="s">
        <v>117</v>
      </c>
      <c r="E61" s="4">
        <f>SUM(E59:E60)</f>
        <v>678.65</v>
      </c>
      <c r="F61" s="4">
        <f>E61*1.08</f>
        <v>732.94200000000001</v>
      </c>
      <c r="G61" s="4">
        <v>0</v>
      </c>
      <c r="H61" s="7">
        <f>F61-G61</f>
        <v>732.94200000000001</v>
      </c>
      <c r="J61"/>
      <c r="L61"/>
    </row>
    <row r="62" spans="1:12" x14ac:dyDescent="0.25">
      <c r="A62" t="s">
        <v>6</v>
      </c>
      <c r="B62" s="8" t="s">
        <v>5</v>
      </c>
      <c r="C62">
        <v>0</v>
      </c>
      <c r="E62">
        <v>0</v>
      </c>
    </row>
    <row r="63" spans="1:12" x14ac:dyDescent="0.25">
      <c r="A63" t="s">
        <v>6</v>
      </c>
      <c r="B63" s="8" t="s">
        <v>42</v>
      </c>
      <c r="C63">
        <v>265.32</v>
      </c>
      <c r="E63">
        <v>265.32</v>
      </c>
    </row>
    <row r="64" spans="1:12" x14ac:dyDescent="0.25">
      <c r="A64" t="s">
        <v>6</v>
      </c>
      <c r="B64" s="8" t="s">
        <v>43</v>
      </c>
      <c r="C64">
        <v>274.23</v>
      </c>
      <c r="E64">
        <v>274.23</v>
      </c>
    </row>
    <row r="65" spans="1:12" x14ac:dyDescent="0.25">
      <c r="A65" t="s">
        <v>6</v>
      </c>
      <c r="B65" s="8" t="s">
        <v>44</v>
      </c>
      <c r="C65">
        <v>339.57</v>
      </c>
      <c r="E65">
        <v>339.57</v>
      </c>
    </row>
    <row r="66" spans="1:12" x14ac:dyDescent="0.25">
      <c r="A66" t="s">
        <v>6</v>
      </c>
      <c r="B66" s="8" t="s">
        <v>45</v>
      </c>
      <c r="C66">
        <v>0</v>
      </c>
      <c r="E66">
        <v>0</v>
      </c>
    </row>
    <row r="67" spans="1:12" x14ac:dyDescent="0.25">
      <c r="A67" t="s">
        <v>6</v>
      </c>
      <c r="B67" s="8" t="s">
        <v>46</v>
      </c>
      <c r="C67">
        <v>318.77999999999997</v>
      </c>
      <c r="E67">
        <v>318.77999999999997</v>
      </c>
      <c r="L67" s="4"/>
    </row>
    <row r="68" spans="1:12" x14ac:dyDescent="0.25">
      <c r="A68" t="s">
        <v>6</v>
      </c>
      <c r="B68" s="8" t="s">
        <v>47</v>
      </c>
      <c r="C68">
        <v>217.8</v>
      </c>
      <c r="E68">
        <v>217.8</v>
      </c>
      <c r="J68" s="4"/>
    </row>
    <row r="69" spans="1:12" x14ac:dyDescent="0.25">
      <c r="A69" s="4" t="s">
        <v>6</v>
      </c>
      <c r="B69" s="9"/>
      <c r="C69" s="4">
        <f>SUM(C63:C68)</f>
        <v>1415.6999999999998</v>
      </c>
      <c r="D69" s="4"/>
      <c r="E69" s="4">
        <f>SUM(E63:E68)</f>
        <v>1415.6999999999998</v>
      </c>
      <c r="F69" s="4">
        <f>E69*1.08</f>
        <v>1528.9559999999999</v>
      </c>
      <c r="G69" s="4">
        <v>1530</v>
      </c>
      <c r="H69" s="7">
        <f>F69-G69</f>
        <v>-1.0440000000000964</v>
      </c>
      <c r="I69" s="4"/>
      <c r="K69" s="4"/>
    </row>
    <row r="70" spans="1:12" s="4" customFormat="1" x14ac:dyDescent="0.25">
      <c r="A70" t="s">
        <v>57</v>
      </c>
      <c r="B70" s="8" t="s">
        <v>53</v>
      </c>
      <c r="C70">
        <v>246.51</v>
      </c>
      <c r="D70"/>
      <c r="E70">
        <v>246.51</v>
      </c>
      <c r="F70"/>
      <c r="G70"/>
      <c r="H70" s="6"/>
      <c r="I70"/>
      <c r="J70"/>
      <c r="K70"/>
      <c r="L70"/>
    </row>
    <row r="71" spans="1:12" x14ac:dyDescent="0.25">
      <c r="A71" t="s">
        <v>57</v>
      </c>
      <c r="B71" s="8" t="s">
        <v>54</v>
      </c>
      <c r="C71">
        <v>209.88</v>
      </c>
      <c r="E71">
        <v>209.88</v>
      </c>
    </row>
    <row r="72" spans="1:12" x14ac:dyDescent="0.25">
      <c r="A72" t="s">
        <v>57</v>
      </c>
      <c r="B72" s="8" t="s">
        <v>55</v>
      </c>
      <c r="C72">
        <v>209.88</v>
      </c>
      <c r="E72">
        <v>209.88</v>
      </c>
      <c r="L72" s="4"/>
    </row>
    <row r="73" spans="1:12" x14ac:dyDescent="0.25">
      <c r="A73" t="s">
        <v>57</v>
      </c>
      <c r="B73" s="8" t="s">
        <v>56</v>
      </c>
      <c r="C73">
        <v>274.23</v>
      </c>
      <c r="E73">
        <v>274.23</v>
      </c>
      <c r="J73" s="4"/>
    </row>
    <row r="74" spans="1:12" x14ac:dyDescent="0.25">
      <c r="A74" s="4" t="s">
        <v>57</v>
      </c>
      <c r="B74" s="9"/>
      <c r="C74" s="4"/>
      <c r="D74" s="4"/>
      <c r="E74" s="4">
        <f>SUM(E70:E73)</f>
        <v>940.5</v>
      </c>
      <c r="F74" s="4">
        <f>E74*1.08</f>
        <v>1015.7400000000001</v>
      </c>
      <c r="G74" s="4">
        <v>1016</v>
      </c>
      <c r="H74" s="7">
        <f>F74-G74</f>
        <v>-0.25999999999987722</v>
      </c>
      <c r="I74" s="4"/>
      <c r="K74" s="4"/>
      <c r="L74" s="4"/>
    </row>
    <row r="75" spans="1:12" s="4" customFormat="1" x14ac:dyDescent="0.25">
      <c r="A75" t="s">
        <v>92</v>
      </c>
      <c r="B75" s="8" t="s">
        <v>91</v>
      </c>
      <c r="C75"/>
      <c r="D75">
        <v>5</v>
      </c>
      <c r="E75">
        <v>226.22</v>
      </c>
      <c r="F75"/>
      <c r="G75"/>
      <c r="H75" s="6"/>
      <c r="I75"/>
      <c r="K75"/>
      <c r="L75"/>
    </row>
    <row r="76" spans="1:12" x14ac:dyDescent="0.25">
      <c r="A76" s="4" t="s">
        <v>92</v>
      </c>
      <c r="B76" s="4"/>
      <c r="C76" s="4"/>
      <c r="D76" s="4"/>
      <c r="E76" s="4">
        <f>SUM(E75)</f>
        <v>226.22</v>
      </c>
      <c r="F76" s="4">
        <f>E76*1.08</f>
        <v>244.31760000000003</v>
      </c>
      <c r="G76" s="4">
        <v>245</v>
      </c>
      <c r="H76" s="7">
        <f>F76-G76</f>
        <v>-0.68239999999997281</v>
      </c>
      <c r="I76" s="4"/>
      <c r="K76" s="4"/>
    </row>
    <row r="77" spans="1:12" x14ac:dyDescent="0.25">
      <c r="A77" t="s">
        <v>70</v>
      </c>
      <c r="B77" s="8" t="s">
        <v>62</v>
      </c>
      <c r="C77">
        <v>0</v>
      </c>
      <c r="E77">
        <v>0</v>
      </c>
    </row>
    <row r="78" spans="1:12" x14ac:dyDescent="0.25">
      <c r="A78" t="s">
        <v>70</v>
      </c>
      <c r="B78" s="8" t="s">
        <v>63</v>
      </c>
      <c r="C78">
        <v>247.5</v>
      </c>
      <c r="E78">
        <v>247.5</v>
      </c>
    </row>
    <row r="79" spans="1:12" x14ac:dyDescent="0.25">
      <c r="A79" t="s">
        <v>70</v>
      </c>
      <c r="B79" s="8" t="s">
        <v>64</v>
      </c>
      <c r="C79">
        <v>0</v>
      </c>
      <c r="E79">
        <v>0</v>
      </c>
    </row>
    <row r="80" spans="1:12" x14ac:dyDescent="0.25">
      <c r="A80" t="s">
        <v>70</v>
      </c>
      <c r="B80" s="8" t="s">
        <v>65</v>
      </c>
      <c r="C80">
        <v>0</v>
      </c>
      <c r="E80">
        <v>0</v>
      </c>
    </row>
    <row r="81" spans="1:12" x14ac:dyDescent="0.25">
      <c r="A81" t="s">
        <v>70</v>
      </c>
      <c r="B81" s="8" t="s">
        <v>66</v>
      </c>
      <c r="C81">
        <v>346.5</v>
      </c>
      <c r="E81">
        <v>346.5</v>
      </c>
    </row>
    <row r="82" spans="1:12" x14ac:dyDescent="0.25">
      <c r="A82" t="s">
        <v>70</v>
      </c>
      <c r="B82" s="8" t="s">
        <v>67</v>
      </c>
      <c r="C82">
        <v>0</v>
      </c>
      <c r="E82">
        <v>0</v>
      </c>
    </row>
    <row r="83" spans="1:12" x14ac:dyDescent="0.25">
      <c r="A83" t="s">
        <v>70</v>
      </c>
      <c r="B83" s="8" t="s">
        <v>68</v>
      </c>
      <c r="C83">
        <v>395.01</v>
      </c>
      <c r="E83">
        <v>395.01</v>
      </c>
      <c r="L83" s="4"/>
    </row>
    <row r="84" spans="1:12" s="4" customFormat="1" x14ac:dyDescent="0.25">
      <c r="A84" t="s">
        <v>70</v>
      </c>
      <c r="B84" s="8" t="s">
        <v>69</v>
      </c>
      <c r="C84">
        <v>0</v>
      </c>
      <c r="D84"/>
      <c r="E84">
        <v>0</v>
      </c>
      <c r="F84"/>
      <c r="G84"/>
      <c r="H84" s="6"/>
      <c r="I84"/>
      <c r="K84"/>
      <c r="L84"/>
    </row>
    <row r="85" spans="1:12" x14ac:dyDescent="0.25">
      <c r="A85" s="4" t="s">
        <v>70</v>
      </c>
      <c r="B85" s="9"/>
      <c r="C85" s="4"/>
      <c r="D85" s="4"/>
      <c r="E85" s="4">
        <f>SUM(E77:E84)</f>
        <v>989.01</v>
      </c>
      <c r="F85" s="4">
        <f>E85*1.08</f>
        <v>1068.1308000000001</v>
      </c>
      <c r="G85" s="4">
        <v>0</v>
      </c>
      <c r="H85" s="7">
        <f>F85-G85</f>
        <v>1068.1308000000001</v>
      </c>
      <c r="I85" s="4"/>
      <c r="K85" s="4"/>
    </row>
    <row r="86" spans="1:12" x14ac:dyDescent="0.25">
      <c r="A86" t="s">
        <v>88</v>
      </c>
      <c r="B86" s="8" t="s">
        <v>84</v>
      </c>
      <c r="C86">
        <v>361.35</v>
      </c>
      <c r="E86">
        <v>361.35</v>
      </c>
    </row>
    <row r="87" spans="1:12" x14ac:dyDescent="0.25">
      <c r="A87" t="s">
        <v>88</v>
      </c>
      <c r="B87" s="8" t="s">
        <v>85</v>
      </c>
      <c r="C87">
        <v>449.46</v>
      </c>
      <c r="E87">
        <v>449.46</v>
      </c>
    </row>
    <row r="88" spans="1:12" x14ac:dyDescent="0.25">
      <c r="A88" t="s">
        <v>88</v>
      </c>
      <c r="B88" s="8" t="s">
        <v>86</v>
      </c>
      <c r="C88">
        <v>364.32</v>
      </c>
      <c r="E88">
        <v>364.32</v>
      </c>
      <c r="L88" s="4"/>
    </row>
    <row r="89" spans="1:12" x14ac:dyDescent="0.25">
      <c r="A89" t="s">
        <v>88</v>
      </c>
      <c r="B89" s="8" t="s">
        <v>87</v>
      </c>
      <c r="C89">
        <v>314.82</v>
      </c>
      <c r="E89">
        <v>314.82</v>
      </c>
      <c r="J89" s="4"/>
    </row>
    <row r="90" spans="1:12" x14ac:dyDescent="0.25">
      <c r="A90" s="4" t="s">
        <v>88</v>
      </c>
      <c r="B90" s="4"/>
      <c r="C90" s="4"/>
      <c r="D90" s="4"/>
      <c r="E90" s="4">
        <f>SUM(E86:E89)</f>
        <v>1489.9499999999998</v>
      </c>
      <c r="F90" s="4">
        <f>E90*1.08</f>
        <v>1609.146</v>
      </c>
      <c r="G90" s="4">
        <v>1609</v>
      </c>
      <c r="H90" s="7">
        <f>F90-G90</f>
        <v>0.14599999999995816</v>
      </c>
      <c r="I90" s="4"/>
      <c r="K90" s="4"/>
    </row>
    <row r="91" spans="1:12" x14ac:dyDescent="0.25">
      <c r="A91" t="s">
        <v>148</v>
      </c>
      <c r="B91" s="3" t="s">
        <v>147</v>
      </c>
      <c r="C91">
        <v>75.239999999999995</v>
      </c>
      <c r="D91">
        <v>6</v>
      </c>
      <c r="E91">
        <f>C91*D91</f>
        <v>451.43999999999994</v>
      </c>
      <c r="J91" s="4"/>
      <c r="L91" s="4"/>
    </row>
    <row r="92" spans="1:12" x14ac:dyDescent="0.25">
      <c r="A92" s="4" t="s">
        <v>148</v>
      </c>
      <c r="B92" s="4"/>
      <c r="C92" s="4"/>
      <c r="D92" s="4"/>
      <c r="E92" s="4">
        <f>SUM(E91)</f>
        <v>451.43999999999994</v>
      </c>
      <c r="F92" s="4">
        <f>E92*1.08</f>
        <v>487.55519999999996</v>
      </c>
      <c r="G92" s="4">
        <v>0</v>
      </c>
      <c r="H92" s="7">
        <f>F92-G92</f>
        <v>487.55519999999996</v>
      </c>
      <c r="I92" s="4"/>
    </row>
    <row r="93" spans="1:12" s="4" customFormat="1" x14ac:dyDescent="0.25">
      <c r="A93" t="s">
        <v>4</v>
      </c>
      <c r="B93" s="3" t="s">
        <v>3</v>
      </c>
      <c r="C93"/>
      <c r="D93"/>
      <c r="E93">
        <v>0</v>
      </c>
      <c r="F93"/>
      <c r="G93"/>
      <c r="H93" s="6"/>
      <c r="I93"/>
      <c r="J93"/>
      <c r="L93"/>
    </row>
    <row r="94" spans="1:12" x14ac:dyDescent="0.25">
      <c r="A94" t="s">
        <v>4</v>
      </c>
      <c r="B94" t="s">
        <v>114</v>
      </c>
      <c r="D94">
        <v>5</v>
      </c>
      <c r="E94">
        <v>168.8</v>
      </c>
      <c r="J94" s="4"/>
    </row>
    <row r="95" spans="1:12" x14ac:dyDescent="0.25">
      <c r="A95" s="4" t="s">
        <v>4</v>
      </c>
      <c r="B95" s="4"/>
      <c r="C95" s="4"/>
      <c r="D95" s="4"/>
      <c r="E95" s="4">
        <f>SUM(E94)</f>
        <v>168.8</v>
      </c>
      <c r="F95" s="4">
        <f>E95*1.08</f>
        <v>182.30400000000003</v>
      </c>
      <c r="G95" s="4">
        <v>182</v>
      </c>
      <c r="H95" s="7">
        <f>F95-G95</f>
        <v>0.30400000000003047</v>
      </c>
      <c r="I95" s="4"/>
    </row>
    <row r="96" spans="1:12" x14ac:dyDescent="0.25">
      <c r="A96" t="s">
        <v>102</v>
      </c>
      <c r="B96" s="8" t="s">
        <v>97</v>
      </c>
      <c r="C96">
        <v>187.61</v>
      </c>
      <c r="E96">
        <v>187.61</v>
      </c>
    </row>
    <row r="97" spans="1:12" x14ac:dyDescent="0.25">
      <c r="A97" t="s">
        <v>102</v>
      </c>
      <c r="B97" s="8" t="s">
        <v>98</v>
      </c>
      <c r="C97">
        <v>187.61</v>
      </c>
      <c r="E97">
        <v>187.61</v>
      </c>
      <c r="L97" s="4"/>
    </row>
    <row r="98" spans="1:12" x14ac:dyDescent="0.25">
      <c r="A98" t="s">
        <v>102</v>
      </c>
      <c r="B98" s="8" t="s">
        <v>99</v>
      </c>
      <c r="C98">
        <v>136.62</v>
      </c>
      <c r="E98">
        <v>136.62</v>
      </c>
    </row>
    <row r="99" spans="1:12" x14ac:dyDescent="0.25">
      <c r="A99" t="s">
        <v>102</v>
      </c>
      <c r="B99" s="8" t="s">
        <v>100</v>
      </c>
      <c r="C99">
        <v>212.85</v>
      </c>
      <c r="E99">
        <v>212.85</v>
      </c>
      <c r="K99" s="4"/>
    </row>
    <row r="100" spans="1:12" s="4" customFormat="1" x14ac:dyDescent="0.25">
      <c r="A100" t="s">
        <v>102</v>
      </c>
      <c r="B100" s="8" t="s">
        <v>101</v>
      </c>
      <c r="C100">
        <v>465.3</v>
      </c>
      <c r="D100"/>
      <c r="E100">
        <v>465.3</v>
      </c>
      <c r="F100"/>
      <c r="G100"/>
      <c r="H100" s="6"/>
      <c r="I100"/>
      <c r="K100"/>
      <c r="L100"/>
    </row>
    <row r="101" spans="1:12" x14ac:dyDescent="0.25">
      <c r="A101" s="4" t="s">
        <v>102</v>
      </c>
      <c r="B101" s="9"/>
      <c r="C101" s="4"/>
      <c r="D101" s="4"/>
      <c r="E101" s="4">
        <f>SUM(E96:E100)</f>
        <v>1189.99</v>
      </c>
      <c r="F101" s="4">
        <f>E101*1.08</f>
        <v>1285.1892</v>
      </c>
      <c r="G101" s="4">
        <v>0</v>
      </c>
      <c r="H101" s="7">
        <f>F101-G101</f>
        <v>1285.1892</v>
      </c>
      <c r="I101" s="4"/>
    </row>
    <row r="102" spans="1:12" x14ac:dyDescent="0.25">
      <c r="A102" t="s">
        <v>34</v>
      </c>
      <c r="B102" s="8" t="s">
        <v>32</v>
      </c>
      <c r="C102">
        <v>0</v>
      </c>
      <c r="E102">
        <v>0</v>
      </c>
    </row>
    <row r="103" spans="1:12" x14ac:dyDescent="0.25">
      <c r="A103" t="s">
        <v>34</v>
      </c>
      <c r="B103" s="8" t="s">
        <v>33</v>
      </c>
      <c r="C103">
        <v>142.56</v>
      </c>
      <c r="E103">
        <v>142.56</v>
      </c>
    </row>
    <row r="104" spans="1:12" s="4" customFormat="1" x14ac:dyDescent="0.25">
      <c r="A104" t="s">
        <v>34</v>
      </c>
      <c r="B104" s="8" t="s">
        <v>77</v>
      </c>
      <c r="C104">
        <v>159.38999999999999</v>
      </c>
      <c r="D104"/>
      <c r="E104">
        <v>159.38999999999999</v>
      </c>
      <c r="F104"/>
      <c r="G104"/>
      <c r="H104" s="6"/>
      <c r="I104"/>
      <c r="J104"/>
      <c r="K104"/>
      <c r="L104"/>
    </row>
    <row r="105" spans="1:12" x14ac:dyDescent="0.25">
      <c r="A105" t="s">
        <v>34</v>
      </c>
      <c r="B105" s="8" t="s">
        <v>78</v>
      </c>
      <c r="C105">
        <v>0</v>
      </c>
      <c r="E105">
        <v>0</v>
      </c>
    </row>
    <row r="106" spans="1:12" x14ac:dyDescent="0.25">
      <c r="A106" t="s">
        <v>34</v>
      </c>
      <c r="B106" s="8" t="s">
        <v>79</v>
      </c>
      <c r="C106">
        <v>159.38999999999999</v>
      </c>
      <c r="E106">
        <v>159.38999999999999</v>
      </c>
      <c r="L106" s="4"/>
    </row>
    <row r="107" spans="1:12" x14ac:dyDescent="0.25">
      <c r="A107" t="s">
        <v>34</v>
      </c>
      <c r="B107" s="8" t="s">
        <v>80</v>
      </c>
      <c r="C107">
        <v>0</v>
      </c>
      <c r="E107">
        <v>0</v>
      </c>
    </row>
    <row r="108" spans="1:12" s="4" customFormat="1" x14ac:dyDescent="0.25">
      <c r="A108" t="s">
        <v>34</v>
      </c>
      <c r="B108" s="8" t="s">
        <v>81</v>
      </c>
      <c r="C108">
        <v>176.22</v>
      </c>
      <c r="D108"/>
      <c r="E108">
        <v>176.22</v>
      </c>
      <c r="F108"/>
      <c r="G108"/>
      <c r="H108" s="6"/>
      <c r="I108"/>
      <c r="J108"/>
      <c r="L108"/>
    </row>
    <row r="109" spans="1:12" x14ac:dyDescent="0.25">
      <c r="A109" t="s">
        <v>34</v>
      </c>
      <c r="B109" s="8" t="s">
        <v>82</v>
      </c>
      <c r="C109">
        <v>261.36</v>
      </c>
      <c r="E109">
        <v>261.36</v>
      </c>
      <c r="J109" s="4"/>
    </row>
    <row r="110" spans="1:12" x14ac:dyDescent="0.25">
      <c r="A110" s="4" t="s">
        <v>34</v>
      </c>
      <c r="B110" s="9"/>
      <c r="C110" s="4"/>
      <c r="D110" s="4"/>
      <c r="E110" s="4">
        <f>SUM(E102:E109)</f>
        <v>898.92</v>
      </c>
      <c r="F110" s="4">
        <f>E110*1.08</f>
        <v>970.83360000000005</v>
      </c>
      <c r="G110" s="4">
        <v>971</v>
      </c>
      <c r="H110" s="7">
        <f>F110-G110</f>
        <v>-0.16639999999995325</v>
      </c>
      <c r="I110" s="4"/>
      <c r="J110" t="s">
        <v>150</v>
      </c>
    </row>
    <row r="111" spans="1:12" x14ac:dyDescent="0.25">
      <c r="A111" t="s">
        <v>132</v>
      </c>
      <c r="B111" t="s">
        <v>133</v>
      </c>
    </row>
    <row r="112" spans="1:12" s="4" customFormat="1" x14ac:dyDescent="0.25">
      <c r="A112" t="s">
        <v>132</v>
      </c>
      <c r="B112" s="3" t="s">
        <v>134</v>
      </c>
      <c r="C112"/>
      <c r="D112">
        <v>5</v>
      </c>
      <c r="E112">
        <v>156.41999999999999</v>
      </c>
      <c r="F112"/>
      <c r="G112"/>
      <c r="H112" s="6"/>
      <c r="I112"/>
      <c r="J112"/>
      <c r="K112"/>
      <c r="L112"/>
    </row>
    <row r="113" spans="1:12" x14ac:dyDescent="0.25">
      <c r="A113" t="s">
        <v>132</v>
      </c>
      <c r="B113" t="s">
        <v>135</v>
      </c>
    </row>
    <row r="114" spans="1:12" x14ac:dyDescent="0.25">
      <c r="A114" t="s">
        <v>132</v>
      </c>
      <c r="B114" s="3" t="s">
        <v>136</v>
      </c>
      <c r="D114">
        <v>5</v>
      </c>
      <c r="E114">
        <v>221.27</v>
      </c>
    </row>
    <row r="115" spans="1:12" s="4" customFormat="1" x14ac:dyDescent="0.25">
      <c r="A115" s="4" t="s">
        <v>132</v>
      </c>
      <c r="E115" s="4">
        <f>SUM(E111:E114)</f>
        <v>377.69</v>
      </c>
      <c r="F115" s="4">
        <f>E115*1.08</f>
        <v>407.90520000000004</v>
      </c>
      <c r="G115" s="4">
        <v>0</v>
      </c>
      <c r="H115" s="7">
        <f>F115-G115</f>
        <v>407.90520000000004</v>
      </c>
    </row>
    <row r="116" spans="1:12" s="4" customFormat="1" x14ac:dyDescent="0.25">
      <c r="A116" t="s">
        <v>20</v>
      </c>
      <c r="B116" s="8" t="s">
        <v>15</v>
      </c>
      <c r="C116">
        <v>149.49</v>
      </c>
      <c r="D116"/>
      <c r="E116">
        <v>149.49</v>
      </c>
      <c r="F116"/>
      <c r="G116"/>
      <c r="H116" s="6"/>
      <c r="I116"/>
      <c r="J116"/>
      <c r="K116"/>
      <c r="L116"/>
    </row>
    <row r="117" spans="1:12" x14ac:dyDescent="0.25">
      <c r="A117" t="s">
        <v>20</v>
      </c>
      <c r="B117" s="8" t="s">
        <v>16</v>
      </c>
      <c r="C117">
        <v>238.59</v>
      </c>
      <c r="D117">
        <v>2</v>
      </c>
      <c r="E117">
        <f>C117*D117</f>
        <v>477.18</v>
      </c>
    </row>
    <row r="118" spans="1:12" x14ac:dyDescent="0.25">
      <c r="A118" t="s">
        <v>20</v>
      </c>
      <c r="B118" s="8" t="s">
        <v>17</v>
      </c>
      <c r="C118">
        <v>256.41000000000003</v>
      </c>
      <c r="E118">
        <v>256.41000000000003</v>
      </c>
      <c r="L118" s="4"/>
    </row>
    <row r="119" spans="1:12" x14ac:dyDescent="0.25">
      <c r="A119" t="s">
        <v>20</v>
      </c>
      <c r="B119" s="8" t="s">
        <v>18</v>
      </c>
      <c r="C119">
        <v>139.59</v>
      </c>
      <c r="D119">
        <v>3</v>
      </c>
      <c r="E119">
        <f>C119*D119</f>
        <v>418.77</v>
      </c>
    </row>
    <row r="120" spans="1:12" x14ac:dyDescent="0.25">
      <c r="A120" t="s">
        <v>20</v>
      </c>
      <c r="B120" s="8" t="s">
        <v>19</v>
      </c>
      <c r="C120">
        <v>304.92</v>
      </c>
      <c r="E120">
        <v>304.92</v>
      </c>
      <c r="K120" s="4"/>
    </row>
    <row r="121" spans="1:12" x14ac:dyDescent="0.25">
      <c r="A121" t="s">
        <v>20</v>
      </c>
      <c r="B121" s="8" t="s">
        <v>21</v>
      </c>
      <c r="C121">
        <v>0</v>
      </c>
      <c r="E121">
        <v>0</v>
      </c>
      <c r="J121" s="4"/>
    </row>
    <row r="122" spans="1:12" x14ac:dyDescent="0.25">
      <c r="A122" s="4" t="s">
        <v>20</v>
      </c>
      <c r="B122" s="4"/>
      <c r="C122" s="4"/>
      <c r="D122" s="4"/>
      <c r="E122" s="4">
        <f>SUM(E116:E121)</f>
        <v>1606.7700000000002</v>
      </c>
      <c r="F122" s="4">
        <f>E122*1.08</f>
        <v>1735.3116000000005</v>
      </c>
      <c r="G122" s="4">
        <v>1735</v>
      </c>
      <c r="H122" s="7">
        <f>F122-G122</f>
        <v>0.31160000000045329</v>
      </c>
      <c r="I122" s="4"/>
      <c r="L122" s="4"/>
    </row>
    <row r="123" spans="1:12" x14ac:dyDescent="0.25">
      <c r="A123" t="s">
        <v>8</v>
      </c>
      <c r="B123" t="s">
        <v>7</v>
      </c>
      <c r="C123">
        <v>0</v>
      </c>
      <c r="E123">
        <v>0</v>
      </c>
    </row>
    <row r="124" spans="1:12" x14ac:dyDescent="0.25">
      <c r="A124" t="s">
        <v>8</v>
      </c>
      <c r="B124" s="3" t="s">
        <v>131</v>
      </c>
      <c r="C124">
        <v>220.77</v>
      </c>
      <c r="E124">
        <v>220.77</v>
      </c>
      <c r="K124" s="4"/>
    </row>
    <row r="125" spans="1:12" x14ac:dyDescent="0.25">
      <c r="A125" t="s">
        <v>8</v>
      </c>
      <c r="B125" s="8" t="s">
        <v>14</v>
      </c>
      <c r="C125">
        <v>278.19</v>
      </c>
      <c r="E125">
        <v>278.19</v>
      </c>
    </row>
    <row r="126" spans="1:12" x14ac:dyDescent="0.25">
      <c r="A126" t="s">
        <v>8</v>
      </c>
      <c r="B126" s="8" t="s">
        <v>50</v>
      </c>
      <c r="C126">
        <v>430.65</v>
      </c>
      <c r="E126">
        <v>430.65</v>
      </c>
      <c r="J126" s="4"/>
    </row>
    <row r="127" spans="1:12" x14ac:dyDescent="0.25">
      <c r="A127" s="4" t="s">
        <v>8</v>
      </c>
      <c r="B127" s="9"/>
      <c r="C127" s="4"/>
      <c r="D127" s="4"/>
      <c r="E127" s="4">
        <f>SUM(E123:E126)</f>
        <v>929.61</v>
      </c>
      <c r="F127" s="4">
        <f>E127*1.08</f>
        <v>1003.9788000000001</v>
      </c>
      <c r="G127" s="4">
        <v>766</v>
      </c>
      <c r="H127" s="7">
        <f>F127-G127</f>
        <v>237.97880000000009</v>
      </c>
      <c r="I127" s="4"/>
    </row>
    <row r="128" spans="1:12" x14ac:dyDescent="0.25">
      <c r="A128" t="s">
        <v>146</v>
      </c>
      <c r="B128" s="3" t="s">
        <v>143</v>
      </c>
      <c r="C128">
        <v>596.97</v>
      </c>
      <c r="E128">
        <v>596.97</v>
      </c>
    </row>
    <row r="129" spans="1:12" x14ac:dyDescent="0.25">
      <c r="A129" t="s">
        <v>146</v>
      </c>
      <c r="B129" s="3" t="s">
        <v>144</v>
      </c>
      <c r="C129">
        <v>278.19</v>
      </c>
      <c r="E129">
        <v>278.19</v>
      </c>
    </row>
    <row r="130" spans="1:12" x14ac:dyDescent="0.25">
      <c r="A130" t="s">
        <v>146</v>
      </c>
      <c r="B130" s="3" t="s">
        <v>145</v>
      </c>
      <c r="D130">
        <v>5</v>
      </c>
      <c r="E130">
        <v>285.62</v>
      </c>
      <c r="L130" s="4"/>
    </row>
    <row r="131" spans="1:12" x14ac:dyDescent="0.25">
      <c r="A131" s="4" t="s">
        <v>146</v>
      </c>
      <c r="B131" s="4"/>
      <c r="C131" s="4"/>
      <c r="D131" s="4"/>
      <c r="E131" s="4">
        <f>SUM(E128:E130)</f>
        <v>1160.7800000000002</v>
      </c>
      <c r="F131" s="4">
        <f>E131*1.08</f>
        <v>1253.6424000000004</v>
      </c>
      <c r="G131" s="4">
        <v>0</v>
      </c>
      <c r="H131" s="7">
        <f>F131-G131</f>
        <v>1253.6424000000004</v>
      </c>
      <c r="I131" s="4"/>
      <c r="J131" s="4"/>
    </row>
    <row r="132" spans="1:12" s="4" customFormat="1" x14ac:dyDescent="0.25">
      <c r="A132" t="s">
        <v>61</v>
      </c>
      <c r="B132" s="8" t="s">
        <v>58</v>
      </c>
      <c r="C132">
        <v>212.85</v>
      </c>
      <c r="D132"/>
      <c r="E132">
        <v>212.85</v>
      </c>
      <c r="F132"/>
      <c r="G132"/>
      <c r="H132" s="6"/>
      <c r="I132"/>
      <c r="J132"/>
    </row>
    <row r="133" spans="1:12" x14ac:dyDescent="0.25">
      <c r="A133" t="s">
        <v>61</v>
      </c>
      <c r="B133" s="8" t="s">
        <v>59</v>
      </c>
      <c r="C133">
        <v>178.2</v>
      </c>
      <c r="E133">
        <v>178.2</v>
      </c>
      <c r="K133" s="4"/>
    </row>
    <row r="134" spans="1:12" x14ac:dyDescent="0.25">
      <c r="A134" t="s">
        <v>61</v>
      </c>
      <c r="B134" s="8" t="s">
        <v>60</v>
      </c>
      <c r="J134" s="4"/>
      <c r="L134" s="4"/>
    </row>
    <row r="135" spans="1:12" x14ac:dyDescent="0.25">
      <c r="A135" s="4" t="s">
        <v>61</v>
      </c>
      <c r="B135" s="9"/>
      <c r="C135" s="4"/>
      <c r="D135" s="4"/>
      <c r="E135" s="4">
        <f>SUM(E132:E134)</f>
        <v>391.04999999999995</v>
      </c>
      <c r="F135" s="4">
        <f>E135*1.08</f>
        <v>422.334</v>
      </c>
      <c r="G135" s="4">
        <v>0</v>
      </c>
      <c r="H135" s="7">
        <f>F135-G135</f>
        <v>422.334</v>
      </c>
      <c r="I135" s="4"/>
    </row>
    <row r="136" spans="1:12" x14ac:dyDescent="0.25">
      <c r="A136" t="s">
        <v>90</v>
      </c>
      <c r="B136" s="8" t="s">
        <v>89</v>
      </c>
      <c r="C136">
        <v>217.8</v>
      </c>
      <c r="E136">
        <v>217.8</v>
      </c>
    </row>
    <row r="137" spans="1:12" x14ac:dyDescent="0.25">
      <c r="A137" t="s">
        <v>90</v>
      </c>
      <c r="B137" s="8" t="s">
        <v>103</v>
      </c>
      <c r="C137">
        <v>295.02</v>
      </c>
      <c r="E137">
        <v>295.02</v>
      </c>
      <c r="K137" s="4"/>
    </row>
    <row r="138" spans="1:12" x14ac:dyDescent="0.25">
      <c r="A138" t="s">
        <v>90</v>
      </c>
      <c r="B138" s="8" t="s">
        <v>104</v>
      </c>
      <c r="C138">
        <v>133.65</v>
      </c>
      <c r="D138">
        <v>2</v>
      </c>
      <c r="E138">
        <f>C138*D138</f>
        <v>267.3</v>
      </c>
      <c r="J138" s="4"/>
      <c r="L138" s="4"/>
    </row>
    <row r="139" spans="1:12" x14ac:dyDescent="0.25">
      <c r="A139" s="4" t="s">
        <v>90</v>
      </c>
      <c r="B139" s="9"/>
      <c r="C139" s="4"/>
      <c r="D139" s="4"/>
      <c r="E139" s="4">
        <f>SUM(E136:E138)</f>
        <v>780.11999999999989</v>
      </c>
      <c r="F139" s="4">
        <f>E139*1.08</f>
        <v>842.52959999999996</v>
      </c>
      <c r="G139" s="4">
        <v>843</v>
      </c>
      <c r="H139" s="7">
        <f>F139-G139</f>
        <v>-0.47040000000004056</v>
      </c>
      <c r="I139" s="4"/>
    </row>
    <row r="140" spans="1:12" x14ac:dyDescent="0.25">
      <c r="A140" t="s">
        <v>110</v>
      </c>
      <c r="B140" s="8" t="s">
        <v>111</v>
      </c>
      <c r="C140">
        <v>397.98</v>
      </c>
      <c r="E140">
        <v>397.98</v>
      </c>
    </row>
    <row r="141" spans="1:12" s="4" customFormat="1" x14ac:dyDescent="0.25">
      <c r="A141" t="s">
        <v>110</v>
      </c>
      <c r="B141" s="8" t="s">
        <v>112</v>
      </c>
      <c r="C141">
        <v>297</v>
      </c>
      <c r="D141"/>
      <c r="E141">
        <v>297</v>
      </c>
      <c r="F141"/>
      <c r="G141"/>
      <c r="H141" s="6"/>
      <c r="I141"/>
      <c r="J141"/>
    </row>
    <row r="142" spans="1:12" x14ac:dyDescent="0.25">
      <c r="A142" t="s">
        <v>110</v>
      </c>
      <c r="B142" s="8" t="s">
        <v>113</v>
      </c>
      <c r="C142">
        <v>222.75</v>
      </c>
      <c r="E142">
        <v>222.75</v>
      </c>
      <c r="J142" s="4"/>
    </row>
    <row r="143" spans="1:12" x14ac:dyDescent="0.25">
      <c r="A143" s="4" t="s">
        <v>110</v>
      </c>
      <c r="B143" s="4"/>
      <c r="C143" s="4"/>
      <c r="D143" s="4"/>
      <c r="E143" s="4">
        <f>SUM(E140:E142)</f>
        <v>917.73</v>
      </c>
      <c r="F143" s="4">
        <f>E143*1.08</f>
        <v>991.14840000000004</v>
      </c>
      <c r="G143" s="4">
        <v>991</v>
      </c>
      <c r="H143" s="7">
        <f>F143-G143</f>
        <v>0.14840000000003783</v>
      </c>
      <c r="I143" s="4"/>
    </row>
    <row r="144" spans="1:12" x14ac:dyDescent="0.25">
      <c r="B144" s="3"/>
      <c r="K144" s="4"/>
    </row>
  </sheetData>
  <sortState ref="A2:J148">
    <sortCondition ref="A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2017-02-16T14:39:30Z</dcterms:modified>
</cp:coreProperties>
</file>