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D27" i="1"/>
  <c r="D26"/>
  <c r="D7"/>
  <c r="D8"/>
  <c r="D6"/>
  <c r="D49"/>
  <c r="D94"/>
  <c r="D93"/>
  <c r="D147"/>
  <c r="D145"/>
  <c r="D144"/>
  <c r="D148"/>
  <c r="D124"/>
  <c r="D128"/>
  <c r="D127"/>
  <c r="D129" s="1"/>
  <c r="D125"/>
  <c r="D123"/>
  <c r="D122"/>
  <c r="D126" s="1"/>
  <c r="D119"/>
  <c r="D114"/>
  <c r="D115"/>
  <c r="D116"/>
  <c r="D113"/>
  <c r="D118"/>
  <c r="D109"/>
  <c r="D110"/>
  <c r="D111"/>
  <c r="D108"/>
  <c r="D88"/>
  <c r="D89"/>
  <c r="D90"/>
  <c r="D87"/>
  <c r="D72"/>
  <c r="D69"/>
  <c r="D68"/>
  <c r="D67"/>
  <c r="D64"/>
  <c r="D54"/>
  <c r="D53"/>
  <c r="D52"/>
  <c r="D55" s="1"/>
  <c r="D41"/>
  <c r="D25"/>
  <c r="D137"/>
  <c r="D47"/>
  <c r="D117"/>
  <c r="D48"/>
  <c r="D73"/>
  <c r="D74"/>
  <c r="D75"/>
  <c r="D76"/>
  <c r="D77"/>
  <c r="D78"/>
  <c r="D79"/>
  <c r="D80"/>
  <c r="D81"/>
  <c r="D82"/>
  <c r="D83"/>
  <c r="D84"/>
  <c r="D85"/>
  <c r="D4"/>
  <c r="D106" l="1"/>
  <c r="D120"/>
</calcChain>
</file>

<file path=xl/sharedStrings.xml><?xml version="1.0" encoding="utf-8"?>
<sst xmlns="http://schemas.openxmlformats.org/spreadsheetml/2006/main" count="158" uniqueCount="99">
  <si>
    <t>Juliy_Tr</t>
  </si>
  <si>
    <t>НИК</t>
  </si>
  <si>
    <t>Заказы</t>
  </si>
  <si>
    <t>Суммы</t>
  </si>
  <si>
    <t>electrotigro</t>
  </si>
  <si>
    <t>Бусины пластик</t>
  </si>
  <si>
    <t>Ирис 25гр</t>
  </si>
  <si>
    <t>0512</t>
  </si>
  <si>
    <t>0810</t>
  </si>
  <si>
    <t>**Алена</t>
  </si>
  <si>
    <t>Бисер по 50 г</t>
  </si>
  <si>
    <t>Kacherigka</t>
  </si>
  <si>
    <t xml:space="preserve">Ножницы портнов. М - 1шт </t>
  </si>
  <si>
    <t>Kaity</t>
  </si>
  <si>
    <t>Бисер по 50 гр:</t>
  </si>
  <si>
    <t>1упаковка цветов оранжевых</t>
  </si>
  <si>
    <t>1 пакетик голубых розочек</t>
  </si>
  <si>
    <t>0302</t>
  </si>
  <si>
    <t>Бусы белые 100гр</t>
  </si>
  <si>
    <t>1112</t>
  </si>
  <si>
    <t>1110</t>
  </si>
  <si>
    <t>1710</t>
  </si>
  <si>
    <t>5506</t>
  </si>
  <si>
    <t>Jullia</t>
  </si>
  <si>
    <t xml:space="preserve">Бусины пластик </t>
  </si>
  <si>
    <t xml:space="preserve">ВВ0136-42 </t>
  </si>
  <si>
    <t>0101</t>
  </si>
  <si>
    <t>Розочки</t>
  </si>
  <si>
    <t>Катышок</t>
  </si>
  <si>
    <t>aiwanna</t>
  </si>
  <si>
    <t xml:space="preserve">Бусы-пластик </t>
  </si>
  <si>
    <t>ВВ0136-07.jpg розовые, голубые</t>
  </si>
  <si>
    <t>ВВ0165-20.jpg красные</t>
  </si>
  <si>
    <t xml:space="preserve">цветочки 1-69 - 10шт </t>
  </si>
  <si>
    <t>toys72</t>
  </si>
  <si>
    <t xml:space="preserve">глазки бегающие цветные </t>
  </si>
  <si>
    <t>магнитные прихваты для штор 2шт</t>
  </si>
  <si>
    <t>Кольцо спиральное</t>
  </si>
  <si>
    <t>Косметичка  66033</t>
  </si>
  <si>
    <t>Косметичка  66019</t>
  </si>
  <si>
    <t>Babysitter</t>
  </si>
  <si>
    <t>Контейнер сундучок</t>
  </si>
  <si>
    <t xml:space="preserve">Контейнер "коробочка" с высокими баночками 1/12 </t>
  </si>
  <si>
    <t>Количество</t>
  </si>
  <si>
    <t>1упаковка 100гр</t>
  </si>
  <si>
    <t>1</t>
  </si>
  <si>
    <t>1упаковка</t>
  </si>
  <si>
    <t>1 упаковка (100шт)</t>
  </si>
  <si>
    <t>1упаковка (200шт)</t>
  </si>
  <si>
    <t>1 упаковка 100гр</t>
  </si>
  <si>
    <t>2 упаковка 100гр</t>
  </si>
  <si>
    <t>4 упаковка 100гр</t>
  </si>
  <si>
    <t>5 упаковка 100гр</t>
  </si>
  <si>
    <t>2</t>
  </si>
  <si>
    <t>1упаковка (100шт)</t>
  </si>
  <si>
    <t>Контейнер д/мелочей арт А 702</t>
  </si>
  <si>
    <t xml:space="preserve">Контейнер д/мелочей с баночками (12шт) арт 9358 </t>
  </si>
  <si>
    <t>Контейнер д/мелочей арт R 677</t>
  </si>
  <si>
    <t xml:space="preserve">Контейнер "коробочка" с маленькими баночками 24 </t>
  </si>
  <si>
    <t>Контейнер д/мелочей R 592 А</t>
  </si>
  <si>
    <t xml:space="preserve">Контейнер д/мелочей арт R 621 </t>
  </si>
  <si>
    <t>Коробка с пеналами 21</t>
  </si>
  <si>
    <t xml:space="preserve">BB016505 сиреневые  </t>
  </si>
  <si>
    <t xml:space="preserve">BB016505 зеленые  </t>
  </si>
  <si>
    <t xml:space="preserve">BB0145-65 любые </t>
  </si>
  <si>
    <t xml:space="preserve">Проволока для бисера 67м (золотая) </t>
  </si>
  <si>
    <t xml:space="preserve">Зажим для узла большой </t>
  </si>
  <si>
    <t xml:space="preserve">Штифты гвоздики цвет серебро </t>
  </si>
  <si>
    <t xml:space="preserve">Бусы тёмно-коричневые слева внизу </t>
  </si>
  <si>
    <t xml:space="preserve">№ 102 </t>
  </si>
  <si>
    <t>№ 103</t>
  </si>
  <si>
    <t xml:space="preserve">№ 105 </t>
  </si>
  <si>
    <t>20шт</t>
  </si>
  <si>
    <t xml:space="preserve">1упаковка зеленых бантов </t>
  </si>
  <si>
    <t xml:space="preserve">№ 23 </t>
  </si>
  <si>
    <t xml:space="preserve">№ 24 </t>
  </si>
  <si>
    <t>№ 25</t>
  </si>
  <si>
    <t xml:space="preserve">№ 33 </t>
  </si>
  <si>
    <t>№ 34</t>
  </si>
  <si>
    <t xml:space="preserve">№ 42 </t>
  </si>
  <si>
    <t xml:space="preserve">№ 63 </t>
  </si>
  <si>
    <t xml:space="preserve">BB0165-05 сиреневые </t>
  </si>
  <si>
    <t xml:space="preserve">Розочки </t>
  </si>
  <si>
    <t xml:space="preserve">белые </t>
  </si>
  <si>
    <t xml:space="preserve">розовые </t>
  </si>
  <si>
    <t xml:space="preserve">красные </t>
  </si>
  <si>
    <t xml:space="preserve">голубые </t>
  </si>
  <si>
    <t xml:space="preserve">сиреневые </t>
  </si>
  <si>
    <t xml:space="preserve">желтые </t>
  </si>
  <si>
    <t xml:space="preserve">Карабин с веревочкой без кольца идет, в связке </t>
  </si>
  <si>
    <t xml:space="preserve">цветочки 1-69 </t>
  </si>
  <si>
    <t>ТР</t>
  </si>
  <si>
    <t>К оплате</t>
  </si>
  <si>
    <t>Проволока для бисера</t>
  </si>
  <si>
    <t>15 похож</t>
  </si>
  <si>
    <t>оранжевый</t>
  </si>
  <si>
    <t>прозрачный</t>
  </si>
  <si>
    <t>0510</t>
  </si>
  <si>
    <t>50шт</t>
  </si>
</sst>
</file>

<file path=xl/styles.xml><?xml version="1.0" encoding="utf-8"?>
<styleSheet xmlns="http://schemas.openxmlformats.org/spreadsheetml/2006/main">
  <numFmts count="1">
    <numFmt numFmtId="164" formatCode="000000"/>
  </numFmts>
  <fonts count="17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2"/>
      <color indexed="12"/>
      <name val="Arial Cyr"/>
      <charset val="204"/>
    </font>
    <font>
      <u/>
      <sz val="14"/>
      <name val="Times New Roman"/>
      <family val="1"/>
      <charset val="204"/>
    </font>
    <font>
      <sz val="9"/>
      <color theme="1"/>
      <name val="Verdana"/>
      <family val="2"/>
      <charset val="204"/>
    </font>
    <font>
      <sz val="14"/>
      <color rgb="FFFF0000"/>
      <name val="Times New Roman"/>
      <family val="1"/>
      <charset val="204"/>
    </font>
    <font>
      <b/>
      <u/>
      <sz val="12"/>
      <color indexed="12"/>
      <name val="Arial Cyr"/>
      <charset val="204"/>
    </font>
    <font>
      <sz val="10"/>
      <name val="Times New Roman"/>
      <family val="1"/>
      <charset val="204"/>
    </font>
    <font>
      <sz val="9"/>
      <name val="Verdana"/>
      <family val="2"/>
      <charset val="204"/>
    </font>
    <font>
      <sz val="14"/>
      <color rgb="FF7030A0"/>
      <name val="Times New Roman"/>
      <family val="1"/>
      <charset val="204"/>
    </font>
    <font>
      <sz val="10"/>
      <color rgb="FF7030A0"/>
      <name val="Times New Roman"/>
      <family val="1"/>
      <charset val="204"/>
    </font>
    <font>
      <b/>
      <sz val="14"/>
      <color rgb="FF7030A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u/>
      <sz val="14"/>
      <color rgb="FFFF0000"/>
      <name val="Times New Roman"/>
      <family val="1"/>
      <charset val="204"/>
    </font>
    <font>
      <b/>
      <u/>
      <sz val="12"/>
      <color rgb="FFFF0000"/>
      <name val="Arial Cyr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1" applyFont="1" applyAlignment="1" applyProtection="1"/>
    <xf numFmtId="0" fontId="6" fillId="0" borderId="0" xfId="0" applyFont="1"/>
    <xf numFmtId="0" fontId="2" fillId="0" borderId="0" xfId="0" applyFont="1" applyAlignment="1">
      <alignment horizontal="right"/>
    </xf>
    <xf numFmtId="0" fontId="7" fillId="0" borderId="0" xfId="0" applyFont="1"/>
    <xf numFmtId="0" fontId="8" fillId="0" borderId="0" xfId="1" applyFont="1" applyAlignment="1" applyProtection="1"/>
    <xf numFmtId="0" fontId="9" fillId="0" borderId="0" xfId="0" applyFont="1"/>
    <xf numFmtId="49" fontId="10" fillId="0" borderId="0" xfId="0" applyNumberFormat="1" applyFont="1" applyAlignment="1">
      <alignment horizontal="left"/>
    </xf>
    <xf numFmtId="0" fontId="11" fillId="0" borderId="0" xfId="0" applyFont="1" applyAlignment="1">
      <alignment horizontal="right"/>
    </xf>
    <xf numFmtId="0" fontId="11" fillId="0" borderId="0" xfId="0" applyFont="1"/>
    <xf numFmtId="0" fontId="13" fillId="0" borderId="0" xfId="0" applyFont="1"/>
    <xf numFmtId="0" fontId="9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49" fontId="10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4" fontId="9" fillId="0" borderId="0" xfId="0" applyNumberFormat="1" applyFont="1"/>
    <xf numFmtId="49" fontId="9" fillId="0" borderId="0" xfId="0" applyNumberFormat="1" applyFont="1"/>
    <xf numFmtId="0" fontId="9" fillId="0" borderId="0" xfId="0" applyFont="1" applyAlignment="1">
      <alignment horizontal="left"/>
    </xf>
    <xf numFmtId="49" fontId="9" fillId="0" borderId="0" xfId="0" applyNumberFormat="1" applyFont="1" applyAlignment="1">
      <alignment horizontal="left"/>
    </xf>
    <xf numFmtId="49" fontId="9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0" fontId="14" fillId="0" borderId="0" xfId="0" applyFont="1"/>
    <xf numFmtId="0" fontId="15" fillId="0" borderId="0" xfId="1" applyFont="1" applyAlignment="1" applyProtection="1"/>
    <xf numFmtId="0" fontId="16" fillId="0" borderId="0" xfId="1" applyFont="1" applyAlignment="1" applyProtection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6"/>
  <sheetViews>
    <sheetView tabSelected="1" topLeftCell="A136" workbookViewId="0">
      <selection activeCell="A127" sqref="A127"/>
    </sheetView>
  </sheetViews>
  <sheetFormatPr defaultRowHeight="18.75"/>
  <cols>
    <col min="1" max="1" width="18.5703125" style="2" customWidth="1"/>
    <col min="2" max="2" width="21.42578125" style="2" customWidth="1"/>
    <col min="3" max="3" width="22" style="2" customWidth="1"/>
    <col min="4" max="4" width="9.140625" style="2"/>
    <col min="5" max="5" width="10.85546875" style="2" bestFit="1" customWidth="1"/>
    <col min="6" max="16384" width="9.140625" style="2"/>
  </cols>
  <sheetData>
    <row r="1" spans="1:6">
      <c r="A1" s="2" t="s">
        <v>1</v>
      </c>
      <c r="B1" s="2" t="s">
        <v>2</v>
      </c>
      <c r="C1" s="2" t="s">
        <v>43</v>
      </c>
      <c r="D1" s="2" t="s">
        <v>3</v>
      </c>
      <c r="E1" s="6" t="s">
        <v>91</v>
      </c>
      <c r="F1" s="2" t="s">
        <v>92</v>
      </c>
    </row>
    <row r="2" spans="1:6">
      <c r="A2" s="27" t="s">
        <v>0</v>
      </c>
      <c r="B2" s="9" t="s">
        <v>38</v>
      </c>
      <c r="C2" s="14">
        <v>1</v>
      </c>
      <c r="D2" s="2">
        <v>213.4</v>
      </c>
    </row>
    <row r="3" spans="1:6">
      <c r="B3" s="9" t="s">
        <v>39</v>
      </c>
      <c r="C3" s="14">
        <v>1</v>
      </c>
      <c r="D3" s="2">
        <v>213.4</v>
      </c>
    </row>
    <row r="4" spans="1:6">
      <c r="C4" s="6"/>
      <c r="D4" s="3">
        <f>SUM(D2:D3)</f>
        <v>426.8</v>
      </c>
      <c r="E4" s="2">
        <v>25</v>
      </c>
      <c r="F4" s="3">
        <v>516</v>
      </c>
    </row>
    <row r="5" spans="1:6">
      <c r="A5" s="27" t="s">
        <v>4</v>
      </c>
      <c r="B5" s="2" t="s">
        <v>5</v>
      </c>
      <c r="C5" s="6"/>
    </row>
    <row r="6" spans="1:6">
      <c r="B6" s="9" t="s">
        <v>62</v>
      </c>
      <c r="C6" s="14" t="s">
        <v>44</v>
      </c>
      <c r="D6" s="2">
        <f>0.97*100</f>
        <v>97</v>
      </c>
    </row>
    <row r="7" spans="1:6">
      <c r="B7" s="9" t="s">
        <v>63</v>
      </c>
      <c r="C7" s="14" t="s">
        <v>44</v>
      </c>
      <c r="D7" s="2">
        <f t="shared" ref="D7:D8" si="0">0.97*100</f>
        <v>97</v>
      </c>
    </row>
    <row r="8" spans="1:6">
      <c r="B8" s="9" t="s">
        <v>64</v>
      </c>
      <c r="C8" s="14" t="s">
        <v>44</v>
      </c>
      <c r="D8" s="2">
        <f t="shared" si="0"/>
        <v>97</v>
      </c>
    </row>
    <row r="9" spans="1:6">
      <c r="B9" s="9" t="s">
        <v>6</v>
      </c>
      <c r="C9" s="15"/>
      <c r="D9" s="12"/>
    </row>
    <row r="10" spans="1:6">
      <c r="B10" s="20" t="s">
        <v>7</v>
      </c>
      <c r="C10" s="14">
        <v>1</v>
      </c>
      <c r="D10" s="2">
        <v>14.6</v>
      </c>
    </row>
    <row r="11" spans="1:6">
      <c r="B11" s="21" t="s">
        <v>8</v>
      </c>
      <c r="C11" s="14">
        <v>1</v>
      </c>
      <c r="D11" s="2">
        <v>14.6</v>
      </c>
    </row>
    <row r="12" spans="1:6">
      <c r="B12" s="22">
        <v>1606</v>
      </c>
      <c r="C12" s="14">
        <v>1</v>
      </c>
      <c r="D12" s="2">
        <v>14.6</v>
      </c>
    </row>
    <row r="13" spans="1:6">
      <c r="B13" s="22">
        <v>2112</v>
      </c>
      <c r="C13" s="14">
        <v>1</v>
      </c>
      <c r="D13" s="2">
        <v>14.6</v>
      </c>
    </row>
    <row r="14" spans="1:6">
      <c r="B14" s="22">
        <v>2706</v>
      </c>
      <c r="C14" s="14">
        <v>1</v>
      </c>
      <c r="D14" s="2">
        <v>14.6</v>
      </c>
    </row>
    <row r="15" spans="1:6">
      <c r="B15" s="22">
        <v>3904</v>
      </c>
      <c r="C15" s="14">
        <v>1</v>
      </c>
      <c r="D15" s="2">
        <v>14.6</v>
      </c>
    </row>
    <row r="16" spans="1:6">
      <c r="B16" s="22">
        <v>4006</v>
      </c>
      <c r="C16" s="14">
        <v>1</v>
      </c>
      <c r="D16" s="2">
        <v>14.6</v>
      </c>
    </row>
    <row r="17" spans="1:6">
      <c r="B17" s="22">
        <v>4506</v>
      </c>
      <c r="C17" s="14">
        <v>1</v>
      </c>
      <c r="D17" s="2">
        <v>14.6</v>
      </c>
    </row>
    <row r="18" spans="1:6">
      <c r="B18" s="22">
        <v>4706</v>
      </c>
      <c r="C18" s="14">
        <v>1</v>
      </c>
      <c r="D18" s="2">
        <v>14.6</v>
      </c>
      <c r="E18" s="7"/>
    </row>
    <row r="19" spans="1:6">
      <c r="B19" s="21" t="s">
        <v>17</v>
      </c>
      <c r="C19" s="14">
        <v>1</v>
      </c>
      <c r="D19" s="2">
        <v>14.6</v>
      </c>
    </row>
    <row r="20" spans="1:6">
      <c r="B20" s="22">
        <v>1112</v>
      </c>
      <c r="C20" s="14">
        <v>1</v>
      </c>
      <c r="D20" s="2">
        <v>14.6</v>
      </c>
    </row>
    <row r="21" spans="1:6">
      <c r="B21" s="22">
        <v>1110</v>
      </c>
      <c r="C21" s="14">
        <v>1</v>
      </c>
      <c r="D21" s="2">
        <v>14.6</v>
      </c>
    </row>
    <row r="22" spans="1:6">
      <c r="B22" s="22">
        <v>1710</v>
      </c>
      <c r="C22" s="14">
        <v>1</v>
      </c>
      <c r="D22" s="2">
        <v>14.6</v>
      </c>
    </row>
    <row r="23" spans="1:6">
      <c r="B23" s="22">
        <v>5506</v>
      </c>
      <c r="C23" s="14">
        <v>1</v>
      </c>
      <c r="D23" s="2">
        <v>14.6</v>
      </c>
      <c r="E23" s="7"/>
    </row>
    <row r="24" spans="1:6">
      <c r="B24" s="22">
        <v>2714</v>
      </c>
      <c r="C24" s="14">
        <v>1</v>
      </c>
      <c r="D24" s="2">
        <v>14.6</v>
      </c>
    </row>
    <row r="25" spans="1:6">
      <c r="B25" s="10"/>
      <c r="C25" s="16"/>
      <c r="D25" s="3">
        <f>SUM(D6:D24)</f>
        <v>510.00000000000034</v>
      </c>
      <c r="E25" s="2">
        <v>30</v>
      </c>
      <c r="F25" s="3">
        <v>617</v>
      </c>
    </row>
    <row r="26" spans="1:6">
      <c r="A26" s="27" t="s">
        <v>9</v>
      </c>
      <c r="B26" s="9" t="s">
        <v>18</v>
      </c>
      <c r="C26" s="14" t="s">
        <v>44</v>
      </c>
      <c r="D26" s="2">
        <f>0.97*100</f>
        <v>97</v>
      </c>
    </row>
    <row r="27" spans="1:6">
      <c r="A27" s="5"/>
      <c r="B27" s="9" t="s">
        <v>68</v>
      </c>
      <c r="C27" s="14" t="s">
        <v>44</v>
      </c>
      <c r="D27" s="2">
        <f>0.97*100</f>
        <v>97</v>
      </c>
    </row>
    <row r="28" spans="1:6">
      <c r="B28" s="2" t="s">
        <v>6</v>
      </c>
      <c r="C28" s="11"/>
      <c r="D28" s="12"/>
    </row>
    <row r="29" spans="1:6">
      <c r="B29" s="23" t="s">
        <v>7</v>
      </c>
      <c r="C29" s="24" t="s">
        <v>45</v>
      </c>
      <c r="D29" s="2">
        <v>14.6</v>
      </c>
    </row>
    <row r="30" spans="1:6">
      <c r="B30" s="22">
        <v>2112</v>
      </c>
      <c r="C30" s="14">
        <v>1</v>
      </c>
      <c r="D30" s="2">
        <v>14.6</v>
      </c>
    </row>
    <row r="31" spans="1:6">
      <c r="B31" s="22">
        <v>2706</v>
      </c>
      <c r="C31" s="14">
        <v>1</v>
      </c>
      <c r="D31" s="2">
        <v>14.6</v>
      </c>
    </row>
    <row r="32" spans="1:6">
      <c r="B32" s="22">
        <v>3904</v>
      </c>
      <c r="C32" s="14">
        <v>1</v>
      </c>
      <c r="D32" s="2">
        <v>14.6</v>
      </c>
    </row>
    <row r="33" spans="1:5">
      <c r="B33" s="22">
        <v>4006</v>
      </c>
      <c r="C33" s="14">
        <v>1</v>
      </c>
      <c r="D33" s="2">
        <v>14.6</v>
      </c>
    </row>
    <row r="34" spans="1:5">
      <c r="B34" s="23" t="s">
        <v>17</v>
      </c>
      <c r="C34" s="14">
        <v>1</v>
      </c>
      <c r="D34" s="2">
        <v>14.6</v>
      </c>
    </row>
    <row r="35" spans="1:5">
      <c r="B35" s="23" t="s">
        <v>19</v>
      </c>
      <c r="C35" s="14">
        <v>1</v>
      </c>
      <c r="D35" s="2">
        <v>14.6</v>
      </c>
    </row>
    <row r="36" spans="1:5">
      <c r="B36" s="23" t="s">
        <v>20</v>
      </c>
      <c r="C36" s="14">
        <v>1</v>
      </c>
      <c r="D36" s="2">
        <v>14.6</v>
      </c>
    </row>
    <row r="37" spans="1:5">
      <c r="B37" s="23" t="s">
        <v>21</v>
      </c>
      <c r="C37" s="14">
        <v>1</v>
      </c>
      <c r="D37" s="2">
        <v>14.6</v>
      </c>
    </row>
    <row r="38" spans="1:5">
      <c r="B38" s="23" t="s">
        <v>22</v>
      </c>
      <c r="C38" s="14">
        <v>1</v>
      </c>
      <c r="D38" s="2">
        <v>14.6</v>
      </c>
      <c r="E38" s="7"/>
    </row>
    <row r="39" spans="1:5">
      <c r="B39" s="22">
        <v>2714</v>
      </c>
      <c r="C39" s="14">
        <v>1</v>
      </c>
      <c r="D39" s="2">
        <v>14.6</v>
      </c>
    </row>
    <row r="40" spans="1:5">
      <c r="B40" s="22">
        <v>4506</v>
      </c>
      <c r="C40" s="14">
        <v>1</v>
      </c>
      <c r="D40" s="2">
        <v>14.6</v>
      </c>
    </row>
    <row r="41" spans="1:5">
      <c r="B41" s="22">
        <v>101</v>
      </c>
      <c r="C41" s="14">
        <v>2</v>
      </c>
      <c r="D41" s="2">
        <f>2*14.6</f>
        <v>29.2</v>
      </c>
    </row>
    <row r="42" spans="1:5">
      <c r="B42" s="2" t="s">
        <v>10</v>
      </c>
      <c r="C42" s="11"/>
      <c r="D42" s="12"/>
    </row>
    <row r="43" spans="1:5">
      <c r="B43" s="9" t="s">
        <v>69</v>
      </c>
      <c r="C43" s="14" t="s">
        <v>46</v>
      </c>
      <c r="D43" s="2">
        <v>21.34</v>
      </c>
    </row>
    <row r="44" spans="1:5">
      <c r="B44" s="9" t="s">
        <v>70</v>
      </c>
      <c r="C44" s="14" t="s">
        <v>46</v>
      </c>
      <c r="D44" s="2">
        <v>21.34</v>
      </c>
    </row>
    <row r="45" spans="1:5">
      <c r="B45" s="9" t="s">
        <v>71</v>
      </c>
      <c r="C45" s="14" t="s">
        <v>46</v>
      </c>
      <c r="D45" s="2">
        <v>21.34</v>
      </c>
    </row>
    <row r="46" spans="1:5">
      <c r="B46" s="2" t="s">
        <v>65</v>
      </c>
      <c r="C46" s="6">
        <v>1</v>
      </c>
      <c r="D46" s="2">
        <v>77.599999999999994</v>
      </c>
      <c r="E46" s="7"/>
    </row>
    <row r="47" spans="1:5">
      <c r="B47" s="2" t="s">
        <v>66</v>
      </c>
      <c r="C47" s="6" t="s">
        <v>47</v>
      </c>
      <c r="D47" s="2">
        <f>0.29*100</f>
        <v>28.999999999999996</v>
      </c>
    </row>
    <row r="48" spans="1:5">
      <c r="A48" s="5"/>
      <c r="B48" s="2" t="s">
        <v>67</v>
      </c>
      <c r="C48" s="6" t="s">
        <v>48</v>
      </c>
      <c r="D48" s="2">
        <f>0.1*200</f>
        <v>20</v>
      </c>
    </row>
    <row r="49" spans="1:6">
      <c r="D49" s="3">
        <f>SUM(D26:D48)</f>
        <v>589.0200000000001</v>
      </c>
      <c r="E49" s="2">
        <v>34</v>
      </c>
      <c r="F49" s="3">
        <v>712</v>
      </c>
    </row>
    <row r="50" spans="1:6">
      <c r="A50" s="5"/>
      <c r="B50" s="1"/>
      <c r="C50" s="17"/>
    </row>
    <row r="51" spans="1:6">
      <c r="A51" s="28" t="s">
        <v>11</v>
      </c>
      <c r="B51" s="2" t="s">
        <v>12</v>
      </c>
      <c r="C51" s="6">
        <v>1</v>
      </c>
      <c r="D51" s="2">
        <v>126.1</v>
      </c>
    </row>
    <row r="52" spans="1:6">
      <c r="B52" s="2" t="s">
        <v>73</v>
      </c>
      <c r="C52" s="6" t="s">
        <v>98</v>
      </c>
      <c r="D52" s="2">
        <f>1.84*50</f>
        <v>92</v>
      </c>
    </row>
    <row r="53" spans="1:6">
      <c r="A53" s="4"/>
      <c r="B53" s="2" t="s">
        <v>15</v>
      </c>
      <c r="C53" s="6" t="s">
        <v>98</v>
      </c>
      <c r="D53" s="2">
        <f>1.84*50</f>
        <v>92</v>
      </c>
    </row>
    <row r="54" spans="1:6">
      <c r="A54" s="4"/>
      <c r="B54" s="2" t="s">
        <v>16</v>
      </c>
      <c r="C54" s="6" t="s">
        <v>72</v>
      </c>
      <c r="D54" s="2">
        <f>0.87*20</f>
        <v>17.399999999999999</v>
      </c>
    </row>
    <row r="55" spans="1:6">
      <c r="A55" s="4"/>
      <c r="C55" s="6"/>
      <c r="D55" s="3">
        <f>SUM(D51:D54)</f>
        <v>327.5</v>
      </c>
      <c r="E55" s="2">
        <v>19</v>
      </c>
      <c r="F55" s="3">
        <v>396</v>
      </c>
    </row>
    <row r="56" spans="1:6">
      <c r="A56" s="27" t="s">
        <v>13</v>
      </c>
      <c r="B56" s="2" t="s">
        <v>14</v>
      </c>
      <c r="C56" s="11"/>
      <c r="D56" s="13"/>
    </row>
    <row r="57" spans="1:6">
      <c r="B57" s="9" t="s">
        <v>74</v>
      </c>
      <c r="C57" s="14" t="s">
        <v>46</v>
      </c>
      <c r="D57" s="2">
        <v>14.55</v>
      </c>
    </row>
    <row r="58" spans="1:6">
      <c r="B58" s="9" t="s">
        <v>75</v>
      </c>
      <c r="C58" s="14" t="s">
        <v>46</v>
      </c>
      <c r="D58" s="2">
        <v>14.55</v>
      </c>
    </row>
    <row r="59" spans="1:6">
      <c r="B59" s="9" t="s">
        <v>76</v>
      </c>
      <c r="C59" s="14" t="s">
        <v>46</v>
      </c>
      <c r="D59" s="2">
        <v>14.55</v>
      </c>
    </row>
    <row r="60" spans="1:6">
      <c r="B60" s="9" t="s">
        <v>77</v>
      </c>
      <c r="C60" s="14" t="s">
        <v>46</v>
      </c>
      <c r="D60" s="2">
        <v>14.55</v>
      </c>
    </row>
    <row r="61" spans="1:6">
      <c r="B61" s="9" t="s">
        <v>78</v>
      </c>
      <c r="C61" s="14" t="s">
        <v>46</v>
      </c>
      <c r="D61" s="2">
        <v>14.55</v>
      </c>
    </row>
    <row r="62" spans="1:6">
      <c r="B62" s="9" t="s">
        <v>79</v>
      </c>
      <c r="C62" s="14" t="s">
        <v>46</v>
      </c>
      <c r="D62" s="2">
        <v>14.55</v>
      </c>
    </row>
    <row r="63" spans="1:6">
      <c r="B63" s="9" t="s">
        <v>80</v>
      </c>
      <c r="C63" s="14" t="s">
        <v>46</v>
      </c>
      <c r="D63" s="2">
        <v>14.55</v>
      </c>
    </row>
    <row r="64" spans="1:6">
      <c r="A64" s="3"/>
      <c r="B64" s="3"/>
      <c r="C64" s="19"/>
      <c r="D64" s="3">
        <f>SUM(D57:D63)</f>
        <v>101.85</v>
      </c>
      <c r="E64" s="2">
        <v>6</v>
      </c>
      <c r="F64" s="3">
        <v>123</v>
      </c>
    </row>
    <row r="65" spans="1:4">
      <c r="C65" s="6"/>
      <c r="D65" s="3"/>
    </row>
    <row r="66" spans="1:4">
      <c r="A66" s="29" t="s">
        <v>23</v>
      </c>
      <c r="B66" s="25" t="s">
        <v>24</v>
      </c>
      <c r="C66" s="11"/>
      <c r="D66" s="12"/>
    </row>
    <row r="67" spans="1:4">
      <c r="B67" s="22" t="s">
        <v>81</v>
      </c>
      <c r="C67" s="14" t="s">
        <v>50</v>
      </c>
      <c r="D67" s="6">
        <f>0.97*100</f>
        <v>97</v>
      </c>
    </row>
    <row r="68" spans="1:4">
      <c r="B68" s="22" t="s">
        <v>64</v>
      </c>
      <c r="C68" s="14" t="s">
        <v>51</v>
      </c>
      <c r="D68" s="6">
        <f>0.97*100</f>
        <v>97</v>
      </c>
    </row>
    <row r="69" spans="1:4">
      <c r="B69" s="22" t="s">
        <v>25</v>
      </c>
      <c r="C69" s="14" t="s">
        <v>52</v>
      </c>
      <c r="D69" s="6">
        <f>0.97*100</f>
        <v>97</v>
      </c>
    </row>
    <row r="70" spans="1:4">
      <c r="B70" s="25" t="s">
        <v>6</v>
      </c>
      <c r="C70" s="11"/>
      <c r="D70" s="11"/>
    </row>
    <row r="71" spans="1:4">
      <c r="B71" s="23" t="s">
        <v>7</v>
      </c>
      <c r="C71" s="24" t="s">
        <v>45</v>
      </c>
      <c r="D71" s="6">
        <v>14.6</v>
      </c>
    </row>
    <row r="72" spans="1:4">
      <c r="B72" s="23" t="s">
        <v>8</v>
      </c>
      <c r="C72" s="24" t="s">
        <v>53</v>
      </c>
      <c r="D72" s="6">
        <f>2*14.6</f>
        <v>29.2</v>
      </c>
    </row>
    <row r="73" spans="1:4">
      <c r="B73" s="22">
        <v>1606</v>
      </c>
      <c r="C73" s="24" t="s">
        <v>53</v>
      </c>
      <c r="D73" s="6">
        <f t="shared" ref="D73:D85" si="1">2*14.6</f>
        <v>29.2</v>
      </c>
    </row>
    <row r="74" spans="1:4">
      <c r="B74" s="22">
        <v>2112</v>
      </c>
      <c r="C74" s="24" t="s">
        <v>53</v>
      </c>
      <c r="D74" s="6">
        <f t="shared" si="1"/>
        <v>29.2</v>
      </c>
    </row>
    <row r="75" spans="1:4">
      <c r="B75" s="22">
        <v>2706</v>
      </c>
      <c r="C75" s="24" t="s">
        <v>53</v>
      </c>
      <c r="D75" s="6">
        <f t="shared" si="1"/>
        <v>29.2</v>
      </c>
    </row>
    <row r="76" spans="1:4">
      <c r="B76" s="22">
        <v>3904</v>
      </c>
      <c r="C76" s="24" t="s">
        <v>53</v>
      </c>
      <c r="D76" s="6">
        <f t="shared" si="1"/>
        <v>29.2</v>
      </c>
    </row>
    <row r="77" spans="1:4">
      <c r="B77" s="22">
        <v>4006</v>
      </c>
      <c r="C77" s="24" t="s">
        <v>53</v>
      </c>
      <c r="D77" s="6">
        <f t="shared" si="1"/>
        <v>29.2</v>
      </c>
    </row>
    <row r="78" spans="1:4">
      <c r="B78" s="22">
        <v>4506</v>
      </c>
      <c r="C78" s="24" t="s">
        <v>53</v>
      </c>
      <c r="D78" s="6">
        <f t="shared" si="1"/>
        <v>29.2</v>
      </c>
    </row>
    <row r="79" spans="1:4">
      <c r="B79" s="22">
        <v>4706</v>
      </c>
      <c r="C79" s="24" t="s">
        <v>53</v>
      </c>
      <c r="D79" s="6">
        <f t="shared" si="1"/>
        <v>29.2</v>
      </c>
    </row>
    <row r="80" spans="1:4">
      <c r="B80" s="22">
        <v>1112</v>
      </c>
      <c r="C80" s="24" t="s">
        <v>53</v>
      </c>
      <c r="D80" s="6">
        <f t="shared" si="1"/>
        <v>29.2</v>
      </c>
    </row>
    <row r="81" spans="2:5">
      <c r="B81" s="22">
        <v>1110</v>
      </c>
      <c r="C81" s="24" t="s">
        <v>53</v>
      </c>
      <c r="D81" s="6">
        <f t="shared" si="1"/>
        <v>29.2</v>
      </c>
    </row>
    <row r="82" spans="2:5">
      <c r="B82" s="22">
        <v>1710</v>
      </c>
      <c r="C82" s="24" t="s">
        <v>53</v>
      </c>
      <c r="D82" s="6">
        <f t="shared" si="1"/>
        <v>29.2</v>
      </c>
      <c r="E82" s="7"/>
    </row>
    <row r="83" spans="2:5">
      <c r="B83" s="22">
        <v>5506</v>
      </c>
      <c r="C83" s="24" t="s">
        <v>53</v>
      </c>
      <c r="D83" s="6">
        <f t="shared" si="1"/>
        <v>29.2</v>
      </c>
      <c r="E83" s="7"/>
    </row>
    <row r="84" spans="2:5">
      <c r="B84" s="22">
        <v>2714</v>
      </c>
      <c r="C84" s="24" t="s">
        <v>53</v>
      </c>
      <c r="D84" s="6">
        <f t="shared" si="1"/>
        <v>29.2</v>
      </c>
    </row>
    <row r="85" spans="2:5">
      <c r="B85" s="23" t="s">
        <v>26</v>
      </c>
      <c r="C85" s="24" t="s">
        <v>53</v>
      </c>
      <c r="D85" s="6">
        <f t="shared" si="1"/>
        <v>29.2</v>
      </c>
    </row>
    <row r="86" spans="2:5">
      <c r="B86" s="25" t="s">
        <v>27</v>
      </c>
      <c r="C86" s="18"/>
      <c r="D86" s="6"/>
    </row>
    <row r="87" spans="2:5">
      <c r="B87" s="22" t="s">
        <v>83</v>
      </c>
      <c r="C87" s="14" t="s">
        <v>72</v>
      </c>
      <c r="D87" s="6">
        <f>0.87*20</f>
        <v>17.399999999999999</v>
      </c>
      <c r="E87" s="7"/>
    </row>
    <row r="88" spans="2:5">
      <c r="B88" s="22" t="s">
        <v>84</v>
      </c>
      <c r="C88" s="14" t="s">
        <v>72</v>
      </c>
      <c r="D88" s="6">
        <f t="shared" ref="D88:D90" si="2">0.87*20</f>
        <v>17.399999999999999</v>
      </c>
    </row>
    <row r="89" spans="2:5">
      <c r="B89" s="22" t="s">
        <v>85</v>
      </c>
      <c r="C89" s="14" t="s">
        <v>72</v>
      </c>
      <c r="D89" s="6">
        <f t="shared" si="2"/>
        <v>17.399999999999999</v>
      </c>
    </row>
    <row r="90" spans="2:5">
      <c r="B90" s="22" t="s">
        <v>86</v>
      </c>
      <c r="C90" s="14" t="s">
        <v>72</v>
      </c>
      <c r="D90" s="6">
        <f t="shared" si="2"/>
        <v>17.399999999999999</v>
      </c>
    </row>
    <row r="91" spans="2:5">
      <c r="B91" s="25" t="s">
        <v>14</v>
      </c>
      <c r="C91" s="11"/>
      <c r="D91" s="11"/>
    </row>
    <row r="92" spans="2:5">
      <c r="B92" s="22">
        <v>102</v>
      </c>
      <c r="C92" s="14">
        <v>1</v>
      </c>
      <c r="D92" s="6">
        <v>21.34</v>
      </c>
    </row>
    <row r="93" spans="2:5">
      <c r="B93" s="22">
        <v>103</v>
      </c>
      <c r="C93" s="14">
        <v>2</v>
      </c>
      <c r="D93" s="6">
        <f>2*21.34</f>
        <v>42.68</v>
      </c>
    </row>
    <row r="94" spans="2:5">
      <c r="B94" s="22">
        <v>105</v>
      </c>
      <c r="C94" s="14">
        <v>2</v>
      </c>
      <c r="D94" s="6">
        <f>2*21.34</f>
        <v>42.68</v>
      </c>
    </row>
    <row r="95" spans="2:5">
      <c r="B95" s="22">
        <v>24</v>
      </c>
      <c r="C95" s="14">
        <v>1</v>
      </c>
      <c r="D95" s="6">
        <v>14.55</v>
      </c>
    </row>
    <row r="96" spans="2:5">
      <c r="B96" s="22">
        <v>25</v>
      </c>
      <c r="C96" s="14">
        <v>1</v>
      </c>
      <c r="D96" s="6">
        <v>14.55</v>
      </c>
    </row>
    <row r="97" spans="1:6">
      <c r="B97" s="22">
        <v>27</v>
      </c>
      <c r="C97" s="14">
        <v>1</v>
      </c>
      <c r="D97" s="6">
        <v>14.55</v>
      </c>
    </row>
    <row r="98" spans="1:6">
      <c r="B98" s="22">
        <v>30</v>
      </c>
      <c r="C98" s="14">
        <v>1</v>
      </c>
      <c r="D98" s="6">
        <v>14.55</v>
      </c>
      <c r="E98" s="7"/>
    </row>
    <row r="99" spans="1:6">
      <c r="B99" s="22">
        <v>32</v>
      </c>
      <c r="C99" s="14">
        <v>1</v>
      </c>
      <c r="D99" s="6">
        <v>14.55</v>
      </c>
    </row>
    <row r="100" spans="1:6">
      <c r="B100" s="22">
        <v>33</v>
      </c>
      <c r="C100" s="14">
        <v>1</v>
      </c>
      <c r="D100" s="6">
        <v>14.55</v>
      </c>
    </row>
    <row r="101" spans="1:6">
      <c r="B101" s="22">
        <v>40</v>
      </c>
      <c r="C101" s="14">
        <v>1</v>
      </c>
      <c r="D101" s="6">
        <v>14.55</v>
      </c>
    </row>
    <row r="102" spans="1:6">
      <c r="B102" s="22">
        <v>54</v>
      </c>
      <c r="C102" s="14">
        <v>1</v>
      </c>
      <c r="D102" s="6">
        <v>14.55</v>
      </c>
    </row>
    <row r="103" spans="1:6">
      <c r="B103" s="22">
        <v>72</v>
      </c>
      <c r="C103" s="14">
        <v>1</v>
      </c>
      <c r="D103" s="6">
        <v>14.55</v>
      </c>
    </row>
    <row r="104" spans="1:6">
      <c r="B104" s="22">
        <v>75</v>
      </c>
      <c r="C104" s="14">
        <v>1</v>
      </c>
      <c r="D104" s="6">
        <v>14.55</v>
      </c>
    </row>
    <row r="105" spans="1:6">
      <c r="B105" s="22">
        <v>100</v>
      </c>
      <c r="C105" s="14">
        <v>1</v>
      </c>
      <c r="D105" s="6">
        <v>14.55</v>
      </c>
    </row>
    <row r="106" spans="1:6">
      <c r="A106" s="3"/>
      <c r="C106" s="6"/>
      <c r="D106" s="19">
        <f>SUM(D66:D105)</f>
        <v>1050.7499999999995</v>
      </c>
      <c r="E106" s="2">
        <v>61</v>
      </c>
      <c r="F106" s="3">
        <v>1270</v>
      </c>
    </row>
    <row r="107" spans="1:6">
      <c r="A107" s="27" t="s">
        <v>28</v>
      </c>
      <c r="B107" s="2" t="s">
        <v>82</v>
      </c>
      <c r="C107" s="18"/>
    </row>
    <row r="108" spans="1:6">
      <c r="B108" s="9" t="s">
        <v>83</v>
      </c>
      <c r="C108" s="14" t="s">
        <v>72</v>
      </c>
      <c r="D108" s="2">
        <f>0.87*20</f>
        <v>17.399999999999999</v>
      </c>
    </row>
    <row r="109" spans="1:6">
      <c r="B109" s="9" t="s">
        <v>84</v>
      </c>
      <c r="C109" s="14" t="s">
        <v>72</v>
      </c>
      <c r="D109" s="2">
        <f t="shared" ref="D109:D111" si="3">0.87*20</f>
        <v>17.399999999999999</v>
      </c>
    </row>
    <row r="110" spans="1:6">
      <c r="B110" s="9" t="s">
        <v>85</v>
      </c>
      <c r="C110" s="14" t="s">
        <v>72</v>
      </c>
      <c r="D110" s="2">
        <f t="shared" si="3"/>
        <v>17.399999999999999</v>
      </c>
    </row>
    <row r="111" spans="1:6">
      <c r="B111" s="9" t="s">
        <v>86</v>
      </c>
      <c r="C111" s="14" t="s">
        <v>72</v>
      </c>
      <c r="D111" s="2">
        <f t="shared" si="3"/>
        <v>17.399999999999999</v>
      </c>
    </row>
    <row r="112" spans="1:6">
      <c r="B112" s="2" t="s">
        <v>27</v>
      </c>
      <c r="C112" s="18"/>
    </row>
    <row r="113" spans="1:6">
      <c r="B113" s="9" t="s">
        <v>87</v>
      </c>
      <c r="C113" s="14" t="s">
        <v>72</v>
      </c>
      <c r="D113" s="2">
        <f>1.87*20</f>
        <v>37.400000000000006</v>
      </c>
    </row>
    <row r="114" spans="1:6">
      <c r="B114" s="9" t="s">
        <v>88</v>
      </c>
      <c r="C114" s="14" t="s">
        <v>72</v>
      </c>
      <c r="D114" s="2">
        <f t="shared" ref="D114:D116" si="4">1.87*20</f>
        <v>37.400000000000006</v>
      </c>
    </row>
    <row r="115" spans="1:6">
      <c r="B115" s="9" t="s">
        <v>85</v>
      </c>
      <c r="C115" s="14" t="s">
        <v>72</v>
      </c>
      <c r="D115" s="2">
        <f t="shared" si="4"/>
        <v>37.400000000000006</v>
      </c>
    </row>
    <row r="116" spans="1:6">
      <c r="B116" s="9" t="s">
        <v>86</v>
      </c>
      <c r="C116" s="14" t="s">
        <v>72</v>
      </c>
      <c r="D116" s="2">
        <f t="shared" si="4"/>
        <v>37.400000000000006</v>
      </c>
    </row>
    <row r="117" spans="1:6">
      <c r="B117" s="2" t="s">
        <v>89</v>
      </c>
      <c r="C117" s="6">
        <v>50</v>
      </c>
      <c r="D117" s="2">
        <f>1.46*50</f>
        <v>73</v>
      </c>
    </row>
    <row r="118" spans="1:6">
      <c r="B118" s="2" t="s">
        <v>90</v>
      </c>
      <c r="C118" s="6">
        <v>10</v>
      </c>
      <c r="D118" s="2">
        <f>3.01*10</f>
        <v>30.099999999999998</v>
      </c>
    </row>
    <row r="119" spans="1:6">
      <c r="B119" s="2" t="s">
        <v>37</v>
      </c>
      <c r="C119" s="6" t="s">
        <v>54</v>
      </c>
      <c r="D119" s="2">
        <f>0.19*100</f>
        <v>19</v>
      </c>
    </row>
    <row r="120" spans="1:6">
      <c r="C120" s="6"/>
      <c r="D120" s="3">
        <f>SUM(D107:D119)</f>
        <v>341.30000000000007</v>
      </c>
      <c r="E120" s="2">
        <v>20</v>
      </c>
      <c r="F120" s="3">
        <v>413</v>
      </c>
    </row>
    <row r="121" spans="1:6">
      <c r="A121" s="28" t="s">
        <v>29</v>
      </c>
      <c r="B121" s="2" t="s">
        <v>30</v>
      </c>
      <c r="C121" s="11"/>
      <c r="D121" s="13"/>
    </row>
    <row r="122" spans="1:6">
      <c r="B122" s="9" t="s">
        <v>31</v>
      </c>
      <c r="C122" s="14" t="s">
        <v>49</v>
      </c>
      <c r="D122" s="2">
        <f>0.97*100</f>
        <v>97</v>
      </c>
    </row>
    <row r="123" spans="1:6">
      <c r="B123" s="9" t="s">
        <v>32</v>
      </c>
      <c r="C123" s="14" t="s">
        <v>49</v>
      </c>
      <c r="D123" s="2">
        <f>0.97*100</f>
        <v>97</v>
      </c>
    </row>
    <row r="124" spans="1:6">
      <c r="B124" s="2" t="s">
        <v>35</v>
      </c>
      <c r="C124" s="6"/>
      <c r="D124" s="2">
        <f>0.49*10</f>
        <v>4.9000000000000004</v>
      </c>
    </row>
    <row r="125" spans="1:6">
      <c r="B125" s="2" t="s">
        <v>36</v>
      </c>
      <c r="C125" s="6">
        <v>2</v>
      </c>
      <c r="D125" s="2">
        <f>145.5*2</f>
        <v>291</v>
      </c>
    </row>
    <row r="126" spans="1:6">
      <c r="B126" s="7"/>
      <c r="C126" s="18"/>
      <c r="D126" s="3">
        <f>SUM(D121:D125)</f>
        <v>489.9</v>
      </c>
      <c r="E126" s="2">
        <v>28</v>
      </c>
      <c r="F126" s="3">
        <v>591</v>
      </c>
    </row>
    <row r="127" spans="1:6">
      <c r="A127" s="27" t="s">
        <v>34</v>
      </c>
      <c r="B127" s="2" t="s">
        <v>33</v>
      </c>
      <c r="C127" s="18"/>
      <c r="D127" s="2">
        <f>3.01*10</f>
        <v>30.099999999999998</v>
      </c>
    </row>
    <row r="128" spans="1:6">
      <c r="B128" s="2" t="s">
        <v>89</v>
      </c>
      <c r="C128" s="6">
        <v>50</v>
      </c>
      <c r="D128" s="2">
        <f>1.46*50</f>
        <v>73</v>
      </c>
    </row>
    <row r="129" spans="1:6">
      <c r="A129" s="8"/>
      <c r="B129" s="7"/>
      <c r="C129" s="18"/>
      <c r="D129" s="3">
        <f>SUM(D127:D128)</f>
        <v>103.1</v>
      </c>
      <c r="E129" s="2">
        <v>6</v>
      </c>
      <c r="F129" s="3">
        <v>125</v>
      </c>
    </row>
    <row r="130" spans="1:6">
      <c r="A130" s="3" t="s">
        <v>40</v>
      </c>
      <c r="B130" s="2" t="s">
        <v>41</v>
      </c>
      <c r="C130" s="6">
        <v>1</v>
      </c>
      <c r="D130" s="2">
        <v>97</v>
      </c>
    </row>
    <row r="131" spans="1:6">
      <c r="B131" s="2" t="s">
        <v>42</v>
      </c>
      <c r="C131" s="6">
        <v>1</v>
      </c>
      <c r="D131" s="2">
        <v>174.6</v>
      </c>
    </row>
    <row r="132" spans="1:6">
      <c r="B132" s="2" t="s">
        <v>55</v>
      </c>
      <c r="C132" s="6">
        <v>1</v>
      </c>
      <c r="D132" s="2">
        <v>67.900000000000006</v>
      </c>
    </row>
    <row r="133" spans="1:6">
      <c r="B133" s="2" t="s">
        <v>56</v>
      </c>
      <c r="C133" s="6">
        <v>1</v>
      </c>
      <c r="D133" s="2">
        <v>145.5</v>
      </c>
    </row>
    <row r="134" spans="1:6">
      <c r="B134" s="2" t="s">
        <v>57</v>
      </c>
      <c r="C134" s="6">
        <v>1</v>
      </c>
      <c r="D134" s="2">
        <v>155.19999999999999</v>
      </c>
    </row>
    <row r="135" spans="1:6">
      <c r="B135" s="2" t="s">
        <v>58</v>
      </c>
      <c r="C135" s="6">
        <v>1</v>
      </c>
      <c r="D135" s="2">
        <v>203.7</v>
      </c>
    </row>
    <row r="136" spans="1:6">
      <c r="B136" s="2" t="s">
        <v>59</v>
      </c>
      <c r="C136" s="6">
        <v>1</v>
      </c>
      <c r="D136" s="2">
        <v>67.900000000000006</v>
      </c>
    </row>
    <row r="137" spans="1:6">
      <c r="B137" s="2" t="s">
        <v>60</v>
      </c>
      <c r="C137" s="6">
        <v>2</v>
      </c>
      <c r="D137" s="2">
        <f>2*116.4</f>
        <v>232.8</v>
      </c>
    </row>
    <row r="138" spans="1:6">
      <c r="B138" s="2" t="s">
        <v>61</v>
      </c>
      <c r="C138" s="6">
        <v>1</v>
      </c>
      <c r="D138" s="2">
        <v>116.4</v>
      </c>
    </row>
    <row r="139" spans="1:6">
      <c r="B139" s="2" t="s">
        <v>6</v>
      </c>
      <c r="D139" s="3"/>
      <c r="F139" s="3"/>
    </row>
    <row r="140" spans="1:6">
      <c r="B140" s="26" t="s">
        <v>97</v>
      </c>
      <c r="C140" s="2">
        <v>1</v>
      </c>
      <c r="D140" s="2">
        <v>14.6</v>
      </c>
    </row>
    <row r="141" spans="1:6">
      <c r="B141" s="25">
        <v>5506</v>
      </c>
      <c r="C141" s="2">
        <v>1</v>
      </c>
      <c r="D141" s="2">
        <v>14.6</v>
      </c>
    </row>
    <row r="142" spans="1:6">
      <c r="B142" s="2" t="s">
        <v>93</v>
      </c>
      <c r="C142" s="2">
        <v>1</v>
      </c>
      <c r="D142" s="2">
        <v>77.599999999999994</v>
      </c>
    </row>
    <row r="143" spans="1:6">
      <c r="B143" s="2" t="s">
        <v>14</v>
      </c>
    </row>
    <row r="144" spans="1:6">
      <c r="B144" s="9" t="s">
        <v>94</v>
      </c>
      <c r="C144" s="2">
        <v>2</v>
      </c>
      <c r="D144" s="2">
        <f>2*14.55</f>
        <v>29.1</v>
      </c>
    </row>
    <row r="145" spans="2:6">
      <c r="B145" s="25">
        <v>32</v>
      </c>
      <c r="C145" s="2">
        <v>2</v>
      </c>
      <c r="D145" s="2">
        <f>2*14.55</f>
        <v>29.1</v>
      </c>
    </row>
    <row r="146" spans="2:6">
      <c r="B146" s="2" t="s">
        <v>95</v>
      </c>
      <c r="C146" s="2">
        <v>1</v>
      </c>
      <c r="D146" s="2">
        <v>14.55</v>
      </c>
    </row>
    <row r="147" spans="2:6">
      <c r="B147" s="2" t="s">
        <v>96</v>
      </c>
      <c r="C147" s="2">
        <v>3</v>
      </c>
      <c r="D147" s="2">
        <f>3*14.55</f>
        <v>43.650000000000006</v>
      </c>
    </row>
    <row r="148" spans="2:6">
      <c r="D148" s="3">
        <f>SUM(D130:D147)</f>
        <v>1484.1999999999998</v>
      </c>
      <c r="E148" s="2">
        <v>86</v>
      </c>
      <c r="F148" s="3">
        <v>1793</v>
      </c>
    </row>
    <row r="165" spans="5:5">
      <c r="E165" s="7"/>
    </row>
    <row r="166" spans="5:5">
      <c r="E166" s="7"/>
    </row>
  </sheetData>
  <hyperlinks>
    <hyperlink ref="A51" display="Kacherigka"/>
    <hyperlink ref="A66" display="Jullia"/>
    <hyperlink ref="A121" display="aiwanna"/>
  </hyperlink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2010-06-08T15:16:54Z</dcterms:modified>
</cp:coreProperties>
</file>