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60" windowHeight="5136" activeTab="0"/>
  </bookViews>
  <sheets>
    <sheet name="807133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<sst xmlns="http://schemas.openxmlformats.org/spreadsheetml/2006/main" count="130" uniqueCount="53">
  <si>
    <t>УЗ</t>
  </si>
  <si>
    <t>Заказ</t>
  </si>
  <si>
    <t>Кол-во</t>
  </si>
  <si>
    <t>Цена за ед.</t>
  </si>
  <si>
    <t>MargoM</t>
  </si>
  <si>
    <t>suharik</t>
  </si>
  <si>
    <t>Южанка</t>
  </si>
  <si>
    <t>PATEX PTH Вега 10x34x60 /замена ARPICO Вега NEW/замена ARPICO Вега массажная NEW</t>
  </si>
  <si>
    <t>VYanaV</t>
  </si>
  <si>
    <t>НадЁнок</t>
  </si>
  <si>
    <t>Матрас "симфония", размер 160*70 см, толщина 7,5 см.</t>
  </si>
  <si>
    <t>stroka</t>
  </si>
  <si>
    <t>Tanul'ka</t>
  </si>
  <si>
    <t>маика</t>
  </si>
  <si>
    <t>santa108</t>
  </si>
  <si>
    <t>Gerda</t>
  </si>
  <si>
    <t>swetlak</t>
  </si>
  <si>
    <t>mIrInka</t>
  </si>
  <si>
    <t>Irazsel</t>
  </si>
  <si>
    <t>marsal</t>
  </si>
  <si>
    <t>Marina06861</t>
  </si>
  <si>
    <t>omli</t>
  </si>
  <si>
    <t>Marincha</t>
  </si>
  <si>
    <t>Юлия Гр.</t>
  </si>
  <si>
    <t>ARPICO Султан</t>
  </si>
  <si>
    <t>ленуца</t>
  </si>
  <si>
    <t>МаМАша</t>
  </si>
  <si>
    <t>Анюта_С</t>
  </si>
  <si>
    <t>ARPICO  Вега</t>
  </si>
  <si>
    <t xml:space="preserve">ARPICO  Детская </t>
  </si>
  <si>
    <t>ARPICO Вега массажная</t>
  </si>
  <si>
    <t xml:space="preserve">ARPICO Эргономик мини </t>
  </si>
  <si>
    <t xml:space="preserve">ARPICO  Классик </t>
  </si>
  <si>
    <t xml:space="preserve">ARPICO  Юниор </t>
  </si>
  <si>
    <t>PATEX BSS  Детский набор</t>
  </si>
  <si>
    <t xml:space="preserve">ARPICO Эргономик </t>
  </si>
  <si>
    <t xml:space="preserve">ARPICO Эргономик массажная </t>
  </si>
  <si>
    <t>PATEX PQ11  Классик</t>
  </si>
  <si>
    <t>PATEX PT3  Эргономик</t>
  </si>
  <si>
    <t>PATEX Эргономик</t>
  </si>
  <si>
    <t>ARPICO Эргономик Круглый</t>
  </si>
  <si>
    <t xml:space="preserve">ARPICO  Вега массажная </t>
  </si>
  <si>
    <t>PATEX PT11 Эргономик мини</t>
  </si>
  <si>
    <t xml:space="preserve">PATEX PT3 Эргономик </t>
  </si>
  <si>
    <t xml:space="preserve">PATEX PTH Вега </t>
  </si>
  <si>
    <t>с Орг</t>
  </si>
  <si>
    <t>транспорт</t>
  </si>
  <si>
    <t>к оплате</t>
  </si>
  <si>
    <t>оплачено</t>
  </si>
  <si>
    <t>долг/сдача</t>
  </si>
  <si>
    <t>Итого</t>
  </si>
  <si>
    <t>nandy</t>
  </si>
  <si>
    <t>Танюха81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</si>
</sst>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87687" TargetMode="External" /><Relationship Id="rId2" Type="http://schemas.openxmlformats.org/officeDocument/2006/relationships/hyperlink" Target="http://forum.sibmama.ru/profile.php?mode=viewprofile&amp;u=17707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2">
      <selection activeCell="L35" sqref="L35"/>
    </sheetView>
  </sheetViews>
  <sheetFormatPr defaultColWidth="9.140625" defaultRowHeight="12.75"/>
  <cols>
    <col min="1" max="1" width="12.7109375" style="0" customWidth="1"/>
    <col min="2" max="2" width="38.140625" style="0" customWidth="1"/>
    <col min="3" max="3" width="7.00390625" style="0" customWidth="1"/>
    <col min="4" max="4" width="12.00390625" style="0" customWidth="1"/>
    <col min="6" max="6" width="11.140625" style="0" customWidth="1"/>
    <col min="7" max="7" width="10.140625" style="0" customWidth="1"/>
    <col min="8" max="8" width="10.8515625" style="0" customWidth="1"/>
    <col min="9" max="9" width="10.42187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</row>
    <row r="2" spans="1:9" ht="12.75">
      <c r="A2" s="3" t="s">
        <v>15</v>
      </c>
      <c r="B2" s="3" t="s">
        <v>40</v>
      </c>
      <c r="C2" s="3">
        <v>1</v>
      </c>
      <c r="D2" s="3">
        <v>1850</v>
      </c>
      <c r="E2" s="3">
        <v>2128</v>
      </c>
      <c r="F2" s="3">
        <v>123</v>
      </c>
      <c r="G2" s="3">
        <f>E2+F2</f>
        <v>2251</v>
      </c>
      <c r="H2" s="3"/>
      <c r="I2" s="3"/>
    </row>
    <row r="3" spans="1:9" ht="12.75">
      <c r="A3" s="3" t="s">
        <v>15</v>
      </c>
      <c r="B3" s="3" t="s">
        <v>36</v>
      </c>
      <c r="C3" s="3">
        <v>1</v>
      </c>
      <c r="D3" s="3">
        <v>1450</v>
      </c>
      <c r="E3" s="3">
        <v>1668</v>
      </c>
      <c r="F3" s="3">
        <v>99</v>
      </c>
      <c r="G3" s="3">
        <f>E3+F3</f>
        <v>1767</v>
      </c>
      <c r="H3" s="3"/>
      <c r="I3" s="3"/>
    </row>
    <row r="4" spans="1:9" ht="12.75">
      <c r="A4" s="5" t="s">
        <v>50</v>
      </c>
      <c r="B4" s="4"/>
      <c r="C4" s="4"/>
      <c r="D4" s="4"/>
      <c r="E4" s="4"/>
      <c r="F4" s="4"/>
      <c r="G4" s="5">
        <f>SUM(G2:G3)</f>
        <v>4018</v>
      </c>
      <c r="H4" s="4">
        <v>3796</v>
      </c>
      <c r="I4" s="4">
        <f>G4-H4</f>
        <v>222</v>
      </c>
    </row>
    <row r="5" spans="1:9" ht="12.75">
      <c r="A5" s="3" t="s">
        <v>18</v>
      </c>
      <c r="B5" s="3" t="s">
        <v>30</v>
      </c>
      <c r="C5" s="3">
        <v>1</v>
      </c>
      <c r="D5" s="3">
        <v>1400</v>
      </c>
      <c r="E5" s="3">
        <f>D5+D5*0.15</f>
        <v>1610</v>
      </c>
      <c r="F5" s="3">
        <v>103</v>
      </c>
      <c r="G5" s="3">
        <f>E5+F5</f>
        <v>1713</v>
      </c>
      <c r="H5" s="3"/>
      <c r="I5" s="3"/>
    </row>
    <row r="6" spans="1:9" ht="12.75">
      <c r="A6" s="5" t="s">
        <v>50</v>
      </c>
      <c r="B6" s="4"/>
      <c r="C6" s="4"/>
      <c r="D6" s="4"/>
      <c r="E6" s="4"/>
      <c r="F6" s="4"/>
      <c r="G6" s="5">
        <f>SUM(G5)</f>
        <v>1713</v>
      </c>
      <c r="H6" s="4">
        <v>1610</v>
      </c>
      <c r="I6" s="4">
        <f>G6-H6</f>
        <v>103</v>
      </c>
    </row>
    <row r="7" spans="1:9" ht="12.75">
      <c r="A7" s="3" t="s">
        <v>4</v>
      </c>
      <c r="B7" s="3" t="s">
        <v>29</v>
      </c>
      <c r="C7" s="3">
        <v>1</v>
      </c>
      <c r="D7" s="3">
        <v>900</v>
      </c>
      <c r="E7" s="3">
        <f>D7+D7*0.15</f>
        <v>1035</v>
      </c>
      <c r="F7" s="3">
        <v>32</v>
      </c>
      <c r="G7" s="3">
        <f>E7+F7</f>
        <v>1067</v>
      </c>
      <c r="H7" s="3"/>
      <c r="I7" s="3"/>
    </row>
    <row r="8" spans="1:9" ht="12.75">
      <c r="A8" s="5" t="s">
        <v>50</v>
      </c>
      <c r="B8" s="4"/>
      <c r="C8" s="4"/>
      <c r="D8" s="4"/>
      <c r="E8" s="4"/>
      <c r="F8" s="4"/>
      <c r="G8" s="5">
        <f>SUM(G7)</f>
        <v>1067</v>
      </c>
      <c r="H8" s="4">
        <v>1035</v>
      </c>
      <c r="I8" s="4">
        <f>G8-H8</f>
        <v>32</v>
      </c>
    </row>
    <row r="9" spans="1:9" ht="12.75">
      <c r="A9" s="3" t="s">
        <v>20</v>
      </c>
      <c r="B9" s="3" t="s">
        <v>33</v>
      </c>
      <c r="C9" s="3">
        <v>1</v>
      </c>
      <c r="D9" s="3">
        <v>1250</v>
      </c>
      <c r="E9" s="3">
        <v>1438</v>
      </c>
      <c r="F9" s="3">
        <v>72</v>
      </c>
      <c r="G9" s="3">
        <f>E9+F9</f>
        <v>1510</v>
      </c>
      <c r="H9" s="3"/>
      <c r="I9" s="3"/>
    </row>
    <row r="10" spans="1:9" ht="12.75">
      <c r="A10" s="5" t="s">
        <v>50</v>
      </c>
      <c r="B10" s="4"/>
      <c r="C10" s="4"/>
      <c r="D10" s="4"/>
      <c r="E10" s="4"/>
      <c r="F10" s="4"/>
      <c r="G10" s="5">
        <f>SUM(G9)</f>
        <v>1510</v>
      </c>
      <c r="H10" s="4">
        <v>1438</v>
      </c>
      <c r="I10" s="4">
        <f>G10-H10</f>
        <v>72</v>
      </c>
    </row>
    <row r="11" spans="1:9" ht="12.75">
      <c r="A11" s="3" t="s">
        <v>22</v>
      </c>
      <c r="B11" s="3" t="s">
        <v>29</v>
      </c>
      <c r="C11" s="3">
        <v>1</v>
      </c>
      <c r="D11" s="3">
        <v>900</v>
      </c>
      <c r="E11" s="3">
        <f>D11+D11*0.15</f>
        <v>1035</v>
      </c>
      <c r="F11" s="3">
        <v>32</v>
      </c>
      <c r="G11" s="3">
        <f>E11+F11</f>
        <v>1067</v>
      </c>
      <c r="H11" s="3"/>
      <c r="I11" s="3"/>
    </row>
    <row r="12" spans="1:9" ht="12.75">
      <c r="A12" s="3" t="s">
        <v>22</v>
      </c>
      <c r="B12" s="3" t="s">
        <v>36</v>
      </c>
      <c r="C12" s="3">
        <v>1</v>
      </c>
      <c r="D12" s="3">
        <v>1450</v>
      </c>
      <c r="E12" s="3">
        <v>1668</v>
      </c>
      <c r="F12" s="3">
        <v>99</v>
      </c>
      <c r="G12" s="3">
        <f>E12+F12</f>
        <v>1767</v>
      </c>
      <c r="H12" s="3"/>
      <c r="I12" s="3"/>
    </row>
    <row r="13" spans="1:9" ht="12.75">
      <c r="A13" s="5" t="s">
        <v>50</v>
      </c>
      <c r="B13" s="4"/>
      <c r="C13" s="4"/>
      <c r="D13" s="4"/>
      <c r="E13" s="4"/>
      <c r="F13" s="4"/>
      <c r="G13" s="5">
        <f>SUM(G11:G12)</f>
        <v>2834</v>
      </c>
      <c r="H13" s="4">
        <v>2703</v>
      </c>
      <c r="I13" s="4">
        <f>G13-H13</f>
        <v>131</v>
      </c>
    </row>
    <row r="14" spans="1:9" ht="12.75">
      <c r="A14" s="3" t="s">
        <v>19</v>
      </c>
      <c r="B14" s="3" t="s">
        <v>34</v>
      </c>
      <c r="C14" s="3">
        <v>1</v>
      </c>
      <c r="D14" s="3">
        <v>5300</v>
      </c>
      <c r="E14" s="3">
        <f>D14+D14*0.15</f>
        <v>6095</v>
      </c>
      <c r="F14" s="3">
        <v>198</v>
      </c>
      <c r="G14" s="3">
        <f>E14+F14</f>
        <v>6293</v>
      </c>
      <c r="H14" s="3"/>
      <c r="I14" s="3"/>
    </row>
    <row r="15" spans="1:9" ht="12.75">
      <c r="A15" s="5" t="s">
        <v>50</v>
      </c>
      <c r="B15" s="4"/>
      <c r="C15" s="4"/>
      <c r="D15" s="4"/>
      <c r="E15" s="4"/>
      <c r="F15" s="4"/>
      <c r="G15" s="5">
        <f>SUM(G14)</f>
        <v>6293</v>
      </c>
      <c r="H15" s="4">
        <v>6100</v>
      </c>
      <c r="I15" s="4">
        <f>G15-H15</f>
        <v>193</v>
      </c>
    </row>
    <row r="16" spans="1:9" ht="12.75">
      <c r="A16" s="3" t="s">
        <v>17</v>
      </c>
      <c r="B16" s="3" t="s">
        <v>28</v>
      </c>
      <c r="C16" s="3">
        <v>1</v>
      </c>
      <c r="D16" s="3">
        <v>1400</v>
      </c>
      <c r="E16" s="3">
        <v>1400</v>
      </c>
      <c r="F16" s="3">
        <v>103</v>
      </c>
      <c r="G16" s="3">
        <f>E16+F16</f>
        <v>1503</v>
      </c>
      <c r="H16" s="3"/>
      <c r="I16" s="3"/>
    </row>
    <row r="17" spans="1:9" ht="12.75">
      <c r="A17" s="5" t="s">
        <v>50</v>
      </c>
      <c r="B17" s="4"/>
      <c r="C17" s="4"/>
      <c r="D17" s="4"/>
      <c r="E17" s="4"/>
      <c r="F17" s="4"/>
      <c r="G17" s="5">
        <f>SUM(G16)</f>
        <v>1503</v>
      </c>
      <c r="H17" s="4">
        <v>1400</v>
      </c>
      <c r="I17" s="4">
        <f>G17-H17</f>
        <v>103</v>
      </c>
    </row>
    <row r="18" spans="1:9" ht="12.75">
      <c r="A18" s="3" t="s">
        <v>21</v>
      </c>
      <c r="B18" s="3" t="s">
        <v>29</v>
      </c>
      <c r="C18" s="3">
        <v>1</v>
      </c>
      <c r="D18" s="3">
        <v>900</v>
      </c>
      <c r="E18" s="3">
        <f>D18+D18*0.15</f>
        <v>1035</v>
      </c>
      <c r="F18" s="3">
        <v>32</v>
      </c>
      <c r="G18" s="3">
        <f>E18+F18</f>
        <v>1067</v>
      </c>
      <c r="H18" s="3"/>
      <c r="I18" s="3"/>
    </row>
    <row r="19" spans="1:9" ht="12.75">
      <c r="A19" s="3" t="s">
        <v>21</v>
      </c>
      <c r="B19" s="3" t="s">
        <v>31</v>
      </c>
      <c r="C19" s="3">
        <v>1</v>
      </c>
      <c r="D19" s="3">
        <v>1200</v>
      </c>
      <c r="E19" s="3">
        <f>D19+D19*0.15</f>
        <v>1380</v>
      </c>
      <c r="F19" s="3">
        <v>71</v>
      </c>
      <c r="G19" s="3">
        <f>E19+F19</f>
        <v>1451</v>
      </c>
      <c r="H19" s="3"/>
      <c r="I19" s="3"/>
    </row>
    <row r="20" spans="1:9" ht="12.75">
      <c r="A20" s="5" t="s">
        <v>50</v>
      </c>
      <c r="B20" s="4"/>
      <c r="C20" s="4"/>
      <c r="D20" s="4"/>
      <c r="E20" s="4"/>
      <c r="F20" s="4"/>
      <c r="G20" s="5">
        <f>SUM(G18:G19)</f>
        <v>2518</v>
      </c>
      <c r="H20" s="4">
        <v>2415</v>
      </c>
      <c r="I20" s="4">
        <f>G20-H20</f>
        <v>103</v>
      </c>
    </row>
    <row r="21" spans="1:9" ht="12.75">
      <c r="A21" s="3" t="s">
        <v>14</v>
      </c>
      <c r="B21" s="3" t="s">
        <v>30</v>
      </c>
      <c r="C21" s="3">
        <v>1</v>
      </c>
      <c r="D21" s="3">
        <v>1400</v>
      </c>
      <c r="E21" s="3">
        <f>D21+D21*0.15</f>
        <v>1610</v>
      </c>
      <c r="F21" s="3">
        <v>103</v>
      </c>
      <c r="G21" s="3">
        <f>E21+F21</f>
        <v>1713</v>
      </c>
      <c r="H21" s="3"/>
      <c r="I21" s="3"/>
    </row>
    <row r="22" spans="1:9" ht="12.75">
      <c r="A22" s="5" t="s">
        <v>50</v>
      </c>
      <c r="B22" s="4"/>
      <c r="C22" s="4"/>
      <c r="D22" s="4"/>
      <c r="E22" s="4"/>
      <c r="F22" s="4"/>
      <c r="G22" s="5">
        <f>SUM(G21)</f>
        <v>1713</v>
      </c>
      <c r="H22" s="4">
        <v>1610</v>
      </c>
      <c r="I22" s="4">
        <f>G22-H22</f>
        <v>103</v>
      </c>
    </row>
    <row r="23" spans="1:9" ht="12.75">
      <c r="A23" s="3" t="s">
        <v>11</v>
      </c>
      <c r="B23" s="3" t="s">
        <v>29</v>
      </c>
      <c r="C23" s="3">
        <v>1</v>
      </c>
      <c r="D23" s="3">
        <v>900</v>
      </c>
      <c r="E23" s="3">
        <f>D23+D23*0.15</f>
        <v>1035</v>
      </c>
      <c r="F23" s="3">
        <v>32</v>
      </c>
      <c r="G23" s="3">
        <f>E23+F23</f>
        <v>1067</v>
      </c>
      <c r="H23" s="3"/>
      <c r="I23" s="3"/>
    </row>
    <row r="24" spans="1:9" ht="12.75">
      <c r="A24" s="5" t="s">
        <v>50</v>
      </c>
      <c r="B24" s="4"/>
      <c r="C24" s="4"/>
      <c r="D24" s="4"/>
      <c r="E24" s="4"/>
      <c r="F24" s="4"/>
      <c r="G24" s="5">
        <f>SUM(G23)</f>
        <v>1067</v>
      </c>
      <c r="H24" s="4">
        <v>1035</v>
      </c>
      <c r="I24" s="4">
        <f>G24-H24</f>
        <v>32</v>
      </c>
    </row>
    <row r="25" spans="1:9" ht="12.75">
      <c r="A25" s="3" t="s">
        <v>5</v>
      </c>
      <c r="B25" s="3" t="s">
        <v>28</v>
      </c>
      <c r="C25" s="3">
        <v>1</v>
      </c>
      <c r="D25" s="3">
        <v>1400</v>
      </c>
      <c r="E25" s="3">
        <f>D25+D25*0.15</f>
        <v>1610</v>
      </c>
      <c r="F25" s="3">
        <v>103</v>
      </c>
      <c r="G25" s="3">
        <f>E25+F25</f>
        <v>1713</v>
      </c>
      <c r="H25" s="3"/>
      <c r="I25" s="3"/>
    </row>
    <row r="26" spans="1:9" ht="12.75">
      <c r="A26" s="3" t="s">
        <v>5</v>
      </c>
      <c r="B26" s="3" t="s">
        <v>38</v>
      </c>
      <c r="C26" s="3">
        <v>1</v>
      </c>
      <c r="D26" s="3">
        <v>1300</v>
      </c>
      <c r="E26" s="3">
        <f>D26+D26*0.15</f>
        <v>1495</v>
      </c>
      <c r="F26" s="3">
        <v>107</v>
      </c>
      <c r="G26" s="3">
        <f>E26+F26</f>
        <v>1602</v>
      </c>
      <c r="H26" s="3"/>
      <c r="I26" s="3"/>
    </row>
    <row r="27" spans="1:9" ht="12.75">
      <c r="A27" s="5" t="s">
        <v>50</v>
      </c>
      <c r="B27" s="4"/>
      <c r="C27" s="4"/>
      <c r="D27" s="4"/>
      <c r="E27" s="4"/>
      <c r="F27" s="4"/>
      <c r="G27" s="5">
        <f>SUM(G25:G26)</f>
        <v>3315</v>
      </c>
      <c r="H27" s="4">
        <v>3105</v>
      </c>
      <c r="I27" s="4">
        <f>G27-H27</f>
        <v>210</v>
      </c>
    </row>
    <row r="28" spans="1:9" ht="12.75">
      <c r="A28" s="3" t="s">
        <v>16</v>
      </c>
      <c r="B28" s="3" t="s">
        <v>30</v>
      </c>
      <c r="C28" s="3">
        <v>1</v>
      </c>
      <c r="D28" s="3">
        <v>1400</v>
      </c>
      <c r="E28" s="3">
        <f>D28+D28*0.15</f>
        <v>1610</v>
      </c>
      <c r="F28" s="3">
        <v>103</v>
      </c>
      <c r="G28" s="3">
        <f>E28+F28</f>
        <v>1713</v>
      </c>
      <c r="H28" s="3"/>
      <c r="I28" s="3"/>
    </row>
    <row r="29" spans="1:9" ht="12.75">
      <c r="A29" s="5" t="s">
        <v>50</v>
      </c>
      <c r="B29" s="4"/>
      <c r="C29" s="4"/>
      <c r="D29" s="4"/>
      <c r="E29" s="4"/>
      <c r="F29" s="4"/>
      <c r="G29" s="5">
        <f>SUM(G28)</f>
        <v>1713</v>
      </c>
      <c r="H29" s="4">
        <v>1610</v>
      </c>
      <c r="I29" s="4">
        <f>G29-H29</f>
        <v>103</v>
      </c>
    </row>
    <row r="30" spans="1:9" ht="12.75">
      <c r="A30" s="3" t="s">
        <v>12</v>
      </c>
      <c r="B30" s="3" t="s">
        <v>28</v>
      </c>
      <c r="C30" s="3">
        <v>1</v>
      </c>
      <c r="D30" s="3">
        <v>1400</v>
      </c>
      <c r="E30" s="3">
        <f>D30+D30*0.15</f>
        <v>1610</v>
      </c>
      <c r="F30" s="3">
        <v>103</v>
      </c>
      <c r="G30" s="3">
        <f aca="true" t="shared" si="0" ref="G30:G36">E30+F30</f>
        <v>1713</v>
      </c>
      <c r="H30" s="3"/>
      <c r="I30" s="3"/>
    </row>
    <row r="31" spans="1:9" ht="12.75">
      <c r="A31" s="3" t="s">
        <v>12</v>
      </c>
      <c r="B31" s="3" t="s">
        <v>29</v>
      </c>
      <c r="C31" s="3">
        <v>1</v>
      </c>
      <c r="D31" s="3">
        <v>900</v>
      </c>
      <c r="E31" s="3">
        <f>D31+D31*0.15</f>
        <v>1035</v>
      </c>
      <c r="F31" s="3">
        <v>32</v>
      </c>
      <c r="G31" s="3">
        <f t="shared" si="0"/>
        <v>1067</v>
      </c>
      <c r="H31" s="3"/>
      <c r="I31" s="3"/>
    </row>
    <row r="32" spans="1:9" ht="12.75">
      <c r="A32" s="3" t="s">
        <v>12</v>
      </c>
      <c r="B32" s="3" t="s">
        <v>32</v>
      </c>
      <c r="C32" s="3">
        <v>1</v>
      </c>
      <c r="D32" s="3">
        <v>1750</v>
      </c>
      <c r="E32" s="3">
        <v>2013</v>
      </c>
      <c r="F32" s="3">
        <v>119</v>
      </c>
      <c r="G32" s="3">
        <f t="shared" si="0"/>
        <v>2132</v>
      </c>
      <c r="H32" s="3"/>
      <c r="I32" s="3"/>
    </row>
    <row r="33" spans="1:9" ht="12.75">
      <c r="A33" s="3" t="s">
        <v>12</v>
      </c>
      <c r="B33" s="3" t="s">
        <v>33</v>
      </c>
      <c r="C33" s="3">
        <v>1</v>
      </c>
      <c r="D33" s="3">
        <v>1250</v>
      </c>
      <c r="E33" s="3">
        <v>1438</v>
      </c>
      <c r="F33" s="3">
        <v>72</v>
      </c>
      <c r="G33" s="3">
        <f t="shared" si="0"/>
        <v>1510</v>
      </c>
      <c r="H33" s="3"/>
      <c r="I33" s="3"/>
    </row>
    <row r="34" spans="1:9" ht="12.75">
      <c r="A34" s="3" t="s">
        <v>12</v>
      </c>
      <c r="B34" s="3" t="s">
        <v>30</v>
      </c>
      <c r="C34" s="3">
        <v>1</v>
      </c>
      <c r="D34" s="3">
        <v>1400</v>
      </c>
      <c r="E34" s="3">
        <f>D34+D34*0.15</f>
        <v>1610</v>
      </c>
      <c r="F34" s="3">
        <v>103</v>
      </c>
      <c r="G34" s="3">
        <f t="shared" si="0"/>
        <v>1713</v>
      </c>
      <c r="H34" s="3"/>
      <c r="I34" s="3"/>
    </row>
    <row r="35" spans="1:9" ht="12.75">
      <c r="A35" s="3" t="s">
        <v>12</v>
      </c>
      <c r="B35" s="3" t="s">
        <v>24</v>
      </c>
      <c r="C35" s="3">
        <v>1</v>
      </c>
      <c r="D35" s="3">
        <v>1850</v>
      </c>
      <c r="E35" s="3">
        <v>2128</v>
      </c>
      <c r="F35" s="3">
        <v>142</v>
      </c>
      <c r="G35" s="3">
        <f t="shared" si="0"/>
        <v>2270</v>
      </c>
      <c r="H35" s="3"/>
      <c r="I35" s="3"/>
    </row>
    <row r="36" spans="1:9" ht="12.75">
      <c r="A36" s="3" t="s">
        <v>12</v>
      </c>
      <c r="B36" t="s">
        <v>36</v>
      </c>
      <c r="C36" s="3">
        <v>1</v>
      </c>
      <c r="D36" s="3">
        <v>1450</v>
      </c>
      <c r="E36" s="3">
        <v>1668</v>
      </c>
      <c r="F36" s="3">
        <v>99</v>
      </c>
      <c r="G36" s="3">
        <f t="shared" si="0"/>
        <v>1767</v>
      </c>
      <c r="H36" s="3"/>
      <c r="I36" s="3"/>
    </row>
    <row r="37" spans="1:9" ht="12.75">
      <c r="A37" s="5" t="s">
        <v>50</v>
      </c>
      <c r="B37" s="4"/>
      <c r="C37" s="4"/>
      <c r="D37" s="4"/>
      <c r="E37" s="4"/>
      <c r="F37" s="4"/>
      <c r="G37" s="5">
        <f>SUM(G30:G36)</f>
        <v>12172</v>
      </c>
      <c r="H37" s="4">
        <v>11502</v>
      </c>
      <c r="I37" s="4">
        <f>G37-H37</f>
        <v>670</v>
      </c>
    </row>
    <row r="38" spans="1:9" ht="12.75">
      <c r="A38" s="3" t="s">
        <v>8</v>
      </c>
      <c r="B38" s="3" t="s">
        <v>29</v>
      </c>
      <c r="C38" s="3">
        <v>1</v>
      </c>
      <c r="D38" s="3">
        <v>900</v>
      </c>
      <c r="E38" s="3">
        <f>D38+D38*0.15</f>
        <v>1035</v>
      </c>
      <c r="F38" s="3">
        <v>32</v>
      </c>
      <c r="G38" s="3">
        <f>E38+F38</f>
        <v>1067</v>
      </c>
      <c r="H38" s="3"/>
      <c r="I38" s="3"/>
    </row>
    <row r="39" spans="1:9" ht="12.75">
      <c r="A39" s="3" t="s">
        <v>8</v>
      </c>
      <c r="B39" s="3" t="s">
        <v>39</v>
      </c>
      <c r="C39" s="3">
        <v>2</v>
      </c>
      <c r="D39" s="3">
        <v>1300</v>
      </c>
      <c r="E39" s="3">
        <f>(D39+D39*0.15)*C39</f>
        <v>2990</v>
      </c>
      <c r="F39" s="3">
        <v>214</v>
      </c>
      <c r="G39" s="3">
        <f>E39+F39</f>
        <v>3204</v>
      </c>
      <c r="H39" s="3"/>
      <c r="I39" s="3"/>
    </row>
    <row r="40" spans="1:9" ht="12.75">
      <c r="A40" s="5" t="s">
        <v>50</v>
      </c>
      <c r="B40" s="4"/>
      <c r="C40" s="4"/>
      <c r="D40" s="4"/>
      <c r="E40" s="4"/>
      <c r="F40" s="4"/>
      <c r="G40" s="5">
        <f>SUM(G38:G39)</f>
        <v>4271</v>
      </c>
      <c r="H40" s="4">
        <v>4025</v>
      </c>
      <c r="I40" s="4">
        <f>G40-H40</f>
        <v>246</v>
      </c>
    </row>
    <row r="41" spans="1:9" ht="12.75">
      <c r="A41" s="3" t="s">
        <v>27</v>
      </c>
      <c r="B41" s="3" t="s">
        <v>29</v>
      </c>
      <c r="C41" s="3">
        <v>1</v>
      </c>
      <c r="D41" s="3">
        <v>900</v>
      </c>
      <c r="E41" s="3">
        <f>D41+D41*0.15</f>
        <v>1035</v>
      </c>
      <c r="F41" s="3">
        <v>32</v>
      </c>
      <c r="G41" s="3">
        <f>E41+F41</f>
        <v>1067</v>
      </c>
      <c r="H41" s="3"/>
      <c r="I41" s="3"/>
    </row>
    <row r="42" spans="1:9" ht="12.75">
      <c r="A42" s="5" t="s">
        <v>50</v>
      </c>
      <c r="B42" s="4"/>
      <c r="C42" s="4"/>
      <c r="D42" s="4"/>
      <c r="E42" s="4"/>
      <c r="F42" s="4"/>
      <c r="G42" s="5">
        <f>SUM(G41)</f>
        <v>1067</v>
      </c>
      <c r="H42" s="4">
        <v>1035</v>
      </c>
      <c r="I42" s="4">
        <f>G42-H42</f>
        <v>32</v>
      </c>
    </row>
    <row r="43" spans="1:9" ht="12.75">
      <c r="A43" s="3" t="s">
        <v>25</v>
      </c>
      <c r="B43" s="3" t="s">
        <v>36</v>
      </c>
      <c r="C43" s="3">
        <v>1</v>
      </c>
      <c r="D43" s="3">
        <v>1450</v>
      </c>
      <c r="E43" s="3">
        <v>1668</v>
      </c>
      <c r="F43" s="3">
        <v>99</v>
      </c>
      <c r="G43" s="3">
        <f>E43+F43</f>
        <v>1767</v>
      </c>
      <c r="H43" s="3"/>
      <c r="I43" s="3"/>
    </row>
    <row r="44" spans="1:9" ht="12.75">
      <c r="A44" s="5" t="s">
        <v>50</v>
      </c>
      <c r="B44" s="4"/>
      <c r="C44" s="4"/>
      <c r="D44" s="4"/>
      <c r="E44" s="4"/>
      <c r="F44" s="4"/>
      <c r="G44" s="5">
        <f>SUM(G43)</f>
        <v>1767</v>
      </c>
      <c r="H44" s="4">
        <v>1668</v>
      </c>
      <c r="I44" s="4">
        <f>G44-H44</f>
        <v>99</v>
      </c>
    </row>
    <row r="45" spans="1:9" ht="12.75">
      <c r="A45" s="3" t="s">
        <v>13</v>
      </c>
      <c r="B45" s="3" t="s">
        <v>29</v>
      </c>
      <c r="C45" s="3">
        <v>1</v>
      </c>
      <c r="D45" s="3">
        <v>900</v>
      </c>
      <c r="E45" s="3">
        <f>D45+D45*0.15</f>
        <v>1035</v>
      </c>
      <c r="F45" s="3">
        <v>32</v>
      </c>
      <c r="G45" s="3">
        <f>E45+F45</f>
        <v>1067</v>
      </c>
      <c r="H45" s="3"/>
      <c r="I45" s="3"/>
    </row>
    <row r="46" spans="1:9" ht="12.75">
      <c r="A46" s="3" t="s">
        <v>13</v>
      </c>
      <c r="B46" s="3" t="s">
        <v>33</v>
      </c>
      <c r="C46" s="3">
        <v>1</v>
      </c>
      <c r="D46" s="3">
        <v>1250</v>
      </c>
      <c r="E46" s="3">
        <v>1438</v>
      </c>
      <c r="F46" s="3">
        <v>72</v>
      </c>
      <c r="G46" s="3">
        <f>E46+F46</f>
        <v>1510</v>
      </c>
      <c r="H46" s="3"/>
      <c r="I46" s="3"/>
    </row>
    <row r="47" spans="1:9" ht="12.75">
      <c r="A47" s="3" t="s">
        <v>13</v>
      </c>
      <c r="B47" s="3" t="s">
        <v>40</v>
      </c>
      <c r="C47" s="3">
        <v>1</v>
      </c>
      <c r="D47" s="3">
        <v>1850</v>
      </c>
      <c r="E47" s="3">
        <v>2128</v>
      </c>
      <c r="F47" s="3">
        <v>132</v>
      </c>
      <c r="G47" s="3">
        <f>E47+F47</f>
        <v>2260</v>
      </c>
      <c r="H47" s="3"/>
      <c r="I47" s="3"/>
    </row>
    <row r="48" spans="1:9" ht="12.75">
      <c r="A48" s="3" t="s">
        <v>13</v>
      </c>
      <c r="B48" s="3" t="s">
        <v>35</v>
      </c>
      <c r="C48" s="3">
        <v>1</v>
      </c>
      <c r="D48" s="3">
        <v>1550</v>
      </c>
      <c r="E48" s="3">
        <v>1783</v>
      </c>
      <c r="F48" s="3">
        <v>107</v>
      </c>
      <c r="G48" s="3">
        <f>E48+F48</f>
        <v>1890</v>
      </c>
      <c r="H48" s="3"/>
      <c r="I48" s="3"/>
    </row>
    <row r="49" spans="1:9" ht="12.75">
      <c r="A49" s="5" t="s">
        <v>50</v>
      </c>
      <c r="B49" s="4"/>
      <c r="C49" s="4"/>
      <c r="D49" s="4"/>
      <c r="E49" s="4"/>
      <c r="F49" s="4"/>
      <c r="G49" s="5">
        <f>SUM(G45:G48)</f>
        <v>6727</v>
      </c>
      <c r="H49" s="4">
        <v>6384</v>
      </c>
      <c r="I49" s="4">
        <f>G49-H49</f>
        <v>343</v>
      </c>
    </row>
    <row r="50" spans="1:9" ht="12.75">
      <c r="A50" s="3" t="s">
        <v>26</v>
      </c>
      <c r="B50" s="3" t="s">
        <v>30</v>
      </c>
      <c r="C50" s="3">
        <v>1</v>
      </c>
      <c r="D50" s="3">
        <v>1400</v>
      </c>
      <c r="E50" s="3">
        <f>D50+D50*0.15</f>
        <v>1610</v>
      </c>
      <c r="F50" s="3">
        <v>103</v>
      </c>
      <c r="G50" s="3">
        <f>E50+F50</f>
        <v>1713</v>
      </c>
      <c r="H50" s="3"/>
      <c r="I50" s="3"/>
    </row>
    <row r="51" spans="1:9" ht="12.75">
      <c r="A51" s="3" t="s">
        <v>26</v>
      </c>
      <c r="B51" s="3" t="s">
        <v>24</v>
      </c>
      <c r="C51" s="3">
        <v>1</v>
      </c>
      <c r="D51" s="3">
        <v>1850</v>
      </c>
      <c r="E51" s="3">
        <v>2128</v>
      </c>
      <c r="F51" s="3">
        <v>142</v>
      </c>
      <c r="G51" s="3">
        <f>E51+F51</f>
        <v>2270</v>
      </c>
      <c r="H51" s="3"/>
      <c r="I51" s="3"/>
    </row>
    <row r="52" spans="1:9" ht="12.75">
      <c r="A52" s="5" t="s">
        <v>50</v>
      </c>
      <c r="B52" s="4"/>
      <c r="C52" s="4"/>
      <c r="D52" s="4"/>
      <c r="E52" s="4"/>
      <c r="F52" s="4"/>
      <c r="G52" s="5">
        <f>SUM(G50:G51)</f>
        <v>3983</v>
      </c>
      <c r="H52" s="4">
        <v>3738</v>
      </c>
      <c r="I52" s="4">
        <f>G52-H52</f>
        <v>245</v>
      </c>
    </row>
    <row r="53" spans="1:9" ht="12.75">
      <c r="A53" s="3" t="s">
        <v>9</v>
      </c>
      <c r="B53" s="3" t="s">
        <v>10</v>
      </c>
      <c r="C53" s="3">
        <v>1</v>
      </c>
      <c r="D53" s="3">
        <v>10300</v>
      </c>
      <c r="E53" s="3">
        <f>D53+D53*0.05</f>
        <v>10815</v>
      </c>
      <c r="F53" s="3"/>
      <c r="G53" s="3">
        <f>E53+F53</f>
        <v>10815</v>
      </c>
      <c r="H53" s="3"/>
      <c r="I53" s="3"/>
    </row>
    <row r="54" spans="1:9" ht="12.75">
      <c r="A54" s="5" t="s">
        <v>50</v>
      </c>
      <c r="B54" s="4"/>
      <c r="C54" s="4"/>
      <c r="D54" s="4"/>
      <c r="E54" s="4"/>
      <c r="F54" s="4"/>
      <c r="G54" s="5">
        <f>SUM(G53)</f>
        <v>10815</v>
      </c>
      <c r="H54" s="4">
        <v>10815</v>
      </c>
      <c r="I54" s="4">
        <f>G54-H54</f>
        <v>0</v>
      </c>
    </row>
    <row r="55" spans="1:9" ht="12.75">
      <c r="A55" s="3" t="s">
        <v>6</v>
      </c>
      <c r="B55" s="3" t="s">
        <v>7</v>
      </c>
      <c r="C55" s="3">
        <v>1</v>
      </c>
      <c r="D55" s="3">
        <v>1100</v>
      </c>
      <c r="E55" s="3">
        <f>D55+D55*0.15</f>
        <v>1265</v>
      </c>
      <c r="F55" s="3">
        <v>80</v>
      </c>
      <c r="G55" s="3">
        <f>E55+F55</f>
        <v>1345</v>
      </c>
      <c r="H55" s="3"/>
      <c r="I55" s="3"/>
    </row>
    <row r="56" spans="1:9" ht="12.75">
      <c r="A56" s="5" t="s">
        <v>50</v>
      </c>
      <c r="B56" s="4"/>
      <c r="C56" s="4"/>
      <c r="D56" s="4"/>
      <c r="E56" s="4"/>
      <c r="F56" s="4"/>
      <c r="G56" s="5">
        <f>SUM(G55)</f>
        <v>1345</v>
      </c>
      <c r="H56" s="4">
        <v>1265</v>
      </c>
      <c r="I56" s="4">
        <f>G56-H56</f>
        <v>80</v>
      </c>
    </row>
    <row r="57" spans="1:9" ht="12.75">
      <c r="A57" s="3" t="s">
        <v>23</v>
      </c>
      <c r="B57" s="3" t="s">
        <v>29</v>
      </c>
      <c r="C57" s="3">
        <v>1</v>
      </c>
      <c r="D57" s="3">
        <v>900</v>
      </c>
      <c r="E57" s="3">
        <f>D57+D57*0.15</f>
        <v>1035</v>
      </c>
      <c r="F57" s="3">
        <v>32</v>
      </c>
      <c r="G57" s="3">
        <f>E57+F57</f>
        <v>1067</v>
      </c>
      <c r="H57" s="3"/>
      <c r="I57" s="3"/>
    </row>
    <row r="58" spans="1:9" ht="12.75">
      <c r="A58" s="3" t="s">
        <v>23</v>
      </c>
      <c r="B58" s="3" t="s">
        <v>24</v>
      </c>
      <c r="C58" s="3">
        <v>1</v>
      </c>
      <c r="D58" s="3">
        <v>1850</v>
      </c>
      <c r="E58" s="3">
        <v>2128</v>
      </c>
      <c r="F58" s="3">
        <v>142</v>
      </c>
      <c r="G58" s="3">
        <f>E58+F58</f>
        <v>2270</v>
      </c>
      <c r="H58" s="3"/>
      <c r="I58" s="3"/>
    </row>
    <row r="59" spans="1:9" ht="12.75">
      <c r="A59" s="3" t="s">
        <v>23</v>
      </c>
      <c r="B59" s="3" t="s">
        <v>37</v>
      </c>
      <c r="C59" s="3">
        <v>1</v>
      </c>
      <c r="D59" s="3">
        <v>1500</v>
      </c>
      <c r="E59" s="3">
        <f>D59+D59*0.15</f>
        <v>1725</v>
      </c>
      <c r="F59" s="3">
        <v>119</v>
      </c>
      <c r="G59" s="3">
        <f>E59+F59</f>
        <v>1844</v>
      </c>
      <c r="H59" s="3"/>
      <c r="I59" s="3"/>
    </row>
    <row r="60" spans="1:9" ht="12.75">
      <c r="A60" s="5" t="s">
        <v>50</v>
      </c>
      <c r="B60" s="4"/>
      <c r="C60" s="4"/>
      <c r="D60" s="4"/>
      <c r="E60" s="4"/>
      <c r="F60" s="4"/>
      <c r="G60" s="5">
        <f>SUM(G57:G59)</f>
        <v>5181</v>
      </c>
      <c r="H60" s="4">
        <v>4888</v>
      </c>
      <c r="I60" s="4">
        <f>G60-H60</f>
        <v>293</v>
      </c>
    </row>
    <row r="61" spans="1:9" ht="12.75">
      <c r="A61" s="3" t="s">
        <v>51</v>
      </c>
      <c r="B61" s="3" t="s">
        <v>29</v>
      </c>
      <c r="C61" s="3">
        <v>1</v>
      </c>
      <c r="D61" s="3">
        <v>900</v>
      </c>
      <c r="E61" s="3">
        <f>D61+D61*0.15</f>
        <v>1035</v>
      </c>
      <c r="F61" s="3">
        <v>32</v>
      </c>
      <c r="G61" s="3">
        <f>E61+F61</f>
        <v>1067</v>
      </c>
      <c r="H61" s="3"/>
      <c r="I61" s="3"/>
    </row>
    <row r="62" spans="1:9" ht="12.75">
      <c r="A62" s="5" t="s">
        <v>50</v>
      </c>
      <c r="B62" s="4"/>
      <c r="C62" s="4"/>
      <c r="D62" s="4"/>
      <c r="E62" s="4"/>
      <c r="F62" s="4"/>
      <c r="G62" s="5">
        <f>SUM(G61)</f>
        <v>1067</v>
      </c>
      <c r="H62" s="4">
        <v>1035</v>
      </c>
      <c r="I62" s="4">
        <f>G62-H62</f>
        <v>32</v>
      </c>
    </row>
    <row r="63" spans="1:9" ht="12.75">
      <c r="A63" s="3" t="s">
        <v>52</v>
      </c>
      <c r="B63" s="3" t="s">
        <v>40</v>
      </c>
      <c r="C63" s="6">
        <v>2</v>
      </c>
      <c r="D63" s="3">
        <v>1850</v>
      </c>
      <c r="E63" s="3">
        <f>(D63+D63*0.15)*C63</f>
        <v>4255</v>
      </c>
      <c r="F63" s="3">
        <v>246</v>
      </c>
      <c r="G63" s="3">
        <f>E63+F63</f>
        <v>4501</v>
      </c>
      <c r="H63" s="3"/>
      <c r="I63" s="3"/>
    </row>
    <row r="64" spans="1:9" ht="12.75">
      <c r="A64" s="5" t="s">
        <v>50</v>
      </c>
      <c r="B64" s="4"/>
      <c r="C64" s="4"/>
      <c r="D64" s="4"/>
      <c r="E64" s="4"/>
      <c r="F64" s="4"/>
      <c r="G64" s="5">
        <f>SUM(G63)</f>
        <v>4501</v>
      </c>
      <c r="H64" s="4">
        <v>4255</v>
      </c>
      <c r="I64" s="4">
        <f>G64-H64</f>
        <v>246</v>
      </c>
    </row>
  </sheetData>
  <sheetProtection formatCells="0" formatColumns="0" formatRows="0" insertColumns="0" insertRows="0" insertHyperlinks="0" deleteColumns="0" deleteRows="0" sort="0" autoFilter="0" pivotTables="0"/>
  <hyperlinks>
    <hyperlink ref="A61" r:id="rId1" display="http://forum.sibmama.ru/profile.php?mode=viewprofile&amp;u=87687"/>
    <hyperlink ref="A63" r:id="rId2" display="http://forum.sibmama.ru/profile.php?mode=viewprofile&amp;u=17707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38.140625" style="0" customWidth="1"/>
    <col min="3" max="3" width="7.00390625" style="0" customWidth="1"/>
    <col min="4" max="4" width="12.00390625" style="0" customWidth="1"/>
  </cols>
  <sheetData>
    <row r="1" spans="2:4" ht="12.75">
      <c r="B1" s="1" t="s">
        <v>1</v>
      </c>
      <c r="C1" s="1" t="s">
        <v>2</v>
      </c>
      <c r="D1" s="1" t="s">
        <v>3</v>
      </c>
    </row>
    <row r="2" spans="2:9" ht="12.75">
      <c r="B2" t="s">
        <v>28</v>
      </c>
      <c r="C2">
        <v>5</v>
      </c>
      <c r="D2">
        <v>1400</v>
      </c>
      <c r="E2">
        <f>D2*C2</f>
        <v>7000</v>
      </c>
      <c r="F2">
        <v>0.026</v>
      </c>
      <c r="G2">
        <f>F2*C2</f>
        <v>0.13</v>
      </c>
      <c r="H2">
        <v>103</v>
      </c>
      <c r="I2">
        <f>H2*C2</f>
        <v>515</v>
      </c>
    </row>
    <row r="3" spans="2:9" ht="12.75">
      <c r="B3" t="s">
        <v>41</v>
      </c>
      <c r="C3">
        <v>12</v>
      </c>
      <c r="D3">
        <v>1400</v>
      </c>
      <c r="E3">
        <f aca="true" t="shared" si="0" ref="E3:E16">D3*C3</f>
        <v>16800</v>
      </c>
      <c r="F3">
        <v>0.026</v>
      </c>
      <c r="G3">
        <f aca="true" t="shared" si="1" ref="G3:G16">F3*C3</f>
        <v>0.312</v>
      </c>
      <c r="H3">
        <v>103</v>
      </c>
      <c r="I3">
        <f aca="true" t="shared" si="2" ref="I3:I16">H3*C3</f>
        <v>1236</v>
      </c>
    </row>
    <row r="4" spans="2:9" ht="12.75">
      <c r="B4" t="s">
        <v>29</v>
      </c>
      <c r="C4">
        <v>14</v>
      </c>
      <c r="D4">
        <v>900</v>
      </c>
      <c r="E4">
        <f t="shared" si="0"/>
        <v>12600</v>
      </c>
      <c r="F4">
        <v>0.008</v>
      </c>
      <c r="G4">
        <f t="shared" si="1"/>
        <v>0.112</v>
      </c>
      <c r="H4">
        <v>32</v>
      </c>
      <c r="I4">
        <f t="shared" si="2"/>
        <v>448</v>
      </c>
    </row>
    <row r="5" spans="2:9" ht="12.75">
      <c r="B5" t="s">
        <v>32</v>
      </c>
      <c r="C5">
        <v>4</v>
      </c>
      <c r="D5">
        <v>1750</v>
      </c>
      <c r="E5">
        <f t="shared" si="0"/>
        <v>7000</v>
      </c>
      <c r="F5">
        <v>0.03</v>
      </c>
      <c r="G5">
        <f t="shared" si="1"/>
        <v>0.12</v>
      </c>
      <c r="H5">
        <v>119</v>
      </c>
      <c r="I5">
        <f t="shared" si="2"/>
        <v>476</v>
      </c>
    </row>
    <row r="6" spans="2:9" ht="12.75">
      <c r="B6" t="s">
        <v>33</v>
      </c>
      <c r="C6">
        <v>3</v>
      </c>
      <c r="D6">
        <v>1250</v>
      </c>
      <c r="E6">
        <f t="shared" si="0"/>
        <v>3750</v>
      </c>
      <c r="F6">
        <v>0.018</v>
      </c>
      <c r="G6">
        <f t="shared" si="1"/>
        <v>0.05399999999999999</v>
      </c>
      <c r="H6">
        <v>72</v>
      </c>
      <c r="I6">
        <f t="shared" si="2"/>
        <v>216</v>
      </c>
    </row>
    <row r="7" spans="2:9" ht="12.75">
      <c r="B7" t="s">
        <v>24</v>
      </c>
      <c r="C7">
        <v>3</v>
      </c>
      <c r="D7">
        <v>1850</v>
      </c>
      <c r="E7">
        <f t="shared" si="0"/>
        <v>5550</v>
      </c>
      <c r="F7">
        <v>0.036</v>
      </c>
      <c r="G7">
        <f t="shared" si="1"/>
        <v>0.10799999999999998</v>
      </c>
      <c r="H7">
        <v>142</v>
      </c>
      <c r="I7">
        <f t="shared" si="2"/>
        <v>426</v>
      </c>
    </row>
    <row r="8" spans="2:9" ht="12.75">
      <c r="B8" t="s">
        <v>35</v>
      </c>
      <c r="C8">
        <v>1</v>
      </c>
      <c r="D8">
        <v>1550</v>
      </c>
      <c r="E8">
        <f t="shared" si="0"/>
        <v>1550</v>
      </c>
      <c r="F8">
        <v>0.027</v>
      </c>
      <c r="G8">
        <f t="shared" si="1"/>
        <v>0.027</v>
      </c>
      <c r="H8">
        <v>107</v>
      </c>
      <c r="I8">
        <f t="shared" si="2"/>
        <v>107</v>
      </c>
    </row>
    <row r="9" spans="2:9" ht="12.75">
      <c r="B9" t="s">
        <v>40</v>
      </c>
      <c r="C9">
        <v>4</v>
      </c>
      <c r="D9">
        <v>1850</v>
      </c>
      <c r="E9">
        <f t="shared" si="0"/>
        <v>7400</v>
      </c>
      <c r="F9">
        <v>0.031</v>
      </c>
      <c r="G9">
        <f t="shared" si="1"/>
        <v>0.124</v>
      </c>
      <c r="H9">
        <v>123</v>
      </c>
      <c r="I9">
        <f t="shared" si="2"/>
        <v>492</v>
      </c>
    </row>
    <row r="10" spans="2:9" ht="12.75">
      <c r="B10" t="s">
        <v>36</v>
      </c>
      <c r="C10">
        <v>4</v>
      </c>
      <c r="D10">
        <v>1450</v>
      </c>
      <c r="E10">
        <f t="shared" si="0"/>
        <v>5800</v>
      </c>
      <c r="F10">
        <v>0.025</v>
      </c>
      <c r="G10">
        <f t="shared" si="1"/>
        <v>0.1</v>
      </c>
      <c r="H10">
        <v>99</v>
      </c>
      <c r="I10">
        <f t="shared" si="2"/>
        <v>396</v>
      </c>
    </row>
    <row r="11" spans="2:9" ht="12.75">
      <c r="B11" t="s">
        <v>31</v>
      </c>
      <c r="C11">
        <v>1</v>
      </c>
      <c r="D11">
        <v>1200</v>
      </c>
      <c r="E11">
        <f t="shared" si="0"/>
        <v>1200</v>
      </c>
      <c r="F11">
        <v>0.018</v>
      </c>
      <c r="G11">
        <f t="shared" si="1"/>
        <v>0.018</v>
      </c>
      <c r="H11">
        <v>71</v>
      </c>
      <c r="I11">
        <f t="shared" si="2"/>
        <v>71</v>
      </c>
    </row>
    <row r="12" spans="2:9" ht="12.75">
      <c r="B12" t="s">
        <v>34</v>
      </c>
      <c r="C12">
        <v>1</v>
      </c>
      <c r="D12">
        <v>5300</v>
      </c>
      <c r="E12">
        <f t="shared" si="0"/>
        <v>5300</v>
      </c>
      <c r="F12">
        <v>0.05</v>
      </c>
      <c r="G12">
        <f t="shared" si="1"/>
        <v>0.05</v>
      </c>
      <c r="H12">
        <v>198</v>
      </c>
      <c r="I12">
        <f t="shared" si="2"/>
        <v>198</v>
      </c>
    </row>
    <row r="13" spans="2:9" ht="12.75">
      <c r="B13" t="s">
        <v>37</v>
      </c>
      <c r="C13">
        <v>1</v>
      </c>
      <c r="D13">
        <v>1500</v>
      </c>
      <c r="E13">
        <f t="shared" si="0"/>
        <v>1500</v>
      </c>
      <c r="F13">
        <v>0.03</v>
      </c>
      <c r="G13">
        <f t="shared" si="1"/>
        <v>0.03</v>
      </c>
      <c r="H13">
        <v>119</v>
      </c>
      <c r="I13">
        <f t="shared" si="2"/>
        <v>119</v>
      </c>
    </row>
    <row r="14" spans="2:9" ht="12.75">
      <c r="B14" t="s">
        <v>42</v>
      </c>
      <c r="C14">
        <v>1</v>
      </c>
      <c r="D14">
        <v>1000</v>
      </c>
      <c r="E14">
        <f t="shared" si="0"/>
        <v>1000</v>
      </c>
      <c r="F14">
        <v>0.015</v>
      </c>
      <c r="G14">
        <f t="shared" si="1"/>
        <v>0.015</v>
      </c>
      <c r="H14">
        <v>60</v>
      </c>
      <c r="I14">
        <f t="shared" si="2"/>
        <v>60</v>
      </c>
    </row>
    <row r="15" spans="2:9" ht="12.75">
      <c r="B15" t="s">
        <v>43</v>
      </c>
      <c r="C15">
        <v>4</v>
      </c>
      <c r="D15">
        <v>1300</v>
      </c>
      <c r="E15">
        <f t="shared" si="0"/>
        <v>5200</v>
      </c>
      <c r="F15">
        <v>0.027</v>
      </c>
      <c r="G15">
        <f t="shared" si="1"/>
        <v>0.108</v>
      </c>
      <c r="H15">
        <v>107</v>
      </c>
      <c r="I15">
        <f t="shared" si="2"/>
        <v>428</v>
      </c>
    </row>
    <row r="16" spans="2:9" ht="12.75">
      <c r="B16" t="s">
        <v>44</v>
      </c>
      <c r="C16">
        <v>1</v>
      </c>
      <c r="D16">
        <v>1100</v>
      </c>
      <c r="E16">
        <f t="shared" si="0"/>
        <v>1100</v>
      </c>
      <c r="F16">
        <v>0.02</v>
      </c>
      <c r="G16">
        <f t="shared" si="1"/>
        <v>0.02</v>
      </c>
      <c r="H16">
        <v>80</v>
      </c>
      <c r="I16">
        <f t="shared" si="2"/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2013-05-16T00:21:11Z</dcterms:created>
  <dcterms:modified xsi:type="dcterms:W3CDTF">2013-05-28T16:58:43Z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