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<sst xmlns="http://schemas.openxmlformats.org/spreadsheetml/2006/main" count="28" uniqueCount="28">
  <si>
    <t>ник</t>
  </si>
  <si>
    <t>сдано</t>
  </si>
  <si>
    <t>к оплате с ОРГ</t>
  </si>
  <si>
    <t>Цена за кг.</t>
  </si>
  <si>
    <t>Цена доставки</t>
  </si>
  <si>
    <t xml:space="preserve"> вес товара</t>
  </si>
  <si>
    <t xml:space="preserve"> цена за доставку товара</t>
  </si>
  <si>
    <t>сумма с Орг+ТР</t>
  </si>
  <si>
    <t xml:space="preserve">Итого -Вы мне/+Я Вам </t>
  </si>
  <si>
    <t xml:space="preserve">Hapmy  </t>
  </si>
  <si>
    <t xml:space="preserve">Jvk   </t>
  </si>
  <si>
    <t xml:space="preserve">LARAMAY </t>
  </si>
  <si>
    <t xml:space="preserve">Sosiska </t>
  </si>
  <si>
    <t xml:space="preserve">kattay </t>
  </si>
  <si>
    <t>Натуса</t>
  </si>
  <si>
    <t>daha2009</t>
  </si>
  <si>
    <t xml:space="preserve">i.sonata </t>
  </si>
  <si>
    <t xml:space="preserve">KUKOLKA </t>
  </si>
  <si>
    <t xml:space="preserve">Olala_nsk </t>
  </si>
  <si>
    <t xml:space="preserve">Ivanovan </t>
  </si>
  <si>
    <t>Амви</t>
  </si>
  <si>
    <t xml:space="preserve">Evge2012 </t>
  </si>
  <si>
    <t xml:space="preserve">Smil@ </t>
  </si>
  <si>
    <t xml:space="preserve">LeoNaBob </t>
  </si>
  <si>
    <t xml:space="preserve">dasha777 </t>
  </si>
  <si>
    <t>Aussie</t>
  </si>
  <si>
    <t>Эльга</t>
  </si>
  <si>
    <t xml:space="preserve">Lidok 86 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</si>
</sst>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&quot;р.&quot;"/>
    <numFmt numFmtId="181" formatCode="#,##0.00&quot;р.&quot;;[Red]#,##0.00&quot;р.&quot;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_р_.;[Red]#,##0.00_р_."/>
    <numFmt numFmtId="188" formatCode="#,##0.00;[Red]#,##0.00"/>
    <numFmt numFmtId="189" formatCode="#,##0.00\ &quot;р.&quot;"/>
    <numFmt numFmtId="190" formatCode="#,##0.00\ &quot;р.&quot;;[Red]#,##0.00\ &quot;р.&quot;"/>
    <numFmt numFmtId="191" formatCode="#,##0.00\ &quot;₽&quot;;[Red]#,##0.00\ &quot;₽&quot;"/>
    <numFmt numFmtId="192" formatCode="000000000"/>
    <numFmt numFmtId="193" formatCode="#,##0.00\ &quot;₽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\ [$₽-419]"/>
    <numFmt numFmtId="199" formatCode="#,##0.00\ _₽"/>
    <numFmt numFmtId="200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Verdana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Verdana"/>
      <family val="2"/>
    </font>
    <font>
      <b/>
      <sz val="9"/>
      <color theme="1"/>
      <name val="Calibri"/>
      <family val="2"/>
    </font>
    <font>
      <b/>
      <sz val="11"/>
      <color rgb="FFFF0000"/>
      <name val="Calibri"/>
      <family val="2"/>
    </font>
    <font>
      <sz val="10"/>
      <color rgb="FF000000"/>
      <name val="Arial"/>
      <family val="2"/>
    </font>
    <font>
      <b/>
      <sz val="9"/>
      <color rgb="FF000000"/>
      <name val="Verdana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8" fillId="0" borderId="0" applyFill="0" applyProtection="0">
      <alignment/>
    </xf>
    <xf numFmtId="0" fontId="8" fillId="0" borderId="0" applyFill="0" applyProtection="0">
      <alignment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8" fillId="0" borderId="0" applyFill="0" applyProtection="0">
      <alignment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81" fontId="4" fillId="0" borderId="10" xfId="0" applyNumberFormat="1" applyFont="1" applyBorder="1" applyAlignment="1">
      <alignment horizontal="center" wrapText="1"/>
    </xf>
    <xf numFmtId="181" fontId="0" fillId="0" borderId="10" xfId="0" applyNumberFormat="1" applyBorder="1" applyAlignment="1">
      <alignment/>
    </xf>
    <xf numFmtId="2" fontId="4" fillId="0" borderId="10" xfId="0" applyNumberFormat="1" applyFont="1" applyBorder="1" applyAlignment="1">
      <alignment horizontal="center" wrapText="1"/>
    </xf>
    <xf numFmtId="2" fontId="50" fillId="0" borderId="10" xfId="0" applyNumberFormat="1" applyFont="1" applyBorder="1" applyAlignment="1">
      <alignment horizontal="center"/>
    </xf>
    <xf numFmtId="189" fontId="40" fillId="0" borderId="0" xfId="0" applyNumberFormat="1" applyFont="1" applyAlignment="1">
      <alignment horizontal="center"/>
    </xf>
    <xf numFmtId="189" fontId="51" fillId="0" borderId="0" xfId="0" applyNumberFormat="1" applyFont="1" applyAlignment="1">
      <alignment horizontal="right"/>
    </xf>
    <xf numFmtId="2" fontId="50" fillId="0" borderId="0" xfId="0" applyNumberFormat="1" applyFont="1" applyAlignment="1">
      <alignment horizontal="center"/>
    </xf>
    <xf numFmtId="189" fontId="52" fillId="0" borderId="0" xfId="0" applyNumberFormat="1" applyFont="1" applyBorder="1" applyAlignment="1">
      <alignment horizontal="right"/>
    </xf>
    <xf numFmtId="190" fontId="52" fillId="0" borderId="10" xfId="0" applyNumberFormat="1" applyFont="1" applyBorder="1" applyAlignment="1">
      <alignment horizontal="center"/>
    </xf>
    <xf numFmtId="190" fontId="51" fillId="0" borderId="10" xfId="0" applyNumberFormat="1" applyFont="1" applyBorder="1" applyAlignment="1">
      <alignment horizontal="center"/>
    </xf>
    <xf numFmtId="190" fontId="3" fillId="0" borderId="10" xfId="0" applyNumberFormat="1" applyFont="1" applyBorder="1" applyAlignment="1">
      <alignment horizontal="center" wrapText="1"/>
    </xf>
    <xf numFmtId="190" fontId="5" fillId="0" borderId="10" xfId="0" applyNumberFormat="1" applyFont="1" applyBorder="1" applyAlignment="1">
      <alignment horizontal="center" wrapText="1"/>
    </xf>
    <xf numFmtId="191" fontId="7" fillId="0" borderId="10" xfId="55" applyNumberFormat="1" applyFont="1" applyBorder="1" applyAlignment="1">
      <alignment vertical="center" wrapText="1"/>
      <protection/>
    </xf>
    <xf numFmtId="193" fontId="0" fillId="0" borderId="0" xfId="0" applyNumberFormat="1" applyAlignment="1">
      <alignment/>
    </xf>
    <xf numFmtId="0" fontId="0" fillId="0" borderId="0" xfId="0" applyFill="1" applyAlignment="1">
      <alignment/>
    </xf>
    <xf numFmtId="189" fontId="53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89" fontId="53" fillId="0" borderId="10" xfId="0" applyNumberFormat="1" applyFont="1" applyFill="1" applyBorder="1" applyAlignment="1">
      <alignment horizontal="center"/>
    </xf>
    <xf numFmtId="191" fontId="50" fillId="0" borderId="10" xfId="0" applyNumberFormat="1" applyFont="1" applyBorder="1" applyAlignment="1">
      <alignment horizontal="center"/>
    </xf>
    <xf numFmtId="0" fontId="7" fillId="0" borderId="10" xfId="55" applyNumberFormat="1" applyFont="1" applyBorder="1" applyAlignment="1">
      <alignment vertical="center" wrapText="1"/>
      <protection/>
    </xf>
    <xf numFmtId="180" fontId="50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 horizontal="center" wrapText="1"/>
    </xf>
    <xf numFmtId="0" fontId="54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193" fontId="55" fillId="0" borderId="10" xfId="0" applyNumberFormat="1" applyFont="1" applyBorder="1" applyAlignment="1">
      <alignment horizontal="center"/>
    </xf>
    <xf numFmtId="189" fontId="40" fillId="0" borderId="0" xfId="0" applyNumberFormat="1" applyFont="1" applyFill="1" applyAlignment="1">
      <alignment horizontal="center"/>
    </xf>
    <xf numFmtId="189" fontId="53" fillId="0" borderId="11" xfId="0" applyNumberFormat="1" applyFont="1" applyFill="1" applyBorder="1" applyAlignment="1">
      <alignment horizontal="center"/>
    </xf>
    <xf numFmtId="0" fontId="56" fillId="0" borderId="10" xfId="0" applyFont="1" applyBorder="1" applyAlignment="1">
      <alignment horizontal="left" vertical="center" indent="2"/>
    </xf>
    <xf numFmtId="0" fontId="36" fillId="0" borderId="10" xfId="44" applyBorder="1" applyAlignment="1" applyProtection="1">
      <alignment horizontal="left" vertical="center" indent="2"/>
      <protection/>
    </xf>
    <xf numFmtId="8" fontId="55" fillId="0" borderId="10" xfId="0" applyNumberFormat="1" applyFont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mil@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G1" sqref="G1"/>
    </sheetView>
  </sheetViews>
  <sheetFormatPr defaultColWidth="9.140625" defaultRowHeight="15"/>
  <cols>
    <col min="1" max="1" width="33.421875" style="1" customWidth="1"/>
    <col min="2" max="2" width="12.7109375" style="12" customWidth="1"/>
    <col min="3" max="3" width="19.28125" style="0" customWidth="1"/>
    <col min="4" max="4" width="16.140625" style="13" customWidth="1"/>
    <col min="5" max="5" width="18.140625" style="11" customWidth="1"/>
    <col min="6" max="6" width="15.57421875" style="0" customWidth="1"/>
    <col min="7" max="7" width="25.421875" style="10" customWidth="1"/>
    <col min="8" max="8" width="12.140625" style="0" bestFit="1" customWidth="1"/>
    <col min="9" max="9" width="12.421875" style="0" customWidth="1"/>
    <col min="10" max="10" width="14.7109375" style="0" customWidth="1"/>
    <col min="11" max="11" width="15.00390625" style="0" customWidth="1"/>
    <col min="13" max="13" width="13.28125" style="0" customWidth="1"/>
    <col min="14" max="14" width="9.57421875" style="0" bestFit="1" customWidth="1"/>
  </cols>
  <sheetData>
    <row r="1" spans="1:7" ht="15">
      <c r="A1" s="2" t="s">
        <v>4</v>
      </c>
      <c r="B1" s="18">
        <v>7799</v>
      </c>
      <c r="C1" s="25"/>
      <c r="D1" s="14"/>
      <c r="E1" s="15"/>
      <c r="F1" s="2"/>
      <c r="G1" s="21"/>
    </row>
    <row r="2" spans="1:7" ht="15">
      <c r="A2" s="2" t="s">
        <v>3</v>
      </c>
      <c r="B2" s="24">
        <f>B1/B24</f>
        <v>64.45454545454545</v>
      </c>
      <c r="C2" s="26"/>
      <c r="D2" s="14"/>
      <c r="E2" s="15"/>
      <c r="F2" s="2"/>
      <c r="G2" s="21"/>
    </row>
    <row r="3" spans="1:7" ht="15">
      <c r="A3" s="3"/>
      <c r="B3" s="9"/>
      <c r="C3" s="26"/>
      <c r="D3" s="14"/>
      <c r="E3" s="15"/>
      <c r="F3" s="2"/>
      <c r="G3" s="21"/>
    </row>
    <row r="4" spans="1:7" ht="51.75" customHeight="1">
      <c r="A4" s="4" t="s">
        <v>0</v>
      </c>
      <c r="B4" s="8" t="s">
        <v>5</v>
      </c>
      <c r="C4" s="27" t="s">
        <v>6</v>
      </c>
      <c r="D4" s="16" t="s">
        <v>2</v>
      </c>
      <c r="E4" s="17" t="s">
        <v>1</v>
      </c>
      <c r="F4" s="5" t="s">
        <v>7</v>
      </c>
      <c r="G4" s="23" t="s">
        <v>8</v>
      </c>
    </row>
    <row r="5" spans="1:14" ht="19.5" customHeight="1">
      <c r="A5" s="33" t="s">
        <v>9</v>
      </c>
      <c r="B5" s="8">
        <v>0.4</v>
      </c>
      <c r="C5" s="6">
        <f>B5*B2</f>
        <v>25.78181818181818</v>
      </c>
      <c r="D5" s="35">
        <v>924</v>
      </c>
      <c r="E5" s="35">
        <v>924</v>
      </c>
      <c r="F5" s="7">
        <f>D5+C5</f>
        <v>949.7818181818182</v>
      </c>
      <c r="G5" s="23">
        <f>E5-F5</f>
        <v>-25.781818181818153</v>
      </c>
      <c r="L5" s="20"/>
      <c r="N5" s="19"/>
    </row>
    <row r="6" spans="1:12" ht="15">
      <c r="A6" s="33" t="s">
        <v>10</v>
      </c>
      <c r="B6" s="9">
        <v>5</v>
      </c>
      <c r="C6" s="6">
        <f>B6*B2</f>
        <v>322.27272727272725</v>
      </c>
      <c r="D6" s="35">
        <v>6922.3</v>
      </c>
      <c r="E6" s="35">
        <v>6923</v>
      </c>
      <c r="F6" s="7">
        <f aca="true" t="shared" si="0" ref="F6:F23">D6+C6</f>
        <v>7244.572727272727</v>
      </c>
      <c r="G6" s="23">
        <f aca="true" t="shared" si="1" ref="G6:G23">E6-F6</f>
        <v>-321.5727272727272</v>
      </c>
      <c r="L6" s="20"/>
    </row>
    <row r="7" spans="1:12" ht="15">
      <c r="A7" s="33" t="s">
        <v>11</v>
      </c>
      <c r="B7" s="9">
        <v>9.5</v>
      </c>
      <c r="C7" s="6">
        <f>B7*B2</f>
        <v>612.3181818181818</v>
      </c>
      <c r="D7" s="35">
        <v>9143.2</v>
      </c>
      <c r="E7" s="35">
        <v>9143.2</v>
      </c>
      <c r="F7" s="7">
        <f t="shared" si="0"/>
        <v>9755.518181818183</v>
      </c>
      <c r="G7" s="23">
        <f t="shared" si="1"/>
        <v>-612.318181818182</v>
      </c>
      <c r="L7" s="20"/>
    </row>
    <row r="8" spans="1:12" ht="15">
      <c r="A8" s="33" t="s">
        <v>12</v>
      </c>
      <c r="B8" s="9">
        <v>9.4</v>
      </c>
      <c r="C8" s="6">
        <f>B8*B2</f>
        <v>605.8727272727273</v>
      </c>
      <c r="D8" s="35">
        <v>14878.6</v>
      </c>
      <c r="E8" s="35">
        <v>14878.6</v>
      </c>
      <c r="F8" s="7">
        <f t="shared" si="0"/>
        <v>15484.472727272727</v>
      </c>
      <c r="G8" s="23">
        <f t="shared" si="1"/>
        <v>-605.8727272727265</v>
      </c>
      <c r="L8" s="20"/>
    </row>
    <row r="9" spans="1:12" ht="15">
      <c r="A9" s="33" t="s">
        <v>13</v>
      </c>
      <c r="B9" s="9">
        <v>1.5</v>
      </c>
      <c r="C9" s="6">
        <f>B9*B2</f>
        <v>96.68181818181819</v>
      </c>
      <c r="D9" s="35">
        <v>6922.3</v>
      </c>
      <c r="E9" s="35">
        <v>6922.3</v>
      </c>
      <c r="F9" s="7">
        <f t="shared" si="0"/>
        <v>7018.981818181818</v>
      </c>
      <c r="G9" s="23">
        <f t="shared" si="1"/>
        <v>-96.68181818181802</v>
      </c>
      <c r="L9" s="20"/>
    </row>
    <row r="10" spans="1:12" ht="15">
      <c r="A10" s="33" t="s">
        <v>14</v>
      </c>
      <c r="B10" s="9">
        <v>4.5</v>
      </c>
      <c r="C10" s="6">
        <f>B10*B2</f>
        <v>290.04545454545456</v>
      </c>
      <c r="D10" s="35">
        <v>8296.2</v>
      </c>
      <c r="E10" s="35">
        <v>8297</v>
      </c>
      <c r="F10" s="7">
        <f t="shared" si="0"/>
        <v>8586.245454545455</v>
      </c>
      <c r="G10" s="23">
        <f t="shared" si="1"/>
        <v>-289.2454545454548</v>
      </c>
      <c r="L10" s="20"/>
    </row>
    <row r="11" spans="1:12" ht="15">
      <c r="A11" s="33" t="s">
        <v>15</v>
      </c>
      <c r="B11" s="9">
        <v>7</v>
      </c>
      <c r="C11" s="6">
        <f>B11*B2</f>
        <v>451.1818181818182</v>
      </c>
      <c r="D11" s="35">
        <v>8316</v>
      </c>
      <c r="E11" s="35">
        <v>8316</v>
      </c>
      <c r="F11" s="7">
        <f t="shared" si="0"/>
        <v>8767.181818181818</v>
      </c>
      <c r="G11" s="23">
        <f t="shared" si="1"/>
        <v>-451.181818181818</v>
      </c>
      <c r="L11" s="20"/>
    </row>
    <row r="12" spans="1:7" ht="15">
      <c r="A12" s="33" t="s">
        <v>16</v>
      </c>
      <c r="B12" s="9">
        <v>13</v>
      </c>
      <c r="C12" s="6">
        <f>B12*B2</f>
        <v>837.9090909090909</v>
      </c>
      <c r="D12" s="35">
        <v>21184.9</v>
      </c>
      <c r="E12" s="35">
        <f>19346+2024+186</f>
        <v>21556</v>
      </c>
      <c r="F12" s="7">
        <f t="shared" si="0"/>
        <v>22022.809090909093</v>
      </c>
      <c r="G12" s="23">
        <f t="shared" si="1"/>
        <v>-466.80909090909336</v>
      </c>
    </row>
    <row r="13" spans="1:7" ht="15">
      <c r="A13" s="33" t="s">
        <v>17</v>
      </c>
      <c r="B13" s="9">
        <v>4.5</v>
      </c>
      <c r="C13" s="6">
        <f>B13*B2</f>
        <v>290.04545454545456</v>
      </c>
      <c r="D13" s="35">
        <v>10148.6</v>
      </c>
      <c r="E13" s="35">
        <v>10149</v>
      </c>
      <c r="F13" s="7">
        <f t="shared" si="0"/>
        <v>10438.645454545454</v>
      </c>
      <c r="G13" s="23">
        <f t="shared" si="1"/>
        <v>-289.6454545454544</v>
      </c>
    </row>
    <row r="14" spans="1:7" ht="15">
      <c r="A14" s="33" t="s">
        <v>18</v>
      </c>
      <c r="B14" s="9">
        <v>0.6</v>
      </c>
      <c r="C14" s="6">
        <f>B14*B2</f>
        <v>38.67272727272727</v>
      </c>
      <c r="D14" s="35">
        <v>7912.3</v>
      </c>
      <c r="E14" s="35">
        <v>7912.3</v>
      </c>
      <c r="F14" s="7">
        <f t="shared" si="0"/>
        <v>7950.972727272728</v>
      </c>
      <c r="G14" s="32">
        <f t="shared" si="1"/>
        <v>-38.67272727272757</v>
      </c>
    </row>
    <row r="15" spans="1:7" ht="15">
      <c r="A15" s="33" t="s">
        <v>19</v>
      </c>
      <c r="B15" s="9">
        <v>6.5</v>
      </c>
      <c r="C15" s="6">
        <f>B15*B2</f>
        <v>418.95454545454544</v>
      </c>
      <c r="D15" s="35">
        <v>0</v>
      </c>
      <c r="E15" s="35">
        <v>0</v>
      </c>
      <c r="F15" s="7">
        <f t="shared" si="0"/>
        <v>418.95454545454544</v>
      </c>
      <c r="G15" s="23">
        <f t="shared" si="1"/>
        <v>-418.95454545454544</v>
      </c>
    </row>
    <row r="16" spans="1:7" ht="15">
      <c r="A16" s="33" t="s">
        <v>20</v>
      </c>
      <c r="B16" s="9">
        <v>8</v>
      </c>
      <c r="C16" s="6">
        <f>B16*B2</f>
        <v>515.6363636363636</v>
      </c>
      <c r="D16" s="35">
        <v>7929.9</v>
      </c>
      <c r="E16" s="35">
        <v>7930</v>
      </c>
      <c r="F16" s="7">
        <f t="shared" si="0"/>
        <v>8445.536363636364</v>
      </c>
      <c r="G16" s="23">
        <f t="shared" si="1"/>
        <v>-515.5363636363636</v>
      </c>
    </row>
    <row r="17" spans="1:9" ht="15">
      <c r="A17" s="33" t="s">
        <v>21</v>
      </c>
      <c r="B17" s="9">
        <v>0.4</v>
      </c>
      <c r="C17" s="6">
        <f>B17*B2</f>
        <v>25.78181818181818</v>
      </c>
      <c r="D17" s="35">
        <v>3656.4</v>
      </c>
      <c r="E17" s="35">
        <v>3657</v>
      </c>
      <c r="F17" s="7">
        <f t="shared" si="0"/>
        <v>3682.1818181818185</v>
      </c>
      <c r="G17" s="23">
        <f t="shared" si="1"/>
        <v>-25.18181818181847</v>
      </c>
      <c r="I17" s="22"/>
    </row>
    <row r="18" spans="1:7" ht="15">
      <c r="A18" s="34" t="s">
        <v>22</v>
      </c>
      <c r="B18" s="9">
        <v>2.7</v>
      </c>
      <c r="C18" s="6">
        <f>B18*B2</f>
        <v>174.02727272727273</v>
      </c>
      <c r="D18" s="35">
        <v>5101.8</v>
      </c>
      <c r="E18" s="35">
        <v>5101.8</v>
      </c>
      <c r="F18" s="7">
        <f t="shared" si="0"/>
        <v>5275.827272727273</v>
      </c>
      <c r="G18" s="23">
        <f t="shared" si="1"/>
        <v>-174.02727272727316</v>
      </c>
    </row>
    <row r="19" spans="1:7" ht="15">
      <c r="A19" s="33" t="s">
        <v>23</v>
      </c>
      <c r="B19" s="9">
        <v>3.5</v>
      </c>
      <c r="C19" s="6">
        <f>B19*B2</f>
        <v>225.5909090909091</v>
      </c>
      <c r="D19" s="35">
        <v>7794.6</v>
      </c>
      <c r="E19" s="35">
        <v>7794.6</v>
      </c>
      <c r="F19" s="7">
        <f t="shared" si="0"/>
        <v>8020.190909090909</v>
      </c>
      <c r="G19" s="23">
        <f t="shared" si="1"/>
        <v>-225.590909090909</v>
      </c>
    </row>
    <row r="20" spans="1:7" ht="15">
      <c r="A20" s="33" t="s">
        <v>24</v>
      </c>
      <c r="B20" s="9">
        <v>4.5</v>
      </c>
      <c r="C20" s="6">
        <f>B20*B2</f>
        <v>290.04545454545456</v>
      </c>
      <c r="D20" s="35">
        <v>8559.1</v>
      </c>
      <c r="E20" s="35">
        <v>8560</v>
      </c>
      <c r="F20" s="7">
        <f t="shared" si="0"/>
        <v>8849.145454545454</v>
      </c>
      <c r="G20" s="23">
        <f t="shared" si="1"/>
        <v>-289.1454545454544</v>
      </c>
    </row>
    <row r="21" spans="1:7" ht="15">
      <c r="A21" s="33" t="s">
        <v>25</v>
      </c>
      <c r="B21" s="9">
        <v>5.5</v>
      </c>
      <c r="C21" s="6">
        <f>B21*B2</f>
        <v>354.5</v>
      </c>
      <c r="D21" s="35">
        <v>6111.6</v>
      </c>
      <c r="E21" s="35">
        <v>6112</v>
      </c>
      <c r="F21" s="7">
        <f t="shared" si="0"/>
        <v>6466.1</v>
      </c>
      <c r="G21" s="23">
        <f t="shared" si="1"/>
        <v>-354.10000000000036</v>
      </c>
    </row>
    <row r="22" spans="1:7" ht="15">
      <c r="A22" s="33" t="s">
        <v>26</v>
      </c>
      <c r="B22" s="9">
        <v>29.5</v>
      </c>
      <c r="C22" s="6">
        <f>B22*B2</f>
        <v>1901.4090909090908</v>
      </c>
      <c r="D22" s="35">
        <v>48483.6</v>
      </c>
      <c r="E22" s="35">
        <f>17542.8+30940.8</f>
        <v>48483.6</v>
      </c>
      <c r="F22" s="7">
        <f t="shared" si="0"/>
        <v>50385.00909090909</v>
      </c>
      <c r="G22" s="23">
        <f t="shared" si="1"/>
        <v>-1901.4090909090883</v>
      </c>
    </row>
    <row r="23" spans="1:7" ht="15">
      <c r="A23" s="33" t="s">
        <v>27</v>
      </c>
      <c r="B23" s="9">
        <v>5</v>
      </c>
      <c r="C23" s="6">
        <f>B23*B2</f>
        <v>322.27272727272725</v>
      </c>
      <c r="D23" s="35">
        <v>7912.3</v>
      </c>
      <c r="E23" s="35">
        <v>7912.3</v>
      </c>
      <c r="F23" s="7">
        <f t="shared" si="0"/>
        <v>8234.572727272727</v>
      </c>
      <c r="G23" s="23">
        <f t="shared" si="1"/>
        <v>-322.272727272727</v>
      </c>
    </row>
    <row r="24" spans="1:7" ht="15">
      <c r="A24" s="28"/>
      <c r="B24" s="9">
        <f>SUM(B5:B23)</f>
        <v>121.00000000000001</v>
      </c>
      <c r="C24" s="6"/>
      <c r="D24" s="30">
        <v>0</v>
      </c>
      <c r="E24" s="30"/>
      <c r="F24" s="7"/>
      <c r="G24" s="23"/>
    </row>
    <row r="25" spans="1:7" ht="15">
      <c r="A25" s="28"/>
      <c r="B25" s="9"/>
      <c r="C25" s="6"/>
      <c r="D25" s="30"/>
      <c r="E25" s="30"/>
      <c r="F25" s="7"/>
      <c r="G25" s="23"/>
    </row>
    <row r="26" spans="1:7" ht="15">
      <c r="A26" s="28"/>
      <c r="B26" s="9"/>
      <c r="C26" s="6"/>
      <c r="D26" s="30"/>
      <c r="E26" s="30"/>
      <c r="F26" s="7"/>
      <c r="G26" s="23"/>
    </row>
    <row r="27" spans="1:7" ht="15">
      <c r="A27" s="29"/>
      <c r="B27" s="9"/>
      <c r="C27" s="6"/>
      <c r="D27" s="30"/>
      <c r="E27" s="30"/>
      <c r="F27" s="7"/>
      <c r="G27" s="23"/>
    </row>
    <row r="28" ht="15">
      <c r="G28" s="31"/>
    </row>
  </sheetData>
  <sheetProtection/>
  <hyperlinks>
    <hyperlink ref="A18" r:id="rId1" display="Smil@ 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Надежда Капитонова</cp:lastModifiedBy>
  <dcterms:created xsi:type="dcterms:W3CDTF">2011-01-22T04:40:36Z</dcterms:created>
  <dcterms:modified xsi:type="dcterms:W3CDTF">2017-02-03T17:52:55Z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