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<sst xmlns="http://schemas.openxmlformats.org/spreadsheetml/2006/main" count="667" uniqueCount="213">
  <si>
    <t>- позиции маркеры по цветоразмеру</t>
  </si>
  <si>
    <t>- позиции маркеры по артукулу</t>
  </si>
  <si>
    <t xml:space="preserve">Номенклатура </t>
  </si>
  <si>
    <t>Цена</t>
  </si>
  <si>
    <t>Штук в коробке</t>
  </si>
  <si>
    <t>Штук в ящике</t>
  </si>
  <si>
    <t>Доступно</t>
  </si>
  <si>
    <t>руб</t>
  </si>
  <si>
    <t>Итог</t>
  </si>
  <si>
    <t>1</t>
  </si>
  <si>
    <t>=SUMIF(R[1]C[4]:R[2]C[4],"=3",R[1]C:R[2]C)</t>
  </si>
  <si>
    <t>1.ТОВАР</t>
  </si>
  <si>
    <t>3</t>
  </si>
  <si>
    <t>=SUMIF(R[1]C[4]:R[1]C[4],"=4",R[1]C:R[1]C)</t>
  </si>
  <si>
    <t>KIDS</t>
  </si>
  <si>
    <t>4</t>
  </si>
  <si>
    <t>=SUMIF(R[1]C[4]:R[1]C[4],"=5",R[1]C:R[1]C)</t>
  </si>
  <si>
    <t>Белье детское</t>
  </si>
  <si>
    <t>5</t>
  </si>
  <si>
    <t>=SUMIF(R[1]C[4]:R[295]C[4],"=6",R[1]C:R[295]C)</t>
  </si>
  <si>
    <t>1-5 лет</t>
  </si>
  <si>
    <t>6</t>
  </si>
  <si>
    <t>=SUMIF(R[1]C[4]:R[173]C[4],"=7",R[1]C:R[173]C)</t>
  </si>
  <si>
    <t>Майки</t>
  </si>
  <si>
    <t>7</t>
  </si>
  <si>
    <t>=SUMIF(R[1]C[4]:R[20]C[4],"=8",R[1]C:R[20]C)</t>
  </si>
  <si>
    <t>GUV372 майка для девочек</t>
  </si>
  <si>
    <t>8</t>
  </si>
  <si>
    <t>=SUM(R[1]C:R[9]C)</t>
  </si>
  <si>
    <t xml:space="preserve">24509      </t>
  </si>
  <si>
    <t>White</t>
  </si>
  <si>
    <t xml:space="preserve">Р0009    </t>
  </si>
  <si>
    <t>GUV372 майка для девочек (1, White)</t>
  </si>
  <si>
    <t>9</t>
  </si>
  <si>
    <t>ДЕТАЛИ</t>
  </si>
  <si>
    <t>BUV343 майка для мальчиков</t>
  </si>
  <si>
    <t xml:space="preserve">23604      </t>
  </si>
  <si>
    <t>Red</t>
  </si>
  <si>
    <t>BUV343 майка для мальчиков (1, Red)</t>
  </si>
  <si>
    <t>BUV343 майка для мальчиков (1, White)</t>
  </si>
  <si>
    <t>Трусы</t>
  </si>
  <si>
    <t>=SUMIF(R[1]C[4]:R[150]C[4],"=8",R[1]C:R[150]C)</t>
  </si>
  <si>
    <t>BUB359 трусы для мальчиков</t>
  </si>
  <si>
    <t xml:space="preserve">27231      </t>
  </si>
  <si>
    <t>Multy</t>
  </si>
  <si>
    <t xml:space="preserve">Р0015    </t>
  </si>
  <si>
    <t>BUB359 трусы для мальчиков (4, Multy)</t>
  </si>
  <si>
    <t>BUH361 трусы для мальчиков</t>
  </si>
  <si>
    <t xml:space="preserve">27248      </t>
  </si>
  <si>
    <t xml:space="preserve">Р0013    </t>
  </si>
  <si>
    <t>BUH361 трусы для мальчиков (3, Multy)</t>
  </si>
  <si>
    <t>BUH361 трусы для мальчиков (4, Multy)</t>
  </si>
  <si>
    <t xml:space="preserve">Р0017    </t>
  </si>
  <si>
    <t>BUH361 трусы для мальчиков (5, Multy)</t>
  </si>
  <si>
    <t>BUL346 трусы для мальчиков</t>
  </si>
  <si>
    <t xml:space="preserve">24463      </t>
  </si>
  <si>
    <t>BUL346 трусы для мальчиков (1, Multy)</t>
  </si>
  <si>
    <t>BUL347 трусы для мальчиков</t>
  </si>
  <si>
    <t xml:space="preserve">24466      </t>
  </si>
  <si>
    <t>BUL347 трусы для мальчиков (1, Multy)</t>
  </si>
  <si>
    <t>BUL348 трусы для мальчиков</t>
  </si>
  <si>
    <t xml:space="preserve">24469      </t>
  </si>
  <si>
    <t>BUL348 трусы для мальчиков (1, Multy)</t>
  </si>
  <si>
    <t>BUL349 трусы для мальчиков</t>
  </si>
  <si>
    <t xml:space="preserve">24473      </t>
  </si>
  <si>
    <t>BUL349 трусы для мальчиков (1, Multy)</t>
  </si>
  <si>
    <t>BUL351 трусы для мальчиков</t>
  </si>
  <si>
    <t xml:space="preserve">24479      </t>
  </si>
  <si>
    <t>BUL351 трусы для мальчиков (1, Multy)</t>
  </si>
  <si>
    <t xml:space="preserve">Р0011    </t>
  </si>
  <si>
    <t>BUL351 трусы для мальчиков (2, Multy)</t>
  </si>
  <si>
    <t>BUL340 трусы для мальчиков</t>
  </si>
  <si>
    <t xml:space="preserve">23594      </t>
  </si>
  <si>
    <t>BUL340 трусы для мальчиков (1, Multy)</t>
  </si>
  <si>
    <t>BUL341 трусы для мальчиков</t>
  </si>
  <si>
    <t xml:space="preserve">23597      </t>
  </si>
  <si>
    <t>BUL341 трусы для мальчиков (1, Multy)</t>
  </si>
  <si>
    <t>BUL342 трусы для мальчиков</t>
  </si>
  <si>
    <t xml:space="preserve">23601      </t>
  </si>
  <si>
    <t>BUL342 трусы для мальчиков (1, Multy)</t>
  </si>
  <si>
    <t>BUL343 трусы для мальчиков</t>
  </si>
  <si>
    <t xml:space="preserve">23605      </t>
  </si>
  <si>
    <t>BUL343 трусы для мальчиков (1, Multy)</t>
  </si>
  <si>
    <t>BUL344 трусы для мальчиков</t>
  </si>
  <si>
    <t xml:space="preserve">23608      </t>
  </si>
  <si>
    <t>BUL344 трусы для мальчиков (1, Multy)</t>
  </si>
  <si>
    <t>BUL344 трусы для мальчиков (3, Multy)</t>
  </si>
  <si>
    <t>BUL344 трусы для мальчиков (4, Multy)</t>
  </si>
  <si>
    <t>BUL345 трусы для мальчиков</t>
  </si>
  <si>
    <t xml:space="preserve">23609      </t>
  </si>
  <si>
    <t>BUL345 трусы для мальчиков (1, Multy)</t>
  </si>
  <si>
    <t>BUB335 трусы для мальчиков</t>
  </si>
  <si>
    <t xml:space="preserve">22692      </t>
  </si>
  <si>
    <t>BUB335 трусы для мальчиков (3, Multy)</t>
  </si>
  <si>
    <t>BUB335 трусы для мальчиков (4, Multy)</t>
  </si>
  <si>
    <t>BUB335 трусы для мальчиков (5, Multy)</t>
  </si>
  <si>
    <t>BUB337 трусы для мальчиков</t>
  </si>
  <si>
    <t xml:space="preserve">22700      </t>
  </si>
  <si>
    <t>BUB337 трусы для мальчиков (3, Multy)</t>
  </si>
  <si>
    <t>Комплекты бельевые</t>
  </si>
  <si>
    <t>=SUMIF(R[1]C[4]:R[120]C[4],"=8",R[1]C:R[120]C)</t>
  </si>
  <si>
    <t>GUA381 комплект для девочек</t>
  </si>
  <si>
    <t xml:space="preserve">27253      </t>
  </si>
  <si>
    <t>Blue</t>
  </si>
  <si>
    <t>GUA381 комплект для девочек (1, Blue)</t>
  </si>
  <si>
    <t>BUA346 комплект для мальчиков</t>
  </si>
  <si>
    <t xml:space="preserve">24462      </t>
  </si>
  <si>
    <t>BUA346 комплект для мальчиков (1, Blue)</t>
  </si>
  <si>
    <t>BUA347 комплект для мальчиков</t>
  </si>
  <si>
    <t xml:space="preserve">24465      </t>
  </si>
  <si>
    <t>BUA347 комплект для мальчиков (1, White)</t>
  </si>
  <si>
    <t>BUA347 комплект для мальчиков (2, White)</t>
  </si>
  <si>
    <t>BUA347 комплект для мальчиков (3, White)</t>
  </si>
  <si>
    <t>BUA347 комплект для мальчиков (4, White)</t>
  </si>
  <si>
    <t>BUA347 комплект для мальчиков (5, White)</t>
  </si>
  <si>
    <t>BUA349 комплект для мальчиков</t>
  </si>
  <si>
    <t xml:space="preserve">24472      </t>
  </si>
  <si>
    <t>BUA349 комплект для мальчиков (1, White)</t>
  </si>
  <si>
    <t>BUA351 комплект для мальчиков</t>
  </si>
  <si>
    <t xml:space="preserve">24478      </t>
  </si>
  <si>
    <t>BUA351 комплект для мальчиков (1, White)</t>
  </si>
  <si>
    <t>BUA344 комплект для мальчиков</t>
  </si>
  <si>
    <t xml:space="preserve">23607      </t>
  </si>
  <si>
    <t>BUA344 комплект для мальчиков (1, White)</t>
  </si>
  <si>
    <t>GUA361 комплект для девочек</t>
  </si>
  <si>
    <t xml:space="preserve">23628      </t>
  </si>
  <si>
    <t>GUA361 комплект для девочек (1, White)</t>
  </si>
  <si>
    <t>BUA335 комплект для мальчиков</t>
  </si>
  <si>
    <t xml:space="preserve">22689      </t>
  </si>
  <si>
    <t>BUA335 комплект для мальчиков (1, White)</t>
  </si>
  <si>
    <t>BUA336 комплект для мальчиков</t>
  </si>
  <si>
    <t xml:space="preserve">22693      </t>
  </si>
  <si>
    <t>BUA336 комплект для мальчиков (1, White)</t>
  </si>
  <si>
    <t>BUA337 комплект для мальчиков</t>
  </si>
  <si>
    <t xml:space="preserve">22697      </t>
  </si>
  <si>
    <t>Green</t>
  </si>
  <si>
    <t>BUA337 комплект для мальчиков (1, Green)</t>
  </si>
  <si>
    <t>BUA337 комплект для мальчиков (1, White)</t>
  </si>
  <si>
    <t>BUA339 комплект для мальчиков</t>
  </si>
  <si>
    <t xml:space="preserve">22705      </t>
  </si>
  <si>
    <t>BUA339 комплект для мальчиков (1, White)</t>
  </si>
  <si>
    <t>BUA325 комплект для мальчиков</t>
  </si>
  <si>
    <t xml:space="preserve">20552      </t>
  </si>
  <si>
    <t>Coral</t>
  </si>
  <si>
    <t>BUA325 комплект для мальчиков (1, Coral)</t>
  </si>
  <si>
    <t>6-11 лет</t>
  </si>
  <si>
    <t>=SUMIF(R[1]C[4]:R[64]C[4],"=7",R[1]C:R[64]C)</t>
  </si>
  <si>
    <t>Кальсоны</t>
  </si>
  <si>
    <t>=SUMIF(R[1]C[4]:R[10]C[4],"=8",R[1]C:R[10]C)</t>
  </si>
  <si>
    <t>BD01 кальсоны для мальчиков</t>
  </si>
  <si>
    <t xml:space="preserve">04366      </t>
  </si>
  <si>
    <t>Black</t>
  </si>
  <si>
    <t xml:space="preserve">Р0016    </t>
  </si>
  <si>
    <t>BD01 кальсоны для мальчиков (4/5, Black)</t>
  </si>
  <si>
    <t>=SUMIF(R[1]C[4]:R[30]C[4],"=8",R[1]C:R[30]C)</t>
  </si>
  <si>
    <t>GUVN458 майка для девочек</t>
  </si>
  <si>
    <t xml:space="preserve">24531      </t>
  </si>
  <si>
    <t>Pink</t>
  </si>
  <si>
    <t xml:space="preserve">Р0028    </t>
  </si>
  <si>
    <t>GUVN458 майка для девочек (10, Pink)</t>
  </si>
  <si>
    <t>GUV452 майка для девочек</t>
  </si>
  <si>
    <t xml:space="preserve">23647      </t>
  </si>
  <si>
    <t>Mint</t>
  </si>
  <si>
    <t xml:space="preserve">Р0023    </t>
  </si>
  <si>
    <t>GUV452 майка для девочек (8, Mint)</t>
  </si>
  <si>
    <t>GUV452 майка для девочек (8, Pink)</t>
  </si>
  <si>
    <t>GUVN444 майка для девочек</t>
  </si>
  <si>
    <t xml:space="preserve">22739      </t>
  </si>
  <si>
    <t>Aqua</t>
  </si>
  <si>
    <t xml:space="preserve">Р0025    </t>
  </si>
  <si>
    <t>GUVN444 майка для девочек (9, Aqua)</t>
  </si>
  <si>
    <t>GUVN444 майка для девочек (10, Aqua)</t>
  </si>
  <si>
    <t xml:space="preserve">Р0030    </t>
  </si>
  <si>
    <t>GUVN444 майка для девочек (11, Aqua)</t>
  </si>
  <si>
    <t>GUVN444 майка для девочек (10, Pink)</t>
  </si>
  <si>
    <t>GUVN444 майка для девочек (11, Pink)</t>
  </si>
  <si>
    <t>BUB439 трусы для мальчиков</t>
  </si>
  <si>
    <t xml:space="preserve">27241      </t>
  </si>
  <si>
    <t xml:space="preserve">Р0018    </t>
  </si>
  <si>
    <t>BUB439 трусы для мальчиков (6, Multy)</t>
  </si>
  <si>
    <t xml:space="preserve">Р0021    </t>
  </si>
  <si>
    <t>BUB439 трусы для мальчиков (7, Multy)</t>
  </si>
  <si>
    <t>BUB439 трусы для мальчиков (8, Multy)</t>
  </si>
  <si>
    <t>BUB440 трусы для мальчиков</t>
  </si>
  <si>
    <t xml:space="preserve">27242      </t>
  </si>
  <si>
    <t>BUB440 трусы для мальчиков (7, Multy)</t>
  </si>
  <si>
    <t>=SUMIF(R[1]C[4]:R[33]C[4],"=8",R[1]C:R[33]C)</t>
  </si>
  <si>
    <t>GUAN465 комплект для девочек</t>
  </si>
  <si>
    <t xml:space="preserve">27262      </t>
  </si>
  <si>
    <t>GUAN465 комплект для девочек (9, Pink)</t>
  </si>
  <si>
    <t>GUAN465 комплект для девочек (8, White)</t>
  </si>
  <si>
    <t>GUAN465 комплект для девочек (9, White)</t>
  </si>
  <si>
    <t>GUAN458 комплект для девочек</t>
  </si>
  <si>
    <t xml:space="preserve">24532      </t>
  </si>
  <si>
    <t>Sky</t>
  </si>
  <si>
    <t>GUAN458 комплект для девочек (10, Sky)</t>
  </si>
  <si>
    <t>GUAN458 комплект для девочек (10, White)</t>
  </si>
  <si>
    <t>GUA445 комплект для девочек</t>
  </si>
  <si>
    <t>=SUM(R[1]C:R[12]C)</t>
  </si>
  <si>
    <t xml:space="preserve">22742      </t>
  </si>
  <si>
    <t>GUA445 комплект для девочек (8, Blue)</t>
  </si>
  <si>
    <t>GUA445 комплект для девочек (9, Blue)</t>
  </si>
  <si>
    <t>GUA445 комплект для девочек (10, Blue)</t>
  </si>
  <si>
    <t>GUA445 комплект для девочек (11, Blue)</t>
  </si>
  <si>
    <t>GUA445 комплект для девочек (8, Pink)</t>
  </si>
  <si>
    <t>GUA445 комплект для девочек (9, Pink)</t>
  </si>
  <si>
    <t>GUA445 комплект для девочек (10, Pink)</t>
  </si>
  <si>
    <t>GUA445 комплект для девочек (11, Pink)</t>
  </si>
  <si>
    <t>GUA445 комплект для девочек (8, White)</t>
  </si>
  <si>
    <t>GUA445 комплект для девочек (9, White)</t>
  </si>
  <si>
    <t>GUA445 комплект для девочек (10, White)</t>
  </si>
  <si>
    <t>GUA445 комплект для девочек (11, White)</t>
  </si>
  <si>
    <t>Бланк для возврата в ООО "Пеликан" 14.01.2016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</si>
</sst>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8"/>
      <name val="Arial"/>
      <family val="2"/>
    </font>
    <font>
      <b/>
      <sz val="12"/>
      <name val="Arial"/>
      <family val="2"/>
    </font>
    <font>
      <sz val="2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36" borderId="11" xfId="0" applyFont="1" applyFill="1" applyBorder="1" applyAlignment="1">
      <alignment wrapText="1"/>
    </xf>
    <xf numFmtId="2" fontId="7" fillId="36" borderId="11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right"/>
    </xf>
    <xf numFmtId="1" fontId="7" fillId="36" borderId="10" xfId="0" applyNumberFormat="1" applyFont="1" applyFill="1" applyBorder="1" applyAlignment="1">
      <alignment horizontal="right"/>
    </xf>
    <xf numFmtId="0" fontId="8" fillId="37" borderId="11" xfId="0" applyFont="1" applyFill="1" applyBorder="1" applyAlignment="1">
      <alignment wrapText="1"/>
    </xf>
    <xf numFmtId="2" fontId="8" fillId="37" borderId="11" xfId="0" applyNumberFormat="1" applyFont="1" applyFill="1" applyBorder="1" applyAlignment="1">
      <alignment horizontal="right"/>
    </xf>
    <xf numFmtId="0" fontId="8" fillId="37" borderId="10" xfId="0" applyFont="1" applyFill="1" applyBorder="1" applyAlignment="1">
      <alignment horizontal="right"/>
    </xf>
    <xf numFmtId="1" fontId="8" fillId="37" borderId="10" xfId="0" applyNumberFormat="1" applyFont="1" applyFill="1" applyBorder="1" applyAlignment="1">
      <alignment horizontal="right"/>
    </xf>
    <xf numFmtId="0" fontId="7" fillId="38" borderId="10" xfId="0" applyFont="1" applyFill="1" applyBorder="1" applyAlignment="1">
      <alignment wrapText="1"/>
    </xf>
    <xf numFmtId="2" fontId="7" fillId="38" borderId="10" xfId="0" applyNumberFormat="1" applyFont="1" applyFill="1" applyBorder="1" applyAlignment="1">
      <alignment horizontal="right"/>
    </xf>
    <xf numFmtId="0" fontId="7" fillId="38" borderId="10" xfId="0" applyFont="1" applyFill="1" applyBorder="1" applyAlignment="1">
      <alignment horizontal="right"/>
    </xf>
    <xf numFmtId="1" fontId="7" fillId="38" borderId="1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7" fillId="38" borderId="10" xfId="0" applyNumberFormat="1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8" fillId="37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0" fillId="35" borderId="10" xfId="0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16</xdr:col>
      <xdr:colOff>9525</xdr:colOff>
      <xdr:row>25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274320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25</xdr:row>
      <xdr:rowOff>0</xdr:rowOff>
    </xdr:from>
    <xdr:to>
      <xdr:col>16</xdr:col>
      <xdr:colOff>9525</xdr:colOff>
      <xdr:row>35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4095750"/>
          <a:ext cx="11906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9525</xdr:colOff>
      <xdr:row>46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563880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16</xdr:col>
      <xdr:colOff>9525</xdr:colOff>
      <xdr:row>56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77525" y="6991350"/>
          <a:ext cx="11906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56</xdr:row>
      <xdr:rowOff>0</xdr:rowOff>
    </xdr:from>
    <xdr:to>
      <xdr:col>16</xdr:col>
      <xdr:colOff>9525</xdr:colOff>
      <xdr:row>66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77525" y="836295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66</xdr:row>
      <xdr:rowOff>0</xdr:rowOff>
    </xdr:from>
    <xdr:to>
      <xdr:col>16</xdr:col>
      <xdr:colOff>9525</xdr:colOff>
      <xdr:row>76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77525" y="971550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76</xdr:row>
      <xdr:rowOff>0</xdr:rowOff>
    </xdr:from>
    <xdr:to>
      <xdr:col>16</xdr:col>
      <xdr:colOff>9525</xdr:colOff>
      <xdr:row>86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77525" y="1106805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86</xdr:row>
      <xdr:rowOff>0</xdr:rowOff>
    </xdr:from>
    <xdr:to>
      <xdr:col>16</xdr:col>
      <xdr:colOff>9525</xdr:colOff>
      <xdr:row>96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77525" y="1242060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96</xdr:row>
      <xdr:rowOff>0</xdr:rowOff>
    </xdr:from>
    <xdr:to>
      <xdr:col>16</xdr:col>
      <xdr:colOff>9525</xdr:colOff>
      <xdr:row>106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77525" y="13773150"/>
          <a:ext cx="11906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106</xdr:row>
      <xdr:rowOff>0</xdr:rowOff>
    </xdr:from>
    <xdr:to>
      <xdr:col>16</xdr:col>
      <xdr:colOff>9525</xdr:colOff>
      <xdr:row>116</xdr:row>
      <xdr:rowOff>9525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77525" y="15135225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116</xdr:row>
      <xdr:rowOff>0</xdr:rowOff>
    </xdr:from>
    <xdr:to>
      <xdr:col>16</xdr:col>
      <xdr:colOff>9525</xdr:colOff>
      <xdr:row>126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77525" y="16487775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126</xdr:row>
      <xdr:rowOff>0</xdr:rowOff>
    </xdr:from>
    <xdr:to>
      <xdr:col>16</xdr:col>
      <xdr:colOff>9525</xdr:colOff>
      <xdr:row>136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77525" y="17840325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136</xdr:row>
      <xdr:rowOff>0</xdr:rowOff>
    </xdr:from>
    <xdr:to>
      <xdr:col>16</xdr:col>
      <xdr:colOff>9525</xdr:colOff>
      <xdr:row>146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77525" y="19192875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146</xdr:row>
      <xdr:rowOff>0</xdr:rowOff>
    </xdr:from>
    <xdr:to>
      <xdr:col>16</xdr:col>
      <xdr:colOff>9525</xdr:colOff>
      <xdr:row>156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77525" y="20545425"/>
          <a:ext cx="11906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156</xdr:row>
      <xdr:rowOff>0</xdr:rowOff>
    </xdr:from>
    <xdr:to>
      <xdr:col>16</xdr:col>
      <xdr:colOff>9525</xdr:colOff>
      <xdr:row>166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77525" y="21917025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166</xdr:row>
      <xdr:rowOff>0</xdr:rowOff>
    </xdr:from>
    <xdr:to>
      <xdr:col>16</xdr:col>
      <xdr:colOff>9525</xdr:colOff>
      <xdr:row>176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77525" y="23269575"/>
          <a:ext cx="11906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176</xdr:row>
      <xdr:rowOff>0</xdr:rowOff>
    </xdr:from>
    <xdr:to>
      <xdr:col>16</xdr:col>
      <xdr:colOff>9525</xdr:colOff>
      <xdr:row>186</xdr:row>
      <xdr:rowOff>9525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677525" y="24641175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187</xdr:row>
      <xdr:rowOff>0</xdr:rowOff>
    </xdr:from>
    <xdr:to>
      <xdr:col>16</xdr:col>
      <xdr:colOff>9525</xdr:colOff>
      <xdr:row>197</xdr:row>
      <xdr:rowOff>9525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677525" y="2617470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197</xdr:row>
      <xdr:rowOff>0</xdr:rowOff>
    </xdr:from>
    <xdr:to>
      <xdr:col>16</xdr:col>
      <xdr:colOff>9525</xdr:colOff>
      <xdr:row>207</xdr:row>
      <xdr:rowOff>9525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677525" y="2752725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207</xdr:row>
      <xdr:rowOff>0</xdr:rowOff>
    </xdr:from>
    <xdr:to>
      <xdr:col>16</xdr:col>
      <xdr:colOff>9525</xdr:colOff>
      <xdr:row>217</xdr:row>
      <xdr:rowOff>9525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77525" y="2887980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217</xdr:row>
      <xdr:rowOff>0</xdr:rowOff>
    </xdr:from>
    <xdr:to>
      <xdr:col>16</xdr:col>
      <xdr:colOff>9525</xdr:colOff>
      <xdr:row>227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677525" y="3027045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227</xdr:row>
      <xdr:rowOff>0</xdr:rowOff>
    </xdr:from>
    <xdr:to>
      <xdr:col>16</xdr:col>
      <xdr:colOff>9525</xdr:colOff>
      <xdr:row>237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677525" y="3162300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237</xdr:row>
      <xdr:rowOff>0</xdr:rowOff>
    </xdr:from>
    <xdr:to>
      <xdr:col>16</xdr:col>
      <xdr:colOff>9525</xdr:colOff>
      <xdr:row>247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677525" y="3297555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247</xdr:row>
      <xdr:rowOff>0</xdr:rowOff>
    </xdr:from>
    <xdr:to>
      <xdr:col>16</xdr:col>
      <xdr:colOff>9525</xdr:colOff>
      <xdr:row>257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677525" y="3432810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257</xdr:row>
      <xdr:rowOff>0</xdr:rowOff>
    </xdr:from>
    <xdr:to>
      <xdr:col>16</xdr:col>
      <xdr:colOff>9525</xdr:colOff>
      <xdr:row>267</xdr:row>
      <xdr:rowOff>9525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77525" y="3568065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267</xdr:row>
      <xdr:rowOff>0</xdr:rowOff>
    </xdr:from>
    <xdr:to>
      <xdr:col>16</xdr:col>
      <xdr:colOff>9525</xdr:colOff>
      <xdr:row>277</xdr:row>
      <xdr:rowOff>9525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677525" y="3703320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277</xdr:row>
      <xdr:rowOff>0</xdr:rowOff>
    </xdr:from>
    <xdr:to>
      <xdr:col>16</xdr:col>
      <xdr:colOff>9525</xdr:colOff>
      <xdr:row>287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677525" y="38385750"/>
          <a:ext cx="11906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287</xdr:row>
      <xdr:rowOff>0</xdr:rowOff>
    </xdr:from>
    <xdr:to>
      <xdr:col>16</xdr:col>
      <xdr:colOff>9525</xdr:colOff>
      <xdr:row>297</xdr:row>
      <xdr:rowOff>9525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677525" y="39747825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297</xdr:row>
      <xdr:rowOff>0</xdr:rowOff>
    </xdr:from>
    <xdr:to>
      <xdr:col>16</xdr:col>
      <xdr:colOff>9525</xdr:colOff>
      <xdr:row>307</xdr:row>
      <xdr:rowOff>9525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677525" y="41100375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309</xdr:row>
      <xdr:rowOff>0</xdr:rowOff>
    </xdr:from>
    <xdr:to>
      <xdr:col>16</xdr:col>
      <xdr:colOff>9525</xdr:colOff>
      <xdr:row>319</xdr:row>
      <xdr:rowOff>9525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677525" y="42814875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320</xdr:row>
      <xdr:rowOff>0</xdr:rowOff>
    </xdr:from>
    <xdr:to>
      <xdr:col>16</xdr:col>
      <xdr:colOff>9525</xdr:colOff>
      <xdr:row>330</xdr:row>
      <xdr:rowOff>9525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677525" y="4434840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330</xdr:row>
      <xdr:rowOff>0</xdr:rowOff>
    </xdr:from>
    <xdr:to>
      <xdr:col>16</xdr:col>
      <xdr:colOff>9525</xdr:colOff>
      <xdr:row>340</xdr:row>
      <xdr:rowOff>9525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677525" y="45700950"/>
          <a:ext cx="11906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340</xdr:row>
      <xdr:rowOff>0</xdr:rowOff>
    </xdr:from>
    <xdr:to>
      <xdr:col>16</xdr:col>
      <xdr:colOff>9525</xdr:colOff>
      <xdr:row>350</xdr:row>
      <xdr:rowOff>9525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677525" y="47063025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351</xdr:row>
      <xdr:rowOff>0</xdr:rowOff>
    </xdr:from>
    <xdr:to>
      <xdr:col>16</xdr:col>
      <xdr:colOff>9525</xdr:colOff>
      <xdr:row>361</xdr:row>
      <xdr:rowOff>9525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677525" y="48634650"/>
          <a:ext cx="11906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361</xdr:row>
      <xdr:rowOff>0</xdr:rowOff>
    </xdr:from>
    <xdr:to>
      <xdr:col>16</xdr:col>
      <xdr:colOff>9525</xdr:colOff>
      <xdr:row>371</xdr:row>
      <xdr:rowOff>9525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677525" y="50006250"/>
          <a:ext cx="11906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372</xdr:row>
      <xdr:rowOff>0</xdr:rowOff>
    </xdr:from>
    <xdr:to>
      <xdr:col>16</xdr:col>
      <xdr:colOff>9525</xdr:colOff>
      <xdr:row>382</xdr:row>
      <xdr:rowOff>9525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677525" y="51539775"/>
          <a:ext cx="11906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382</xdr:row>
      <xdr:rowOff>0</xdr:rowOff>
    </xdr:from>
    <xdr:to>
      <xdr:col>16</xdr:col>
      <xdr:colOff>9525</xdr:colOff>
      <xdr:row>392</xdr:row>
      <xdr:rowOff>9525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677525" y="52911375"/>
          <a:ext cx="11906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0</xdr:colOff>
      <xdr:row>392</xdr:row>
      <xdr:rowOff>0</xdr:rowOff>
    </xdr:from>
    <xdr:to>
      <xdr:col>16</xdr:col>
      <xdr:colOff>9525</xdr:colOff>
      <xdr:row>405</xdr:row>
      <xdr:rowOff>9525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677525" y="54273450"/>
          <a:ext cx="119062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5"/>
  <sheetViews>
    <sheetView tabSelected="1" zoomScalePageLayoutView="0" workbookViewId="0" topLeftCell="E1">
      <selection activeCell="A1" sqref="A1"/>
    </sheetView>
  </sheetViews>
  <sheetFormatPr defaultColWidth="9.33203125" defaultRowHeight="11.25"/>
  <cols>
    <col min="1" max="1" width="6" style="0" hidden="1" customWidth="1"/>
    <col min="2" max="2" width="15.5" style="0" hidden="1" customWidth="1"/>
    <col min="3" max="3" width="7.83203125" style="0" hidden="1" customWidth="1"/>
    <col min="4" max="4" width="10.33203125" style="0" hidden="1" customWidth="1"/>
    <col min="5" max="5" width="50.83203125" style="0" customWidth="1"/>
    <col min="6" max="6" width="18.16015625" style="0" customWidth="1"/>
    <col min="7" max="7" width="17.5" style="0" customWidth="1"/>
    <col min="8" max="8" width="14.66015625" style="0" customWidth="1"/>
    <col min="9" max="9" width="22.33203125" style="0" customWidth="1"/>
    <col min="10" max="10" width="20.5" style="0" customWidth="1"/>
    <col min="11" max="11" width="21.83203125" style="0" customWidth="1"/>
    <col min="12" max="12" width="21" style="0" customWidth="1"/>
    <col min="13" max="14" width="10.33203125" style="0" hidden="1" customWidth="1"/>
    <col min="15" max="16384" width="10.33203125" style="0" customWidth="1"/>
  </cols>
  <sheetData>
    <row r="1" spans="5:11" ht="15" customHeight="1">
      <c r="E1" s="36" t="s">
        <v>212</v>
      </c>
      <c r="F1" s="36"/>
      <c r="G1" s="36"/>
      <c r="H1" s="36"/>
      <c r="I1" s="36"/>
      <c r="J1" s="36"/>
      <c r="K1" s="36"/>
    </row>
    <row r="2" ht="10.5" customHeight="1"/>
    <row r="3" spans="5:11" ht="36" customHeight="1">
      <c r="E3" s="37"/>
      <c r="F3" s="37"/>
      <c r="G3" s="37"/>
      <c r="H3" s="37"/>
      <c r="I3" s="37"/>
      <c r="J3" s="37"/>
      <c r="K3" s="37"/>
    </row>
    <row r="4" spans="5:9" ht="11.25" customHeight="1">
      <c r="E4" s="1"/>
      <c r="F4" s="38" t="s">
        <v>0</v>
      </c>
      <c r="G4" s="38"/>
      <c r="H4" s="38"/>
      <c r="I4" s="38"/>
    </row>
    <row r="5" spans="5:9" ht="11.25" customHeight="1">
      <c r="E5" s="2"/>
      <c r="F5" s="38" t="s">
        <v>1</v>
      </c>
      <c r="G5" s="38"/>
      <c r="H5" s="38"/>
      <c r="I5" s="38"/>
    </row>
    <row r="6" ht="10.5" customHeight="1"/>
    <row r="7" spans="1:12" ht="12" customHeight="1">
      <c r="A7" s="3"/>
      <c r="B7" s="3"/>
      <c r="C7" s="3"/>
      <c r="D7" s="3"/>
      <c r="E7" s="39" t="s">
        <v>2</v>
      </c>
      <c r="F7" s="4" t="s">
        <v>3</v>
      </c>
      <c r="G7" s="5"/>
      <c r="H7" s="5"/>
      <c r="I7" s="5" t="s">
        <v>4</v>
      </c>
      <c r="J7" s="6"/>
      <c r="K7" s="5" t="s">
        <v>5</v>
      </c>
      <c r="L7" s="5" t="s">
        <v>6</v>
      </c>
    </row>
    <row r="8" spans="1:12" ht="12" customHeight="1">
      <c r="A8" s="3"/>
      <c r="B8" s="3"/>
      <c r="C8" s="3"/>
      <c r="D8" s="3"/>
      <c r="E8" s="39"/>
      <c r="F8" s="7" t="s">
        <v>7</v>
      </c>
      <c r="G8" s="5"/>
      <c r="H8" s="5"/>
      <c r="I8" s="5"/>
      <c r="J8" s="6"/>
      <c r="K8" s="5"/>
      <c r="L8" s="3"/>
    </row>
    <row r="9" spans="1:14" s="13" customFormat="1" ht="15" customHeight="1">
      <c r="A9" s="8"/>
      <c r="B9" s="8"/>
      <c r="C9" s="8"/>
      <c r="D9" s="8"/>
      <c r="E9" s="9" t="s">
        <v>8</v>
      </c>
      <c r="F9" s="10">
        <v>216.79</v>
      </c>
      <c r="G9" s="11">
        <f>SUMIF(M10:M11,"=3",G10:G11)</f>
        <v>0</v>
      </c>
      <c r="H9" s="11">
        <f>SUMIF(M10:M11,"=3",H10:H11)</f>
        <v>0</v>
      </c>
      <c r="I9" s="11"/>
      <c r="J9" s="11">
        <f>SUMIF(M10:M11,"=3",J10:J11)</f>
        <v>0</v>
      </c>
      <c r="K9" s="11"/>
      <c r="L9" s="12">
        <v>4403</v>
      </c>
      <c r="M9" s="13" t="s">
        <v>9</v>
      </c>
      <c r="N9" s="13" t="s">
        <v>10</v>
      </c>
    </row>
    <row r="10" spans="5:13" ht="11.25" customHeight="1">
      <c r="E10" s="14"/>
      <c r="F10" s="15">
        <v>216.79</v>
      </c>
      <c r="G10" s="16"/>
      <c r="H10" s="16"/>
      <c r="I10" s="16"/>
      <c r="J10" s="16"/>
      <c r="K10" s="16"/>
      <c r="L10" s="17">
        <v>4403</v>
      </c>
      <c r="M10" t="s">
        <v>9</v>
      </c>
    </row>
    <row r="11" spans="1:14" ht="14.25" customHeight="1">
      <c r="A11" s="3"/>
      <c r="B11" s="3"/>
      <c r="C11" s="3"/>
      <c r="D11" s="3"/>
      <c r="E11" s="18" t="s">
        <v>11</v>
      </c>
      <c r="F11" s="19">
        <v>216.79</v>
      </c>
      <c r="G11" s="20">
        <f>SUMIF(M12:M12,"=4",G12:G12)</f>
        <v>0</v>
      </c>
      <c r="H11" s="20">
        <f>SUMIF(M12:M12,"=4",H12:H12)</f>
        <v>0</v>
      </c>
      <c r="I11" s="21">
        <v>3</v>
      </c>
      <c r="J11" s="20">
        <f>SUMIF(M12:M12,"=4",J12:J12)</f>
        <v>0</v>
      </c>
      <c r="K11" s="21">
        <v>72</v>
      </c>
      <c r="L11" s="21">
        <v>4403</v>
      </c>
      <c r="M11" t="s">
        <v>12</v>
      </c>
      <c r="N11" t="s">
        <v>13</v>
      </c>
    </row>
    <row r="12" spans="1:14" ht="14.25" customHeight="1">
      <c r="A12" s="3"/>
      <c r="B12" s="3"/>
      <c r="C12" s="3"/>
      <c r="D12" s="3"/>
      <c r="E12" s="18" t="s">
        <v>14</v>
      </c>
      <c r="F12" s="19">
        <v>216.79</v>
      </c>
      <c r="G12" s="20">
        <f>SUMIF(M13:M13,"=5",G13:G13)</f>
        <v>0</v>
      </c>
      <c r="H12" s="20">
        <f>SUMIF(M13:M13,"=5",H13:H13)</f>
        <v>0</v>
      </c>
      <c r="I12" s="21">
        <v>3</v>
      </c>
      <c r="J12" s="20">
        <f>SUMIF(M13:M13,"=5",J13:J13)</f>
        <v>0</v>
      </c>
      <c r="K12" s="21">
        <v>72</v>
      </c>
      <c r="L12" s="21">
        <v>4403</v>
      </c>
      <c r="M12" t="s">
        <v>15</v>
      </c>
      <c r="N12" t="s">
        <v>16</v>
      </c>
    </row>
    <row r="13" spans="1:14" ht="14.25" customHeight="1">
      <c r="A13" s="3"/>
      <c r="B13" s="3"/>
      <c r="C13" s="3"/>
      <c r="D13" s="3"/>
      <c r="E13" s="18" t="s">
        <v>17</v>
      </c>
      <c r="F13" s="19">
        <v>216.79</v>
      </c>
      <c r="G13" s="20">
        <f>SUMIF(M14:M308,"=6",G14:G308)</f>
        <v>0</v>
      </c>
      <c r="H13" s="20">
        <f>SUMIF(M14:M308,"=6",H14:H308)</f>
        <v>0</v>
      </c>
      <c r="I13" s="21">
        <v>3</v>
      </c>
      <c r="J13" s="20">
        <f>SUMIF(M14:M308,"=6",J14:J308)</f>
        <v>0</v>
      </c>
      <c r="K13" s="21">
        <v>72</v>
      </c>
      <c r="L13" s="21">
        <v>4403</v>
      </c>
      <c r="M13" t="s">
        <v>18</v>
      </c>
      <c r="N13" t="s">
        <v>19</v>
      </c>
    </row>
    <row r="14" spans="1:14" ht="14.25" customHeight="1">
      <c r="A14" s="3"/>
      <c r="B14" s="3"/>
      <c r="C14" s="3"/>
      <c r="D14" s="3"/>
      <c r="E14" s="18" t="s">
        <v>20</v>
      </c>
      <c r="F14" s="19">
        <v>162.26</v>
      </c>
      <c r="G14" s="20">
        <f>SUMIF(M15:M187,"=7",G15:G187)</f>
        <v>0</v>
      </c>
      <c r="H14" s="20">
        <f>SUMIF(M15:M187,"=7",H15:H187)</f>
        <v>0</v>
      </c>
      <c r="I14" s="21">
        <v>3</v>
      </c>
      <c r="J14" s="20">
        <f>SUMIF(M15:M187,"=7",J15:J187)</f>
        <v>0</v>
      </c>
      <c r="K14" s="21">
        <v>72</v>
      </c>
      <c r="L14" s="21">
        <v>3270</v>
      </c>
      <c r="M14" t="s">
        <v>21</v>
      </c>
      <c r="N14" t="s">
        <v>22</v>
      </c>
    </row>
    <row r="15" spans="1:14" ht="14.25" customHeight="1">
      <c r="A15" s="3"/>
      <c r="B15" s="3"/>
      <c r="C15" s="3"/>
      <c r="D15" s="3"/>
      <c r="E15" s="18" t="s">
        <v>23</v>
      </c>
      <c r="F15" s="19">
        <v>117.04</v>
      </c>
      <c r="G15" s="20">
        <f>SUMIF(M16:M35,"=8",G16:G35)</f>
        <v>0</v>
      </c>
      <c r="H15" s="20">
        <f>SUMIF(M16:M35,"=8",H16:H35)</f>
        <v>0</v>
      </c>
      <c r="I15" s="21">
        <v>1</v>
      </c>
      <c r="J15" s="20">
        <f>SUMIF(M16:M35,"=8",J16:J35)</f>
        <v>0</v>
      </c>
      <c r="K15" s="21">
        <v>24</v>
      </c>
      <c r="L15" s="21">
        <v>112</v>
      </c>
      <c r="M15" t="s">
        <v>24</v>
      </c>
      <c r="N15" t="s">
        <v>25</v>
      </c>
    </row>
    <row r="16" spans="1:14" ht="11.25" customHeight="1">
      <c r="A16" s="3"/>
      <c r="B16" s="3"/>
      <c r="C16" s="3"/>
      <c r="D16" s="3"/>
      <c r="E16" s="22" t="s">
        <v>26</v>
      </c>
      <c r="F16" s="23">
        <v>117.04</v>
      </c>
      <c r="G16" s="24">
        <f>SUM(G17:G25)</f>
        <v>0</v>
      </c>
      <c r="H16" s="24">
        <f>SUM(H17:H25)</f>
        <v>0</v>
      </c>
      <c r="I16" s="25">
        <v>1</v>
      </c>
      <c r="J16" s="24">
        <f>SUM(J17:J25)</f>
        <v>0</v>
      </c>
      <c r="K16" s="25">
        <v>24</v>
      </c>
      <c r="L16" s="25">
        <v>4</v>
      </c>
      <c r="M16" t="s">
        <v>27</v>
      </c>
      <c r="N16" t="s">
        <v>28</v>
      </c>
    </row>
    <row r="17" spans="1:14" ht="11.25" customHeight="1">
      <c r="A17" s="3" t="s">
        <v>29</v>
      </c>
      <c r="B17" s="3" t="s">
        <v>26</v>
      </c>
      <c r="C17" s="3" t="s">
        <v>30</v>
      </c>
      <c r="D17" s="3" t="s">
        <v>31</v>
      </c>
      <c r="E17" s="26" t="s">
        <v>32</v>
      </c>
      <c r="F17" s="27">
        <v>117.04</v>
      </c>
      <c r="G17" s="28">
        <f>I17*J17</f>
        <v>0</v>
      </c>
      <c r="H17" s="29">
        <f>F17*G17</f>
        <v>0</v>
      </c>
      <c r="I17" s="30">
        <v>1</v>
      </c>
      <c r="J17" s="40"/>
      <c r="K17" s="30">
        <v>24</v>
      </c>
      <c r="L17" s="31">
        <v>4</v>
      </c>
      <c r="M17" t="s">
        <v>33</v>
      </c>
      <c r="N17" t="s">
        <v>34</v>
      </c>
    </row>
    <row r="18" spans="1:12" ht="10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0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0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0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0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0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0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0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4" ht="11.25" customHeight="1">
      <c r="A26" s="3"/>
      <c r="B26" s="3"/>
      <c r="C26" s="3"/>
      <c r="D26" s="3"/>
      <c r="E26" s="22" t="s">
        <v>35</v>
      </c>
      <c r="F26" s="23">
        <v>117.04</v>
      </c>
      <c r="G26" s="24">
        <f>SUM(G27:G35)</f>
        <v>0</v>
      </c>
      <c r="H26" s="24">
        <f>SUM(H27:H35)</f>
        <v>0</v>
      </c>
      <c r="I26" s="25">
        <v>1</v>
      </c>
      <c r="J26" s="24">
        <f>SUM(J27:J35)</f>
        <v>0</v>
      </c>
      <c r="K26" s="25">
        <v>24</v>
      </c>
      <c r="L26" s="25">
        <v>108</v>
      </c>
      <c r="M26" t="s">
        <v>27</v>
      </c>
      <c r="N26" t="s">
        <v>28</v>
      </c>
    </row>
    <row r="27" spans="1:14" ht="11.25" customHeight="1">
      <c r="A27" s="3" t="s">
        <v>36</v>
      </c>
      <c r="B27" s="3" t="s">
        <v>35</v>
      </c>
      <c r="C27" s="3" t="s">
        <v>37</v>
      </c>
      <c r="D27" s="3" t="s">
        <v>31</v>
      </c>
      <c r="E27" s="26" t="s">
        <v>38</v>
      </c>
      <c r="F27" s="27">
        <v>117.04</v>
      </c>
      <c r="G27" s="28">
        <f>I27*J27</f>
        <v>0</v>
      </c>
      <c r="H27" s="29">
        <f>F27*G27</f>
        <v>0</v>
      </c>
      <c r="I27" s="30">
        <v>1</v>
      </c>
      <c r="J27" s="40"/>
      <c r="K27" s="30">
        <v>24</v>
      </c>
      <c r="L27" s="31">
        <v>46</v>
      </c>
      <c r="M27" t="s">
        <v>33</v>
      </c>
      <c r="N27" t="s">
        <v>34</v>
      </c>
    </row>
    <row r="28" spans="1:14" ht="11.25" customHeight="1">
      <c r="A28" s="3" t="s">
        <v>36</v>
      </c>
      <c r="B28" s="3" t="s">
        <v>35</v>
      </c>
      <c r="C28" s="3" t="s">
        <v>30</v>
      </c>
      <c r="D28" s="3" t="s">
        <v>31</v>
      </c>
      <c r="E28" s="26" t="s">
        <v>39</v>
      </c>
      <c r="F28" s="27">
        <v>117.04</v>
      </c>
      <c r="G28" s="28">
        <f>I28*J28</f>
        <v>0</v>
      </c>
      <c r="H28" s="29">
        <f>F28*G28</f>
        <v>0</v>
      </c>
      <c r="I28" s="30">
        <v>1</v>
      </c>
      <c r="J28" s="40"/>
      <c r="K28" s="30">
        <v>24</v>
      </c>
      <c r="L28" s="31">
        <v>62</v>
      </c>
      <c r="M28" t="s">
        <v>33</v>
      </c>
      <c r="N28" t="s">
        <v>34</v>
      </c>
    </row>
    <row r="29" spans="1:12" ht="10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0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0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0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0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0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4" ht="14.25" customHeight="1">
      <c r="A36" s="3"/>
      <c r="B36" s="3"/>
      <c r="C36" s="3"/>
      <c r="D36" s="3"/>
      <c r="E36" s="18" t="s">
        <v>40</v>
      </c>
      <c r="F36" s="19">
        <v>125.02</v>
      </c>
      <c r="G36" s="20">
        <f>SUMIF(M37:M186,"=8",G37:G186)</f>
        <v>0</v>
      </c>
      <c r="H36" s="20">
        <f>SUMIF(M37:M186,"=8",H37:H186)</f>
        <v>0</v>
      </c>
      <c r="I36" s="21">
        <v>3</v>
      </c>
      <c r="J36" s="20">
        <f>SUMIF(M37:M186,"=8",J37:J186)</f>
        <v>0</v>
      </c>
      <c r="K36" s="21">
        <v>72</v>
      </c>
      <c r="L36" s="21">
        <v>2343</v>
      </c>
      <c r="M36" t="s">
        <v>24</v>
      </c>
      <c r="N36" t="s">
        <v>41</v>
      </c>
    </row>
    <row r="37" spans="1:14" ht="11.25" customHeight="1">
      <c r="A37" s="3"/>
      <c r="B37" s="3"/>
      <c r="C37" s="3"/>
      <c r="D37" s="3"/>
      <c r="E37" s="22" t="s">
        <v>42</v>
      </c>
      <c r="F37" s="23">
        <v>117.04</v>
      </c>
      <c r="G37" s="24">
        <f>SUM(G38:G46)</f>
        <v>0</v>
      </c>
      <c r="H37" s="24">
        <f>SUM(H38:H46)</f>
        <v>0</v>
      </c>
      <c r="I37" s="25">
        <v>2</v>
      </c>
      <c r="J37" s="24">
        <f>SUM(J38:J46)</f>
        <v>0</v>
      </c>
      <c r="K37" s="25">
        <v>48</v>
      </c>
      <c r="L37" s="25">
        <v>2</v>
      </c>
      <c r="M37" t="s">
        <v>27</v>
      </c>
      <c r="N37" t="s">
        <v>28</v>
      </c>
    </row>
    <row r="38" spans="1:14" ht="11.25" customHeight="1">
      <c r="A38" s="3" t="s">
        <v>43</v>
      </c>
      <c r="B38" s="3" t="s">
        <v>42</v>
      </c>
      <c r="C38" s="3" t="s">
        <v>44</v>
      </c>
      <c r="D38" s="3" t="s">
        <v>45</v>
      </c>
      <c r="E38" s="26" t="s">
        <v>46</v>
      </c>
      <c r="F38" s="27">
        <v>117.04</v>
      </c>
      <c r="G38" s="28">
        <f>I38*J38</f>
        <v>0</v>
      </c>
      <c r="H38" s="29">
        <f>F38*G38</f>
        <v>0</v>
      </c>
      <c r="I38" s="30">
        <v>2</v>
      </c>
      <c r="J38" s="40"/>
      <c r="K38" s="30">
        <v>48</v>
      </c>
      <c r="L38" s="31">
        <v>2</v>
      </c>
      <c r="M38" t="s">
        <v>33</v>
      </c>
      <c r="N38" t="s">
        <v>34</v>
      </c>
    </row>
    <row r="39" spans="1:12" ht="10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0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0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0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0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0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0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0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4" ht="11.25" customHeight="1">
      <c r="A47" s="3"/>
      <c r="B47" s="3"/>
      <c r="C47" s="3"/>
      <c r="D47" s="3"/>
      <c r="E47" s="22" t="s">
        <v>47</v>
      </c>
      <c r="F47" s="23">
        <v>125.02</v>
      </c>
      <c r="G47" s="24">
        <f>SUM(G48:G56)</f>
        <v>0</v>
      </c>
      <c r="H47" s="24">
        <f>SUM(H48:H56)</f>
        <v>0</v>
      </c>
      <c r="I47" s="25">
        <v>2</v>
      </c>
      <c r="J47" s="24">
        <f>SUM(J48:J56)</f>
        <v>0</v>
      </c>
      <c r="K47" s="25">
        <v>48</v>
      </c>
      <c r="L47" s="25">
        <v>30</v>
      </c>
      <c r="M47" t="s">
        <v>27</v>
      </c>
      <c r="N47" t="s">
        <v>28</v>
      </c>
    </row>
    <row r="48" spans="1:14" ht="11.25" customHeight="1">
      <c r="A48" s="3" t="s">
        <v>48</v>
      </c>
      <c r="B48" s="3" t="s">
        <v>47</v>
      </c>
      <c r="C48" s="3" t="s">
        <v>44</v>
      </c>
      <c r="D48" s="3" t="s">
        <v>49</v>
      </c>
      <c r="E48" s="26" t="s">
        <v>50</v>
      </c>
      <c r="F48" s="27">
        <v>125.02</v>
      </c>
      <c r="G48" s="28">
        <f>I48*J48</f>
        <v>0</v>
      </c>
      <c r="H48" s="29">
        <f>F48*G48</f>
        <v>0</v>
      </c>
      <c r="I48" s="30">
        <v>2</v>
      </c>
      <c r="J48" s="40"/>
      <c r="K48" s="30">
        <v>48</v>
      </c>
      <c r="L48" s="31">
        <v>10</v>
      </c>
      <c r="M48" t="s">
        <v>33</v>
      </c>
      <c r="N48" t="s">
        <v>34</v>
      </c>
    </row>
    <row r="49" spans="1:14" ht="11.25" customHeight="1">
      <c r="A49" s="3" t="s">
        <v>48</v>
      </c>
      <c r="B49" s="3" t="s">
        <v>47</v>
      </c>
      <c r="C49" s="3" t="s">
        <v>44</v>
      </c>
      <c r="D49" s="3" t="s">
        <v>45</v>
      </c>
      <c r="E49" s="26" t="s">
        <v>51</v>
      </c>
      <c r="F49" s="27">
        <v>125.02</v>
      </c>
      <c r="G49" s="28">
        <f>I49*J49</f>
        <v>0</v>
      </c>
      <c r="H49" s="29">
        <f>F49*G49</f>
        <v>0</v>
      </c>
      <c r="I49" s="30">
        <v>2</v>
      </c>
      <c r="J49" s="40"/>
      <c r="K49" s="30">
        <v>48</v>
      </c>
      <c r="L49" s="31">
        <v>18</v>
      </c>
      <c r="M49" t="s">
        <v>33</v>
      </c>
      <c r="N49" t="s">
        <v>34</v>
      </c>
    </row>
    <row r="50" spans="1:14" ht="11.25" customHeight="1">
      <c r="A50" s="3" t="s">
        <v>48</v>
      </c>
      <c r="B50" s="3" t="s">
        <v>47</v>
      </c>
      <c r="C50" s="3" t="s">
        <v>44</v>
      </c>
      <c r="D50" s="3" t="s">
        <v>52</v>
      </c>
      <c r="E50" s="26" t="s">
        <v>53</v>
      </c>
      <c r="F50" s="27">
        <v>125.02</v>
      </c>
      <c r="G50" s="28">
        <f>I50*J50</f>
        <v>0</v>
      </c>
      <c r="H50" s="29">
        <f>F50*G50</f>
        <v>0</v>
      </c>
      <c r="I50" s="30">
        <v>2</v>
      </c>
      <c r="J50" s="40"/>
      <c r="K50" s="30">
        <v>48</v>
      </c>
      <c r="L50" s="31">
        <v>2</v>
      </c>
      <c r="M50" t="s">
        <v>33</v>
      </c>
      <c r="N50" t="s">
        <v>34</v>
      </c>
    </row>
    <row r="51" spans="1:12" ht="10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0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0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0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0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0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4" ht="11.25" customHeight="1">
      <c r="A57" s="3"/>
      <c r="B57" s="3"/>
      <c r="C57" s="3"/>
      <c r="D57" s="3"/>
      <c r="E57" s="22" t="s">
        <v>54</v>
      </c>
      <c r="F57" s="23">
        <v>58.52</v>
      </c>
      <c r="G57" s="24">
        <f>SUM(G58:G66)</f>
        <v>0</v>
      </c>
      <c r="H57" s="24">
        <f>SUM(H58:H66)</f>
        <v>0</v>
      </c>
      <c r="I57" s="25">
        <v>3</v>
      </c>
      <c r="J57" s="24">
        <f>SUM(J58:J66)</f>
        <v>0</v>
      </c>
      <c r="K57" s="25">
        <v>72</v>
      </c>
      <c r="L57" s="25">
        <v>9</v>
      </c>
      <c r="M57" t="s">
        <v>27</v>
      </c>
      <c r="N57" t="s">
        <v>28</v>
      </c>
    </row>
    <row r="58" spans="1:14" ht="11.25" customHeight="1">
      <c r="A58" s="3" t="s">
        <v>55</v>
      </c>
      <c r="B58" s="3" t="s">
        <v>54</v>
      </c>
      <c r="C58" s="3" t="s">
        <v>44</v>
      </c>
      <c r="D58" s="3" t="s">
        <v>31</v>
      </c>
      <c r="E58" s="26" t="s">
        <v>56</v>
      </c>
      <c r="F58" s="27">
        <v>58.52</v>
      </c>
      <c r="G58" s="28">
        <f>I58*J58</f>
        <v>0</v>
      </c>
      <c r="H58" s="29">
        <f>F58*G58</f>
        <v>0</v>
      </c>
      <c r="I58" s="30">
        <v>3</v>
      </c>
      <c r="J58" s="40"/>
      <c r="K58" s="30">
        <v>72</v>
      </c>
      <c r="L58" s="31">
        <v>9</v>
      </c>
      <c r="M58" t="s">
        <v>33</v>
      </c>
      <c r="N58" t="s">
        <v>34</v>
      </c>
    </row>
    <row r="59" spans="1:12" ht="10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0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0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0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0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0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0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0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4" ht="11.25" customHeight="1">
      <c r="A67" s="3"/>
      <c r="B67" s="3"/>
      <c r="C67" s="3"/>
      <c r="D67" s="3"/>
      <c r="E67" s="22" t="s">
        <v>57</v>
      </c>
      <c r="F67" s="23">
        <v>58.52</v>
      </c>
      <c r="G67" s="24">
        <f>SUM(G68:G76)</f>
        <v>0</v>
      </c>
      <c r="H67" s="24">
        <f>SUM(H68:H76)</f>
        <v>0</v>
      </c>
      <c r="I67" s="25">
        <v>3</v>
      </c>
      <c r="J67" s="24">
        <f>SUM(J68:J76)</f>
        <v>0</v>
      </c>
      <c r="K67" s="25">
        <v>72</v>
      </c>
      <c r="L67" s="25">
        <v>117</v>
      </c>
      <c r="M67" t="s">
        <v>27</v>
      </c>
      <c r="N67" t="s">
        <v>28</v>
      </c>
    </row>
    <row r="68" spans="1:14" ht="11.25" customHeight="1">
      <c r="A68" s="3" t="s">
        <v>58</v>
      </c>
      <c r="B68" s="3" t="s">
        <v>57</v>
      </c>
      <c r="C68" s="3" t="s">
        <v>44</v>
      </c>
      <c r="D68" s="3" t="s">
        <v>31</v>
      </c>
      <c r="E68" s="26" t="s">
        <v>59</v>
      </c>
      <c r="F68" s="27">
        <v>58.52</v>
      </c>
      <c r="G68" s="28">
        <f>I68*J68</f>
        <v>0</v>
      </c>
      <c r="H68" s="29">
        <f>F68*G68</f>
        <v>0</v>
      </c>
      <c r="I68" s="30">
        <v>3</v>
      </c>
      <c r="J68" s="40"/>
      <c r="K68" s="30">
        <v>72</v>
      </c>
      <c r="L68" s="31">
        <v>117</v>
      </c>
      <c r="M68" t="s">
        <v>33</v>
      </c>
      <c r="N68" t="s">
        <v>34</v>
      </c>
    </row>
    <row r="69" spans="1:12" ht="10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0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0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0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0.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0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0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0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4" ht="11.25" customHeight="1">
      <c r="A77" s="3"/>
      <c r="B77" s="3"/>
      <c r="C77" s="3"/>
      <c r="D77" s="3"/>
      <c r="E77" s="22" t="s">
        <v>60</v>
      </c>
      <c r="F77" s="23">
        <v>58.52</v>
      </c>
      <c r="G77" s="24">
        <f>SUM(G78:G86)</f>
        <v>0</v>
      </c>
      <c r="H77" s="24">
        <f>SUM(H78:H86)</f>
        <v>0</v>
      </c>
      <c r="I77" s="25">
        <v>3</v>
      </c>
      <c r="J77" s="24">
        <f>SUM(J78:J86)</f>
        <v>0</v>
      </c>
      <c r="K77" s="25">
        <v>72</v>
      </c>
      <c r="L77" s="25">
        <v>81</v>
      </c>
      <c r="M77" t="s">
        <v>27</v>
      </c>
      <c r="N77" t="s">
        <v>28</v>
      </c>
    </row>
    <row r="78" spans="1:14" ht="11.25" customHeight="1">
      <c r="A78" s="3" t="s">
        <v>61</v>
      </c>
      <c r="B78" s="3" t="s">
        <v>60</v>
      </c>
      <c r="C78" s="3" t="s">
        <v>44</v>
      </c>
      <c r="D78" s="3" t="s">
        <v>31</v>
      </c>
      <c r="E78" s="26" t="s">
        <v>62</v>
      </c>
      <c r="F78" s="27">
        <v>58.52</v>
      </c>
      <c r="G78" s="28">
        <f>I78*J78</f>
        <v>0</v>
      </c>
      <c r="H78" s="29">
        <f>F78*G78</f>
        <v>0</v>
      </c>
      <c r="I78" s="30">
        <v>3</v>
      </c>
      <c r="J78" s="40"/>
      <c r="K78" s="30">
        <v>72</v>
      </c>
      <c r="L78" s="31">
        <v>81</v>
      </c>
      <c r="M78" t="s">
        <v>33</v>
      </c>
      <c r="N78" t="s">
        <v>34</v>
      </c>
    </row>
    <row r="79" spans="1:12" ht="10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0.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0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0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0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10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0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0.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4" ht="11.25" customHeight="1">
      <c r="A87" s="3"/>
      <c r="B87" s="3"/>
      <c r="C87" s="3"/>
      <c r="D87" s="3"/>
      <c r="E87" s="22" t="s">
        <v>63</v>
      </c>
      <c r="F87" s="23">
        <v>58.52</v>
      </c>
      <c r="G87" s="24">
        <f>SUM(G88:G96)</f>
        <v>0</v>
      </c>
      <c r="H87" s="24">
        <f>SUM(H88:H96)</f>
        <v>0</v>
      </c>
      <c r="I87" s="25">
        <v>3</v>
      </c>
      <c r="J87" s="24">
        <f>SUM(J88:J96)</f>
        <v>0</v>
      </c>
      <c r="K87" s="25">
        <v>72</v>
      </c>
      <c r="L87" s="25">
        <v>78</v>
      </c>
      <c r="M87" t="s">
        <v>27</v>
      </c>
      <c r="N87" t="s">
        <v>28</v>
      </c>
    </row>
    <row r="88" spans="1:14" ht="11.25" customHeight="1">
      <c r="A88" s="3" t="s">
        <v>64</v>
      </c>
      <c r="B88" s="3" t="s">
        <v>63</v>
      </c>
      <c r="C88" s="3" t="s">
        <v>44</v>
      </c>
      <c r="D88" s="3" t="s">
        <v>31</v>
      </c>
      <c r="E88" s="26" t="s">
        <v>65</v>
      </c>
      <c r="F88" s="27">
        <v>58.52</v>
      </c>
      <c r="G88" s="28">
        <f>I88*J88</f>
        <v>0</v>
      </c>
      <c r="H88" s="29">
        <f>F88*G88</f>
        <v>0</v>
      </c>
      <c r="I88" s="30">
        <v>3</v>
      </c>
      <c r="J88" s="40"/>
      <c r="K88" s="30">
        <v>72</v>
      </c>
      <c r="L88" s="31">
        <v>78</v>
      </c>
      <c r="M88" t="s">
        <v>33</v>
      </c>
      <c r="N88" t="s">
        <v>34</v>
      </c>
    </row>
    <row r="89" spans="1:12" ht="10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0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0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0.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0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0.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0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0.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4" ht="11.25" customHeight="1">
      <c r="A97" s="3"/>
      <c r="B97" s="3"/>
      <c r="C97" s="3"/>
      <c r="D97" s="3"/>
      <c r="E97" s="22" t="s">
        <v>66</v>
      </c>
      <c r="F97" s="23">
        <v>55.86</v>
      </c>
      <c r="G97" s="24">
        <f>SUM(G98:G106)</f>
        <v>0</v>
      </c>
      <c r="H97" s="24">
        <f>SUM(H98:H106)</f>
        <v>0</v>
      </c>
      <c r="I97" s="25">
        <v>3</v>
      </c>
      <c r="J97" s="24">
        <f>SUM(J98:J106)</f>
        <v>0</v>
      </c>
      <c r="K97" s="25">
        <v>72</v>
      </c>
      <c r="L97" s="25">
        <v>315</v>
      </c>
      <c r="M97" t="s">
        <v>27</v>
      </c>
      <c r="N97" t="s">
        <v>28</v>
      </c>
    </row>
    <row r="98" spans="1:14" ht="11.25" customHeight="1">
      <c r="A98" s="3" t="s">
        <v>67</v>
      </c>
      <c r="B98" s="3" t="s">
        <v>66</v>
      </c>
      <c r="C98" s="3" t="s">
        <v>44</v>
      </c>
      <c r="D98" s="3" t="s">
        <v>31</v>
      </c>
      <c r="E98" s="26" t="s">
        <v>68</v>
      </c>
      <c r="F98" s="27">
        <v>55.86</v>
      </c>
      <c r="G98" s="28">
        <f>I98*J98</f>
        <v>0</v>
      </c>
      <c r="H98" s="29">
        <f>F98*G98</f>
        <v>0</v>
      </c>
      <c r="I98" s="30">
        <v>3</v>
      </c>
      <c r="J98" s="40"/>
      <c r="K98" s="30">
        <v>72</v>
      </c>
      <c r="L98" s="31">
        <v>309</v>
      </c>
      <c r="M98" t="s">
        <v>33</v>
      </c>
      <c r="N98" t="s">
        <v>34</v>
      </c>
    </row>
    <row r="99" spans="1:14" ht="11.25" customHeight="1">
      <c r="A99" s="3" t="s">
        <v>67</v>
      </c>
      <c r="B99" s="3" t="s">
        <v>66</v>
      </c>
      <c r="C99" s="3" t="s">
        <v>44</v>
      </c>
      <c r="D99" s="3" t="s">
        <v>69</v>
      </c>
      <c r="E99" s="26" t="s">
        <v>70</v>
      </c>
      <c r="F99" s="27">
        <v>55.86</v>
      </c>
      <c r="G99" s="28">
        <f>I99*J99</f>
        <v>0</v>
      </c>
      <c r="H99" s="29">
        <f>F99*G99</f>
        <v>0</v>
      </c>
      <c r="I99" s="30">
        <v>3</v>
      </c>
      <c r="J99" s="40"/>
      <c r="K99" s="30">
        <v>72</v>
      </c>
      <c r="L99" s="31">
        <v>6</v>
      </c>
      <c r="M99" t="s">
        <v>33</v>
      </c>
      <c r="N99" t="s">
        <v>34</v>
      </c>
    </row>
    <row r="100" spans="1:12" ht="10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0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0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0.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0.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0.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0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4" ht="11.25" customHeight="1">
      <c r="A107" s="3"/>
      <c r="B107" s="3"/>
      <c r="C107" s="3"/>
      <c r="D107" s="3"/>
      <c r="E107" s="22" t="s">
        <v>71</v>
      </c>
      <c r="F107" s="23">
        <v>55.86</v>
      </c>
      <c r="G107" s="24">
        <f>SUM(G108:G116)</f>
        <v>0</v>
      </c>
      <c r="H107" s="24">
        <f>SUM(H108:H116)</f>
        <v>0</v>
      </c>
      <c r="I107" s="25">
        <v>3</v>
      </c>
      <c r="J107" s="24">
        <f>SUM(J108:J116)</f>
        <v>0</v>
      </c>
      <c r="K107" s="25">
        <v>72</v>
      </c>
      <c r="L107" s="25">
        <v>189</v>
      </c>
      <c r="M107" t="s">
        <v>27</v>
      </c>
      <c r="N107" t="s">
        <v>28</v>
      </c>
    </row>
    <row r="108" spans="1:14" ht="11.25" customHeight="1">
      <c r="A108" s="3" t="s">
        <v>72</v>
      </c>
      <c r="B108" s="3" t="s">
        <v>71</v>
      </c>
      <c r="C108" s="3" t="s">
        <v>44</v>
      </c>
      <c r="D108" s="3" t="s">
        <v>31</v>
      </c>
      <c r="E108" s="26" t="s">
        <v>73</v>
      </c>
      <c r="F108" s="27">
        <v>55.86</v>
      </c>
      <c r="G108" s="28">
        <f>I108*J108</f>
        <v>0</v>
      </c>
      <c r="H108" s="29">
        <f>F108*G108</f>
        <v>0</v>
      </c>
      <c r="I108" s="30">
        <v>3</v>
      </c>
      <c r="J108" s="40"/>
      <c r="K108" s="30">
        <v>72</v>
      </c>
      <c r="L108" s="31">
        <v>189</v>
      </c>
      <c r="M108" t="s">
        <v>33</v>
      </c>
      <c r="N108" t="s">
        <v>34</v>
      </c>
    </row>
    <row r="109" spans="1:12" ht="10.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0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0.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0.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0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0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0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0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4" ht="11.25" customHeight="1">
      <c r="A117" s="3"/>
      <c r="B117" s="3"/>
      <c r="C117" s="3"/>
      <c r="D117" s="3"/>
      <c r="E117" s="22" t="s">
        <v>74</v>
      </c>
      <c r="F117" s="23">
        <v>55.86</v>
      </c>
      <c r="G117" s="24">
        <f>SUM(G118:G126)</f>
        <v>0</v>
      </c>
      <c r="H117" s="24">
        <f>SUM(H118:H126)</f>
        <v>0</v>
      </c>
      <c r="I117" s="25">
        <v>3</v>
      </c>
      <c r="J117" s="24">
        <f>SUM(J118:J126)</f>
        <v>0</v>
      </c>
      <c r="K117" s="25">
        <v>72</v>
      </c>
      <c r="L117" s="25">
        <v>162</v>
      </c>
      <c r="M117" t="s">
        <v>27</v>
      </c>
      <c r="N117" t="s">
        <v>28</v>
      </c>
    </row>
    <row r="118" spans="1:14" ht="11.25" customHeight="1">
      <c r="A118" s="3" t="s">
        <v>75</v>
      </c>
      <c r="B118" s="3" t="s">
        <v>74</v>
      </c>
      <c r="C118" s="3" t="s">
        <v>44</v>
      </c>
      <c r="D118" s="3" t="s">
        <v>31</v>
      </c>
      <c r="E118" s="26" t="s">
        <v>76</v>
      </c>
      <c r="F118" s="27">
        <v>55.86</v>
      </c>
      <c r="G118" s="28">
        <f>I118*J118</f>
        <v>0</v>
      </c>
      <c r="H118" s="29">
        <f>F118*G118</f>
        <v>0</v>
      </c>
      <c r="I118" s="30">
        <v>3</v>
      </c>
      <c r="J118" s="40"/>
      <c r="K118" s="30">
        <v>72</v>
      </c>
      <c r="L118" s="31">
        <v>162</v>
      </c>
      <c r="M118" t="s">
        <v>33</v>
      </c>
      <c r="N118" t="s">
        <v>34</v>
      </c>
    </row>
    <row r="119" spans="1:12" ht="10.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0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0.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0.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0.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0.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0.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0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1:14" ht="11.25" customHeight="1">
      <c r="A127" s="3"/>
      <c r="B127" s="3"/>
      <c r="C127" s="3"/>
      <c r="D127" s="3"/>
      <c r="E127" s="22" t="s">
        <v>77</v>
      </c>
      <c r="F127" s="23">
        <v>58.52</v>
      </c>
      <c r="G127" s="24">
        <f>SUM(G128:G136)</f>
        <v>0</v>
      </c>
      <c r="H127" s="24">
        <f>SUM(H128:H136)</f>
        <v>0</v>
      </c>
      <c r="I127" s="25">
        <v>3</v>
      </c>
      <c r="J127" s="24">
        <f>SUM(J128:J136)</f>
        <v>0</v>
      </c>
      <c r="K127" s="25">
        <v>72</v>
      </c>
      <c r="L127" s="25">
        <v>36</v>
      </c>
      <c r="M127" t="s">
        <v>27</v>
      </c>
      <c r="N127" t="s">
        <v>28</v>
      </c>
    </row>
    <row r="128" spans="1:14" ht="11.25" customHeight="1">
      <c r="A128" s="3" t="s">
        <v>78</v>
      </c>
      <c r="B128" s="3" t="s">
        <v>77</v>
      </c>
      <c r="C128" s="3" t="s">
        <v>44</v>
      </c>
      <c r="D128" s="3" t="s">
        <v>31</v>
      </c>
      <c r="E128" s="26" t="s">
        <v>79</v>
      </c>
      <c r="F128" s="27">
        <v>58.52</v>
      </c>
      <c r="G128" s="28">
        <f>I128*J128</f>
        <v>0</v>
      </c>
      <c r="H128" s="29">
        <f>F128*G128</f>
        <v>0</v>
      </c>
      <c r="I128" s="30">
        <v>3</v>
      </c>
      <c r="J128" s="40"/>
      <c r="K128" s="30">
        <v>72</v>
      </c>
      <c r="L128" s="31">
        <v>36</v>
      </c>
      <c r="M128" t="s">
        <v>33</v>
      </c>
      <c r="N128" t="s">
        <v>34</v>
      </c>
    </row>
    <row r="129" spans="1:12" ht="10.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1:12" ht="10.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</row>
    <row r="131" spans="1:12" ht="10.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1:12" ht="10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1:12" ht="10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1:12" ht="10.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1:12" ht="10.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1:12" ht="10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1:14" ht="11.25" customHeight="1">
      <c r="A137" s="3"/>
      <c r="B137" s="3"/>
      <c r="C137" s="3"/>
      <c r="D137" s="3"/>
      <c r="E137" s="22" t="s">
        <v>80</v>
      </c>
      <c r="F137" s="23">
        <v>55.86</v>
      </c>
      <c r="G137" s="24">
        <f>SUM(G138:G146)</f>
        <v>0</v>
      </c>
      <c r="H137" s="24">
        <f>SUM(H138:H146)</f>
        <v>0</v>
      </c>
      <c r="I137" s="25">
        <v>3</v>
      </c>
      <c r="J137" s="24">
        <f>SUM(J138:J146)</f>
        <v>0</v>
      </c>
      <c r="K137" s="25">
        <v>72</v>
      </c>
      <c r="L137" s="25">
        <v>66</v>
      </c>
      <c r="M137" t="s">
        <v>27</v>
      </c>
      <c r="N137" t="s">
        <v>28</v>
      </c>
    </row>
    <row r="138" spans="1:14" ht="11.25" customHeight="1">
      <c r="A138" s="3" t="s">
        <v>81</v>
      </c>
      <c r="B138" s="3" t="s">
        <v>80</v>
      </c>
      <c r="C138" s="3" t="s">
        <v>44</v>
      </c>
      <c r="D138" s="3" t="s">
        <v>31</v>
      </c>
      <c r="E138" s="26" t="s">
        <v>82</v>
      </c>
      <c r="F138" s="27">
        <v>55.86</v>
      </c>
      <c r="G138" s="28">
        <f>I138*J138</f>
        <v>0</v>
      </c>
      <c r="H138" s="29">
        <f>F138*G138</f>
        <v>0</v>
      </c>
      <c r="I138" s="30">
        <v>3</v>
      </c>
      <c r="J138" s="40"/>
      <c r="K138" s="30">
        <v>72</v>
      </c>
      <c r="L138" s="31">
        <v>66</v>
      </c>
      <c r="M138" t="s">
        <v>33</v>
      </c>
      <c r="N138" t="s">
        <v>34</v>
      </c>
    </row>
    <row r="139" spans="1:12" ht="10.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1:12" ht="10.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1:12" ht="10.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1:12" ht="10.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1:12" ht="10.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1:12" ht="10.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2" ht="10.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1:12" ht="10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1:14" ht="11.25" customHeight="1">
      <c r="A147" s="3"/>
      <c r="B147" s="3"/>
      <c r="C147" s="3"/>
      <c r="D147" s="3"/>
      <c r="E147" s="22" t="s">
        <v>83</v>
      </c>
      <c r="F147" s="23">
        <v>55.86</v>
      </c>
      <c r="G147" s="24">
        <f>SUM(G148:G156)</f>
        <v>0</v>
      </c>
      <c r="H147" s="24">
        <f>SUM(H148:H156)</f>
        <v>0</v>
      </c>
      <c r="I147" s="25">
        <v>3</v>
      </c>
      <c r="J147" s="24">
        <f>SUM(J148:J156)</f>
        <v>0</v>
      </c>
      <c r="K147" s="25">
        <v>72</v>
      </c>
      <c r="L147" s="25">
        <v>336</v>
      </c>
      <c r="M147" t="s">
        <v>27</v>
      </c>
      <c r="N147" t="s">
        <v>28</v>
      </c>
    </row>
    <row r="148" spans="1:14" ht="11.25" customHeight="1">
      <c r="A148" s="3" t="s">
        <v>84</v>
      </c>
      <c r="B148" s="3" t="s">
        <v>83</v>
      </c>
      <c r="C148" s="3" t="s">
        <v>44</v>
      </c>
      <c r="D148" s="3" t="s">
        <v>31</v>
      </c>
      <c r="E148" s="26" t="s">
        <v>85</v>
      </c>
      <c r="F148" s="27">
        <v>55.86</v>
      </c>
      <c r="G148" s="28">
        <f>I148*J148</f>
        <v>0</v>
      </c>
      <c r="H148" s="29">
        <f>F148*G148</f>
        <v>0</v>
      </c>
      <c r="I148" s="30">
        <v>3</v>
      </c>
      <c r="J148" s="40"/>
      <c r="K148" s="30">
        <v>72</v>
      </c>
      <c r="L148" s="31">
        <v>324</v>
      </c>
      <c r="M148" t="s">
        <v>33</v>
      </c>
      <c r="N148" t="s">
        <v>34</v>
      </c>
    </row>
    <row r="149" spans="1:14" ht="11.25" customHeight="1">
      <c r="A149" s="3" t="s">
        <v>84</v>
      </c>
      <c r="B149" s="3" t="s">
        <v>83</v>
      </c>
      <c r="C149" s="3" t="s">
        <v>44</v>
      </c>
      <c r="D149" s="3" t="s">
        <v>49</v>
      </c>
      <c r="E149" s="26" t="s">
        <v>86</v>
      </c>
      <c r="F149" s="27">
        <v>55.86</v>
      </c>
      <c r="G149" s="28">
        <f>I149*J149</f>
        <v>0</v>
      </c>
      <c r="H149" s="29">
        <f>F149*G149</f>
        <v>0</v>
      </c>
      <c r="I149" s="30">
        <v>3</v>
      </c>
      <c r="J149" s="40"/>
      <c r="K149" s="30">
        <v>72</v>
      </c>
      <c r="L149" s="31">
        <v>9</v>
      </c>
      <c r="M149" t="s">
        <v>33</v>
      </c>
      <c r="N149" t="s">
        <v>34</v>
      </c>
    </row>
    <row r="150" spans="1:14" ht="11.25" customHeight="1">
      <c r="A150" s="3" t="s">
        <v>84</v>
      </c>
      <c r="B150" s="3" t="s">
        <v>83</v>
      </c>
      <c r="C150" s="3" t="s">
        <v>44</v>
      </c>
      <c r="D150" s="3" t="s">
        <v>45</v>
      </c>
      <c r="E150" s="26" t="s">
        <v>87</v>
      </c>
      <c r="F150" s="27">
        <v>55.86</v>
      </c>
      <c r="G150" s="28">
        <f>I150*J150</f>
        <v>0</v>
      </c>
      <c r="H150" s="29">
        <f>F150*G150</f>
        <v>0</v>
      </c>
      <c r="I150" s="30">
        <v>3</v>
      </c>
      <c r="J150" s="40"/>
      <c r="K150" s="30">
        <v>72</v>
      </c>
      <c r="L150" s="31">
        <v>3</v>
      </c>
      <c r="M150" t="s">
        <v>33</v>
      </c>
      <c r="N150" t="s">
        <v>34</v>
      </c>
    </row>
    <row r="151" spans="1:12" ht="10.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1:12" ht="10.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1:12" ht="10.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</row>
    <row r="154" spans="1:12" ht="10.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1:12" ht="10.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1:12" ht="10.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</row>
    <row r="157" spans="1:14" ht="11.25" customHeight="1">
      <c r="A157" s="3"/>
      <c r="B157" s="3"/>
      <c r="C157" s="3"/>
      <c r="D157" s="3"/>
      <c r="E157" s="22" t="s">
        <v>88</v>
      </c>
      <c r="F157" s="23">
        <v>55.86</v>
      </c>
      <c r="G157" s="24">
        <f>SUM(G158:G166)</f>
        <v>0</v>
      </c>
      <c r="H157" s="24">
        <f>SUM(H158:H166)</f>
        <v>0</v>
      </c>
      <c r="I157" s="25">
        <v>3</v>
      </c>
      <c r="J157" s="24">
        <f>SUM(J158:J166)</f>
        <v>0</v>
      </c>
      <c r="K157" s="25">
        <v>72</v>
      </c>
      <c r="L157" s="25">
        <v>108</v>
      </c>
      <c r="M157" t="s">
        <v>27</v>
      </c>
      <c r="N157" t="s">
        <v>28</v>
      </c>
    </row>
    <row r="158" spans="1:14" ht="11.25" customHeight="1">
      <c r="A158" s="3" t="s">
        <v>89</v>
      </c>
      <c r="B158" s="3" t="s">
        <v>88</v>
      </c>
      <c r="C158" s="3" t="s">
        <v>44</v>
      </c>
      <c r="D158" s="3" t="s">
        <v>31</v>
      </c>
      <c r="E158" s="26" t="s">
        <v>90</v>
      </c>
      <c r="F158" s="27">
        <v>55.86</v>
      </c>
      <c r="G158" s="28">
        <f>I158*J158</f>
        <v>0</v>
      </c>
      <c r="H158" s="29">
        <f>F158*G158</f>
        <v>0</v>
      </c>
      <c r="I158" s="30">
        <v>3</v>
      </c>
      <c r="J158" s="40"/>
      <c r="K158" s="30">
        <v>72</v>
      </c>
      <c r="L158" s="31">
        <v>108</v>
      </c>
      <c r="M158" t="s">
        <v>33</v>
      </c>
      <c r="N158" t="s">
        <v>34</v>
      </c>
    </row>
    <row r="159" spans="1:12" ht="10.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1:12" ht="10.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1:12" ht="10.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</row>
    <row r="162" spans="1:12" ht="10.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1:12" ht="10.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1:12" ht="10.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</row>
    <row r="165" spans="1:12" ht="10.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1:12" ht="10.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</row>
    <row r="167" spans="1:14" ht="11.25" customHeight="1">
      <c r="A167" s="3"/>
      <c r="B167" s="3"/>
      <c r="C167" s="3"/>
      <c r="D167" s="3"/>
      <c r="E167" s="22" t="s">
        <v>91</v>
      </c>
      <c r="F167" s="33">
        <v>79.8</v>
      </c>
      <c r="G167" s="24">
        <f>SUM(G168:G176)</f>
        <v>0</v>
      </c>
      <c r="H167" s="24">
        <f>SUM(H168:H176)</f>
        <v>0</v>
      </c>
      <c r="I167" s="25">
        <v>2</v>
      </c>
      <c r="J167" s="24">
        <f>SUM(J168:J176)</f>
        <v>0</v>
      </c>
      <c r="K167" s="25">
        <v>48</v>
      </c>
      <c r="L167" s="25">
        <v>804</v>
      </c>
      <c r="M167" t="s">
        <v>27</v>
      </c>
      <c r="N167" t="s">
        <v>28</v>
      </c>
    </row>
    <row r="168" spans="1:14" ht="11.25" customHeight="1">
      <c r="A168" s="3" t="s">
        <v>92</v>
      </c>
      <c r="B168" s="3" t="s">
        <v>91</v>
      </c>
      <c r="C168" s="3" t="s">
        <v>44</v>
      </c>
      <c r="D168" s="3" t="s">
        <v>49</v>
      </c>
      <c r="E168" s="26" t="s">
        <v>93</v>
      </c>
      <c r="F168" s="34">
        <v>79.8</v>
      </c>
      <c r="G168" s="28">
        <f>I168*J168</f>
        <v>0</v>
      </c>
      <c r="H168" s="29">
        <f>F168*G168</f>
        <v>0</v>
      </c>
      <c r="I168" s="30">
        <v>2</v>
      </c>
      <c r="J168" s="40"/>
      <c r="K168" s="30">
        <v>48</v>
      </c>
      <c r="L168" s="31">
        <v>358</v>
      </c>
      <c r="M168" t="s">
        <v>33</v>
      </c>
      <c r="N168" t="s">
        <v>34</v>
      </c>
    </row>
    <row r="169" spans="1:14" ht="11.25" customHeight="1">
      <c r="A169" s="3" t="s">
        <v>92</v>
      </c>
      <c r="B169" s="3" t="s">
        <v>91</v>
      </c>
      <c r="C169" s="3" t="s">
        <v>44</v>
      </c>
      <c r="D169" s="3" t="s">
        <v>45</v>
      </c>
      <c r="E169" s="26" t="s">
        <v>94</v>
      </c>
      <c r="F169" s="34">
        <v>79.8</v>
      </c>
      <c r="G169" s="28">
        <f>I169*J169</f>
        <v>0</v>
      </c>
      <c r="H169" s="29">
        <f>F169*G169</f>
        <v>0</v>
      </c>
      <c r="I169" s="30">
        <v>2</v>
      </c>
      <c r="J169" s="40"/>
      <c r="K169" s="30">
        <v>48</v>
      </c>
      <c r="L169" s="31">
        <v>286</v>
      </c>
      <c r="M169" t="s">
        <v>33</v>
      </c>
      <c r="N169" t="s">
        <v>34</v>
      </c>
    </row>
    <row r="170" spans="1:14" ht="11.25" customHeight="1">
      <c r="A170" s="3" t="s">
        <v>92</v>
      </c>
      <c r="B170" s="3" t="s">
        <v>91</v>
      </c>
      <c r="C170" s="3" t="s">
        <v>44</v>
      </c>
      <c r="D170" s="3" t="s">
        <v>52</v>
      </c>
      <c r="E170" s="26" t="s">
        <v>95</v>
      </c>
      <c r="F170" s="34">
        <v>79.8</v>
      </c>
      <c r="G170" s="28">
        <f>I170*J170</f>
        <v>0</v>
      </c>
      <c r="H170" s="29">
        <f>F170*G170</f>
        <v>0</v>
      </c>
      <c r="I170" s="30">
        <v>2</v>
      </c>
      <c r="J170" s="40"/>
      <c r="K170" s="30">
        <v>48</v>
      </c>
      <c r="L170" s="31">
        <v>160</v>
      </c>
      <c r="M170" t="s">
        <v>33</v>
      </c>
      <c r="N170" t="s">
        <v>34</v>
      </c>
    </row>
    <row r="171" spans="1:12" ht="10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:12" ht="10.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2" ht="10.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2" ht="10.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1:12" ht="10.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1:12" ht="10.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1:14" ht="11.25" customHeight="1">
      <c r="A177" s="3"/>
      <c r="B177" s="3"/>
      <c r="C177" s="3"/>
      <c r="D177" s="3"/>
      <c r="E177" s="22" t="s">
        <v>96</v>
      </c>
      <c r="F177" s="23">
        <v>71.82</v>
      </c>
      <c r="G177" s="24">
        <f>SUM(G178:G186)</f>
        <v>0</v>
      </c>
      <c r="H177" s="24">
        <f>SUM(H178:H186)</f>
        <v>0</v>
      </c>
      <c r="I177" s="25">
        <v>2</v>
      </c>
      <c r="J177" s="24">
        <f>SUM(J178:J186)</f>
        <v>0</v>
      </c>
      <c r="K177" s="25">
        <v>48</v>
      </c>
      <c r="L177" s="25">
        <v>10</v>
      </c>
      <c r="M177" t="s">
        <v>27</v>
      </c>
      <c r="N177" t="s">
        <v>28</v>
      </c>
    </row>
    <row r="178" spans="1:14" ht="11.25" customHeight="1">
      <c r="A178" s="3" t="s">
        <v>97</v>
      </c>
      <c r="B178" s="3" t="s">
        <v>96</v>
      </c>
      <c r="C178" s="3" t="s">
        <v>44</v>
      </c>
      <c r="D178" s="3" t="s">
        <v>49</v>
      </c>
      <c r="E178" s="26" t="s">
        <v>98</v>
      </c>
      <c r="F178" s="27">
        <v>71.82</v>
      </c>
      <c r="G178" s="28">
        <f>I178*J178</f>
        <v>0</v>
      </c>
      <c r="H178" s="29">
        <f>F178*G178</f>
        <v>0</v>
      </c>
      <c r="I178" s="30">
        <v>2</v>
      </c>
      <c r="J178" s="40"/>
      <c r="K178" s="30">
        <v>48</v>
      </c>
      <c r="L178" s="31">
        <v>10</v>
      </c>
      <c r="M178" t="s">
        <v>33</v>
      </c>
      <c r="N178" t="s">
        <v>34</v>
      </c>
    </row>
    <row r="179" spans="1:12" ht="10.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ht="10.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1:12" ht="10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  <row r="182" spans="1:12" ht="10.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</row>
    <row r="183" spans="1:12" ht="10.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1:12" ht="10.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1:12" ht="10.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</row>
    <row r="186" spans="1:12" ht="10.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</row>
    <row r="187" spans="1:14" ht="14.25" customHeight="1">
      <c r="A187" s="3"/>
      <c r="B187" s="3"/>
      <c r="C187" s="3"/>
      <c r="D187" s="3"/>
      <c r="E187" s="18" t="s">
        <v>99</v>
      </c>
      <c r="F187" s="19">
        <v>162.26</v>
      </c>
      <c r="G187" s="20">
        <f>SUMIF(M188:M307,"=8",G188:G307)</f>
        <v>0</v>
      </c>
      <c r="H187" s="20">
        <f>SUMIF(M188:M307,"=8",H188:H307)</f>
        <v>0</v>
      </c>
      <c r="I187" s="21">
        <v>1</v>
      </c>
      <c r="J187" s="20">
        <f>SUMIF(M188:M307,"=8",J188:J307)</f>
        <v>0</v>
      </c>
      <c r="K187" s="21">
        <v>24</v>
      </c>
      <c r="L187" s="21">
        <v>815</v>
      </c>
      <c r="M187" t="s">
        <v>24</v>
      </c>
      <c r="N187" t="s">
        <v>100</v>
      </c>
    </row>
    <row r="188" spans="1:14" ht="11.25" customHeight="1">
      <c r="A188" s="3"/>
      <c r="B188" s="3"/>
      <c r="C188" s="3"/>
      <c r="D188" s="3"/>
      <c r="E188" s="22" t="s">
        <v>101</v>
      </c>
      <c r="F188" s="23">
        <v>162.26</v>
      </c>
      <c r="G188" s="24">
        <f>SUM(G189:G197)</f>
        <v>0</v>
      </c>
      <c r="H188" s="24">
        <f>SUM(H189:H197)</f>
        <v>0</v>
      </c>
      <c r="I188" s="25">
        <v>1</v>
      </c>
      <c r="J188" s="24">
        <f>SUM(J189:J197)</f>
        <v>0</v>
      </c>
      <c r="K188" s="25">
        <v>24</v>
      </c>
      <c r="L188" s="25">
        <v>1</v>
      </c>
      <c r="M188" t="s">
        <v>27</v>
      </c>
      <c r="N188" t="s">
        <v>28</v>
      </c>
    </row>
    <row r="189" spans="1:14" ht="11.25" customHeight="1">
      <c r="A189" s="3" t="s">
        <v>102</v>
      </c>
      <c r="B189" s="3" t="s">
        <v>101</v>
      </c>
      <c r="C189" s="3" t="s">
        <v>103</v>
      </c>
      <c r="D189" s="3" t="s">
        <v>31</v>
      </c>
      <c r="E189" s="26" t="s">
        <v>104</v>
      </c>
      <c r="F189" s="27">
        <v>162.26</v>
      </c>
      <c r="G189" s="28">
        <f>I189*J189</f>
        <v>0</v>
      </c>
      <c r="H189" s="29">
        <f>F189*G189</f>
        <v>0</v>
      </c>
      <c r="I189" s="30">
        <v>1</v>
      </c>
      <c r="J189" s="40"/>
      <c r="K189" s="30">
        <v>24</v>
      </c>
      <c r="L189" s="31">
        <v>1</v>
      </c>
      <c r="M189" t="s">
        <v>33</v>
      </c>
      <c r="N189" t="s">
        <v>34</v>
      </c>
    </row>
    <row r="190" spans="1:12" ht="10.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</row>
    <row r="191" spans="1:12" ht="10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</row>
    <row r="192" spans="1:12" ht="10.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</row>
    <row r="193" spans="1:12" ht="10.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</row>
    <row r="194" spans="1:12" ht="10.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</row>
    <row r="195" spans="1:12" ht="10.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</row>
    <row r="196" spans="1:12" ht="10.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</row>
    <row r="197" spans="1:12" ht="10.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</row>
    <row r="198" spans="1:14" ht="11.25" customHeight="1">
      <c r="A198" s="3"/>
      <c r="B198" s="3"/>
      <c r="C198" s="3"/>
      <c r="D198" s="3"/>
      <c r="E198" s="22" t="s">
        <v>105</v>
      </c>
      <c r="F198" s="23">
        <v>155.61</v>
      </c>
      <c r="G198" s="24">
        <f>SUM(G199:G207)</f>
        <v>0</v>
      </c>
      <c r="H198" s="24">
        <f>SUM(H199:H207)</f>
        <v>0</v>
      </c>
      <c r="I198" s="25">
        <v>1</v>
      </c>
      <c r="J198" s="24">
        <f>SUM(J199:J207)</f>
        <v>0</v>
      </c>
      <c r="K198" s="25">
        <v>24</v>
      </c>
      <c r="L198" s="25">
        <v>31</v>
      </c>
      <c r="M198" t="s">
        <v>27</v>
      </c>
      <c r="N198" t="s">
        <v>28</v>
      </c>
    </row>
    <row r="199" spans="1:14" ht="11.25" customHeight="1">
      <c r="A199" s="3" t="s">
        <v>106</v>
      </c>
      <c r="B199" s="3" t="s">
        <v>105</v>
      </c>
      <c r="C199" s="3" t="s">
        <v>103</v>
      </c>
      <c r="D199" s="3" t="s">
        <v>31</v>
      </c>
      <c r="E199" s="26" t="s">
        <v>107</v>
      </c>
      <c r="F199" s="27">
        <v>155.61</v>
      </c>
      <c r="G199" s="28">
        <f>I199*J199</f>
        <v>0</v>
      </c>
      <c r="H199" s="29">
        <f>F199*G199</f>
        <v>0</v>
      </c>
      <c r="I199" s="30">
        <v>1</v>
      </c>
      <c r="J199" s="40"/>
      <c r="K199" s="30">
        <v>24</v>
      </c>
      <c r="L199" s="31">
        <v>31</v>
      </c>
      <c r="M199" t="s">
        <v>33</v>
      </c>
      <c r="N199" t="s">
        <v>34</v>
      </c>
    </row>
    <row r="200" spans="1:12" ht="10.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</row>
    <row r="201" spans="1:12" ht="10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</row>
    <row r="202" spans="1:12" ht="10.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</row>
    <row r="203" spans="1:12" ht="10.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</row>
    <row r="204" spans="1:12" ht="10.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</row>
    <row r="205" spans="1:12" ht="10.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</row>
    <row r="206" spans="1:12" ht="10.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</row>
    <row r="207" spans="1:12" ht="10.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</row>
    <row r="208" spans="1:14" ht="11.25" customHeight="1">
      <c r="A208" s="3"/>
      <c r="B208" s="3"/>
      <c r="C208" s="3"/>
      <c r="D208" s="3"/>
      <c r="E208" s="22" t="s">
        <v>108</v>
      </c>
      <c r="F208" s="23">
        <v>155.61</v>
      </c>
      <c r="G208" s="24">
        <f>SUM(G209:G217)</f>
        <v>0</v>
      </c>
      <c r="H208" s="24">
        <f>SUM(H209:H217)</f>
        <v>0</v>
      </c>
      <c r="I208" s="25">
        <v>1</v>
      </c>
      <c r="J208" s="24">
        <f>SUM(J209:J217)</f>
        <v>0</v>
      </c>
      <c r="K208" s="25">
        <v>24</v>
      </c>
      <c r="L208" s="25">
        <v>392</v>
      </c>
      <c r="M208" t="s">
        <v>27</v>
      </c>
      <c r="N208" t="s">
        <v>28</v>
      </c>
    </row>
    <row r="209" spans="1:14" ht="11.25" customHeight="1">
      <c r="A209" s="3" t="s">
        <v>109</v>
      </c>
      <c r="B209" s="3" t="s">
        <v>108</v>
      </c>
      <c r="C209" s="3" t="s">
        <v>30</v>
      </c>
      <c r="D209" s="3" t="s">
        <v>31</v>
      </c>
      <c r="E209" s="26" t="s">
        <v>110</v>
      </c>
      <c r="F209" s="27">
        <v>155.61</v>
      </c>
      <c r="G209" s="28">
        <f>I209*J209</f>
        <v>0</v>
      </c>
      <c r="H209" s="29">
        <f>F209*G209</f>
        <v>0</v>
      </c>
      <c r="I209" s="30">
        <v>1</v>
      </c>
      <c r="J209" s="40"/>
      <c r="K209" s="30">
        <v>24</v>
      </c>
      <c r="L209" s="31">
        <v>169</v>
      </c>
      <c r="M209" t="s">
        <v>33</v>
      </c>
      <c r="N209" t="s">
        <v>34</v>
      </c>
    </row>
    <row r="210" spans="1:14" ht="11.25" customHeight="1">
      <c r="A210" s="3" t="s">
        <v>109</v>
      </c>
      <c r="B210" s="3" t="s">
        <v>108</v>
      </c>
      <c r="C210" s="3" t="s">
        <v>30</v>
      </c>
      <c r="D210" s="3" t="s">
        <v>69</v>
      </c>
      <c r="E210" s="26" t="s">
        <v>111</v>
      </c>
      <c r="F210" s="27">
        <v>155.61</v>
      </c>
      <c r="G210" s="28">
        <f>I210*J210</f>
        <v>0</v>
      </c>
      <c r="H210" s="29">
        <f>F210*G210</f>
        <v>0</v>
      </c>
      <c r="I210" s="30">
        <v>1</v>
      </c>
      <c r="J210" s="40"/>
      <c r="K210" s="30">
        <v>24</v>
      </c>
      <c r="L210" s="31">
        <v>89</v>
      </c>
      <c r="M210" t="s">
        <v>33</v>
      </c>
      <c r="N210" t="s">
        <v>34</v>
      </c>
    </row>
    <row r="211" spans="1:14" ht="11.25" customHeight="1">
      <c r="A211" s="3" t="s">
        <v>109</v>
      </c>
      <c r="B211" s="3" t="s">
        <v>108</v>
      </c>
      <c r="C211" s="3" t="s">
        <v>30</v>
      </c>
      <c r="D211" s="3" t="s">
        <v>49</v>
      </c>
      <c r="E211" s="26" t="s">
        <v>112</v>
      </c>
      <c r="F211" s="27">
        <v>155.61</v>
      </c>
      <c r="G211" s="28">
        <f>I211*J211</f>
        <v>0</v>
      </c>
      <c r="H211" s="29">
        <f>F211*G211</f>
        <v>0</v>
      </c>
      <c r="I211" s="30">
        <v>1</v>
      </c>
      <c r="J211" s="40"/>
      <c r="K211" s="30">
        <v>24</v>
      </c>
      <c r="L211" s="31">
        <v>71</v>
      </c>
      <c r="M211" t="s">
        <v>33</v>
      </c>
      <c r="N211" t="s">
        <v>34</v>
      </c>
    </row>
    <row r="212" spans="1:14" ht="11.25" customHeight="1">
      <c r="A212" s="3" t="s">
        <v>109</v>
      </c>
      <c r="B212" s="3" t="s">
        <v>108</v>
      </c>
      <c r="C212" s="3" t="s">
        <v>30</v>
      </c>
      <c r="D212" s="3" t="s">
        <v>45</v>
      </c>
      <c r="E212" s="26" t="s">
        <v>113</v>
      </c>
      <c r="F212" s="27">
        <v>155.61</v>
      </c>
      <c r="G212" s="28">
        <f>I212*J212</f>
        <v>0</v>
      </c>
      <c r="H212" s="29">
        <f>F212*G212</f>
        <v>0</v>
      </c>
      <c r="I212" s="30">
        <v>1</v>
      </c>
      <c r="J212" s="40"/>
      <c r="K212" s="30">
        <v>24</v>
      </c>
      <c r="L212" s="31">
        <v>51</v>
      </c>
      <c r="M212" t="s">
        <v>33</v>
      </c>
      <c r="N212" t="s">
        <v>34</v>
      </c>
    </row>
    <row r="213" spans="1:14" ht="11.25" customHeight="1">
      <c r="A213" s="3" t="s">
        <v>109</v>
      </c>
      <c r="B213" s="3" t="s">
        <v>108</v>
      </c>
      <c r="C213" s="3" t="s">
        <v>30</v>
      </c>
      <c r="D213" s="3" t="s">
        <v>52</v>
      </c>
      <c r="E213" s="26" t="s">
        <v>114</v>
      </c>
      <c r="F213" s="27">
        <v>155.61</v>
      </c>
      <c r="G213" s="28">
        <f>I213*J213</f>
        <v>0</v>
      </c>
      <c r="H213" s="29">
        <f>F213*G213</f>
        <v>0</v>
      </c>
      <c r="I213" s="30">
        <v>1</v>
      </c>
      <c r="J213" s="40"/>
      <c r="K213" s="30">
        <v>24</v>
      </c>
      <c r="L213" s="31">
        <v>12</v>
      </c>
      <c r="M213" t="s">
        <v>33</v>
      </c>
      <c r="N213" t="s">
        <v>34</v>
      </c>
    </row>
    <row r="214" spans="1:12" ht="10.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</row>
    <row r="215" spans="1:12" ht="10.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</row>
    <row r="216" spans="1:12" ht="10.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</row>
    <row r="217" spans="1:12" ht="10.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</row>
    <row r="218" spans="1:14" ht="11.25" customHeight="1">
      <c r="A218" s="3"/>
      <c r="B218" s="3"/>
      <c r="C218" s="3"/>
      <c r="D218" s="3"/>
      <c r="E218" s="22" t="s">
        <v>115</v>
      </c>
      <c r="F218" s="23">
        <v>155.61</v>
      </c>
      <c r="G218" s="24">
        <f>SUM(G219:G227)</f>
        <v>0</v>
      </c>
      <c r="H218" s="24">
        <f>SUM(H219:H227)</f>
        <v>0</v>
      </c>
      <c r="I218" s="25">
        <v>1</v>
      </c>
      <c r="J218" s="24">
        <f>SUM(J219:J227)</f>
        <v>0</v>
      </c>
      <c r="K218" s="25">
        <v>24</v>
      </c>
      <c r="L218" s="25">
        <v>99</v>
      </c>
      <c r="M218" t="s">
        <v>27</v>
      </c>
      <c r="N218" t="s">
        <v>28</v>
      </c>
    </row>
    <row r="219" spans="1:14" ht="11.25" customHeight="1">
      <c r="A219" s="3" t="s">
        <v>116</v>
      </c>
      <c r="B219" s="3" t="s">
        <v>115</v>
      </c>
      <c r="C219" s="3" t="s">
        <v>30</v>
      </c>
      <c r="D219" s="3" t="s">
        <v>31</v>
      </c>
      <c r="E219" s="26" t="s">
        <v>117</v>
      </c>
      <c r="F219" s="27">
        <v>155.61</v>
      </c>
      <c r="G219" s="28">
        <f>I219*J219</f>
        <v>0</v>
      </c>
      <c r="H219" s="29">
        <f>F219*G219</f>
        <v>0</v>
      </c>
      <c r="I219" s="30">
        <v>1</v>
      </c>
      <c r="J219" s="40"/>
      <c r="K219" s="30">
        <v>24</v>
      </c>
      <c r="L219" s="31">
        <v>99</v>
      </c>
      <c r="M219" t="s">
        <v>33</v>
      </c>
      <c r="N219" t="s">
        <v>34</v>
      </c>
    </row>
    <row r="220" spans="1:12" ht="10.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</row>
    <row r="221" spans="1:12" ht="10.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</row>
    <row r="222" spans="1:12" ht="10.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</row>
    <row r="223" spans="1:12" ht="10.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</row>
    <row r="224" spans="1:12" ht="10.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</row>
    <row r="225" spans="1:12" ht="10.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</row>
    <row r="226" spans="1:12" ht="10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</row>
    <row r="227" spans="1:12" ht="10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</row>
    <row r="228" spans="1:14" ht="11.25" customHeight="1">
      <c r="A228" s="3"/>
      <c r="B228" s="3"/>
      <c r="C228" s="3"/>
      <c r="D228" s="3"/>
      <c r="E228" s="22" t="s">
        <v>118</v>
      </c>
      <c r="F228" s="33">
        <v>146.3</v>
      </c>
      <c r="G228" s="24">
        <f>SUM(G229:G237)</f>
        <v>0</v>
      </c>
      <c r="H228" s="24">
        <f>SUM(H229:H237)</f>
        <v>0</v>
      </c>
      <c r="I228" s="25">
        <v>1</v>
      </c>
      <c r="J228" s="24">
        <f>SUM(J229:J237)</f>
        <v>0</v>
      </c>
      <c r="K228" s="25">
        <v>24</v>
      </c>
      <c r="L228" s="25">
        <v>46</v>
      </c>
      <c r="M228" t="s">
        <v>27</v>
      </c>
      <c r="N228" t="s">
        <v>28</v>
      </c>
    </row>
    <row r="229" spans="1:14" ht="11.25" customHeight="1">
      <c r="A229" s="3" t="s">
        <v>119</v>
      </c>
      <c r="B229" s="3" t="s">
        <v>118</v>
      </c>
      <c r="C229" s="3" t="s">
        <v>30</v>
      </c>
      <c r="D229" s="3" t="s">
        <v>31</v>
      </c>
      <c r="E229" s="26" t="s">
        <v>120</v>
      </c>
      <c r="F229" s="34">
        <v>146.3</v>
      </c>
      <c r="G229" s="28">
        <f>I229*J229</f>
        <v>0</v>
      </c>
      <c r="H229" s="29">
        <f>F229*G229</f>
        <v>0</v>
      </c>
      <c r="I229" s="30">
        <v>1</v>
      </c>
      <c r="J229" s="40"/>
      <c r="K229" s="30">
        <v>24</v>
      </c>
      <c r="L229" s="31">
        <v>46</v>
      </c>
      <c r="M229" t="s">
        <v>33</v>
      </c>
      <c r="N229" t="s">
        <v>34</v>
      </c>
    </row>
    <row r="230" spans="1:12" ht="10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</row>
    <row r="231" spans="1:12" ht="10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</row>
    <row r="232" spans="1:12" ht="10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</row>
    <row r="233" spans="1:12" ht="10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</row>
    <row r="234" spans="1:12" ht="10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</row>
    <row r="235" spans="1:12" ht="10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</row>
    <row r="236" spans="1:12" ht="10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</row>
    <row r="237" spans="1:12" ht="10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</row>
    <row r="238" spans="1:14" ht="11.25" customHeight="1">
      <c r="A238" s="3"/>
      <c r="B238" s="3"/>
      <c r="C238" s="3"/>
      <c r="D238" s="3"/>
      <c r="E238" s="22" t="s">
        <v>121</v>
      </c>
      <c r="F238" s="33">
        <v>146.3</v>
      </c>
      <c r="G238" s="24">
        <f>SUM(G239:G247)</f>
        <v>0</v>
      </c>
      <c r="H238" s="24">
        <f>SUM(H239:H247)</f>
        <v>0</v>
      </c>
      <c r="I238" s="25">
        <v>1</v>
      </c>
      <c r="J238" s="24">
        <f>SUM(J239:J247)</f>
        <v>0</v>
      </c>
      <c r="K238" s="25">
        <v>24</v>
      </c>
      <c r="L238" s="25">
        <v>11</v>
      </c>
      <c r="M238" t="s">
        <v>27</v>
      </c>
      <c r="N238" t="s">
        <v>28</v>
      </c>
    </row>
    <row r="239" spans="1:14" ht="11.25" customHeight="1">
      <c r="A239" s="3" t="s">
        <v>122</v>
      </c>
      <c r="B239" s="3" t="s">
        <v>121</v>
      </c>
      <c r="C239" s="3" t="s">
        <v>30</v>
      </c>
      <c r="D239" s="3" t="s">
        <v>31</v>
      </c>
      <c r="E239" s="26" t="s">
        <v>123</v>
      </c>
      <c r="F239" s="34">
        <v>146.3</v>
      </c>
      <c r="G239" s="28">
        <f>I239*J239</f>
        <v>0</v>
      </c>
      <c r="H239" s="29">
        <f>F239*G239</f>
        <v>0</v>
      </c>
      <c r="I239" s="30">
        <v>1</v>
      </c>
      <c r="J239" s="40"/>
      <c r="K239" s="30">
        <v>24</v>
      </c>
      <c r="L239" s="31">
        <v>11</v>
      </c>
      <c r="M239" t="s">
        <v>33</v>
      </c>
      <c r="N239" t="s">
        <v>34</v>
      </c>
    </row>
    <row r="240" spans="1:12" ht="10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</row>
    <row r="241" spans="1:12" ht="10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</row>
    <row r="242" spans="1:12" ht="10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</row>
    <row r="243" spans="1:12" ht="10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</row>
    <row r="244" spans="1:12" ht="10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</row>
    <row r="245" spans="1:12" ht="10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</row>
    <row r="246" spans="1:12" ht="10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</row>
    <row r="247" spans="1:12" ht="10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</row>
    <row r="248" spans="1:14" ht="11.25" customHeight="1">
      <c r="A248" s="3"/>
      <c r="B248" s="3"/>
      <c r="C248" s="3"/>
      <c r="D248" s="3"/>
      <c r="E248" s="22" t="s">
        <v>124</v>
      </c>
      <c r="F248" s="33">
        <v>146.3</v>
      </c>
      <c r="G248" s="24">
        <f>SUM(G249:G257)</f>
        <v>0</v>
      </c>
      <c r="H248" s="24">
        <f>SUM(H249:H257)</f>
        <v>0</v>
      </c>
      <c r="I248" s="25">
        <v>1</v>
      </c>
      <c r="J248" s="24">
        <f>SUM(J249:J257)</f>
        <v>0</v>
      </c>
      <c r="K248" s="25">
        <v>24</v>
      </c>
      <c r="L248" s="25">
        <v>6</v>
      </c>
      <c r="M248" t="s">
        <v>27</v>
      </c>
      <c r="N248" t="s">
        <v>28</v>
      </c>
    </row>
    <row r="249" spans="1:14" ht="11.25" customHeight="1">
      <c r="A249" s="3" t="s">
        <v>125</v>
      </c>
      <c r="B249" s="3" t="s">
        <v>124</v>
      </c>
      <c r="C249" s="3" t="s">
        <v>30</v>
      </c>
      <c r="D249" s="3" t="s">
        <v>31</v>
      </c>
      <c r="E249" s="26" t="s">
        <v>126</v>
      </c>
      <c r="F249" s="34">
        <v>146.3</v>
      </c>
      <c r="G249" s="28">
        <f>I249*J249</f>
        <v>0</v>
      </c>
      <c r="H249" s="29">
        <f>F249*G249</f>
        <v>0</v>
      </c>
      <c r="I249" s="30">
        <v>1</v>
      </c>
      <c r="J249" s="40"/>
      <c r="K249" s="30">
        <v>24</v>
      </c>
      <c r="L249" s="31">
        <v>6</v>
      </c>
      <c r="M249" t="s">
        <v>33</v>
      </c>
      <c r="N249" t="s">
        <v>34</v>
      </c>
    </row>
    <row r="250" spans="1:12" ht="10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</row>
    <row r="251" spans="1:12" ht="10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</row>
    <row r="252" spans="1:12" ht="10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</row>
    <row r="253" spans="1:12" ht="10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</row>
    <row r="254" spans="1:12" ht="10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</row>
    <row r="255" spans="1:12" ht="10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</row>
    <row r="256" spans="1:12" ht="10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</row>
    <row r="257" spans="1:12" ht="10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</row>
    <row r="258" spans="1:14" ht="11.25" customHeight="1">
      <c r="A258" s="3"/>
      <c r="B258" s="3"/>
      <c r="C258" s="3"/>
      <c r="D258" s="3"/>
      <c r="E258" s="22" t="s">
        <v>127</v>
      </c>
      <c r="F258" s="33">
        <v>146.3</v>
      </c>
      <c r="G258" s="24">
        <f>SUM(G259:G267)</f>
        <v>0</v>
      </c>
      <c r="H258" s="24">
        <f>SUM(H259:H267)</f>
        <v>0</v>
      </c>
      <c r="I258" s="25">
        <v>1</v>
      </c>
      <c r="J258" s="24">
        <f>SUM(J259:J267)</f>
        <v>0</v>
      </c>
      <c r="K258" s="25">
        <v>24</v>
      </c>
      <c r="L258" s="25">
        <v>51</v>
      </c>
      <c r="M258" t="s">
        <v>27</v>
      </c>
      <c r="N258" t="s">
        <v>28</v>
      </c>
    </row>
    <row r="259" spans="1:14" ht="11.25" customHeight="1">
      <c r="A259" s="3" t="s">
        <v>128</v>
      </c>
      <c r="B259" s="3" t="s">
        <v>127</v>
      </c>
      <c r="C259" s="3" t="s">
        <v>30</v>
      </c>
      <c r="D259" s="3" t="s">
        <v>31</v>
      </c>
      <c r="E259" s="26" t="s">
        <v>129</v>
      </c>
      <c r="F259" s="34">
        <v>146.3</v>
      </c>
      <c r="G259" s="28">
        <f>I259*J259</f>
        <v>0</v>
      </c>
      <c r="H259" s="29">
        <f>F259*G259</f>
        <v>0</v>
      </c>
      <c r="I259" s="30">
        <v>1</v>
      </c>
      <c r="J259" s="40"/>
      <c r="K259" s="30">
        <v>24</v>
      </c>
      <c r="L259" s="31">
        <v>51</v>
      </c>
      <c r="M259" t="s">
        <v>33</v>
      </c>
      <c r="N259" t="s">
        <v>34</v>
      </c>
    </row>
    <row r="260" spans="1:12" ht="10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</row>
    <row r="261" spans="1:12" ht="10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</row>
    <row r="262" spans="1:12" ht="10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</row>
    <row r="263" spans="1:12" ht="10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</row>
    <row r="264" spans="1:12" ht="10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</row>
    <row r="265" spans="1:12" ht="10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</row>
    <row r="266" spans="1:12" ht="10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</row>
    <row r="267" spans="1:12" ht="10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</row>
    <row r="268" spans="1:14" ht="11.25" customHeight="1">
      <c r="A268" s="3"/>
      <c r="B268" s="3"/>
      <c r="C268" s="3"/>
      <c r="D268" s="3"/>
      <c r="E268" s="22" t="s">
        <v>130</v>
      </c>
      <c r="F268" s="33">
        <v>146.3</v>
      </c>
      <c r="G268" s="24">
        <f>SUM(G269:G277)</f>
        <v>0</v>
      </c>
      <c r="H268" s="24">
        <f>SUM(H269:H277)</f>
        <v>0</v>
      </c>
      <c r="I268" s="25">
        <v>1</v>
      </c>
      <c r="J268" s="24">
        <f>SUM(J269:J277)</f>
        <v>0</v>
      </c>
      <c r="K268" s="25">
        <v>24</v>
      </c>
      <c r="L268" s="25">
        <v>1</v>
      </c>
      <c r="M268" t="s">
        <v>27</v>
      </c>
      <c r="N268" t="s">
        <v>28</v>
      </c>
    </row>
    <row r="269" spans="1:14" ht="11.25" customHeight="1">
      <c r="A269" s="3" t="s">
        <v>131</v>
      </c>
      <c r="B269" s="3" t="s">
        <v>130</v>
      </c>
      <c r="C269" s="3" t="s">
        <v>30</v>
      </c>
      <c r="D269" s="3" t="s">
        <v>31</v>
      </c>
      <c r="E269" s="26" t="s">
        <v>132</v>
      </c>
      <c r="F269" s="34">
        <v>146.3</v>
      </c>
      <c r="G269" s="28">
        <f>I269*J269</f>
        <v>0</v>
      </c>
      <c r="H269" s="29">
        <f>F269*G269</f>
        <v>0</v>
      </c>
      <c r="I269" s="30">
        <v>1</v>
      </c>
      <c r="J269" s="40"/>
      <c r="K269" s="30">
        <v>24</v>
      </c>
      <c r="L269" s="31">
        <v>1</v>
      </c>
      <c r="M269" t="s">
        <v>33</v>
      </c>
      <c r="N269" t="s">
        <v>34</v>
      </c>
    </row>
    <row r="270" spans="1:12" ht="10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</row>
    <row r="271" spans="1:12" ht="10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</row>
    <row r="272" spans="1:12" ht="10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</row>
    <row r="273" spans="1:12" ht="10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</row>
    <row r="274" spans="1:12" ht="10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</row>
    <row r="275" spans="1:12" ht="10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</row>
    <row r="276" spans="1:12" ht="10.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</row>
    <row r="277" spans="1:12" ht="10.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</row>
    <row r="278" spans="1:14" ht="11.25" customHeight="1">
      <c r="A278" s="3"/>
      <c r="B278" s="3"/>
      <c r="C278" s="3"/>
      <c r="D278" s="3"/>
      <c r="E278" s="22" t="s">
        <v>133</v>
      </c>
      <c r="F278" s="23">
        <v>136.99</v>
      </c>
      <c r="G278" s="24">
        <f>SUM(G279:G287)</f>
        <v>0</v>
      </c>
      <c r="H278" s="24">
        <f>SUM(H279:H287)</f>
        <v>0</v>
      </c>
      <c r="I278" s="25">
        <v>1</v>
      </c>
      <c r="J278" s="24">
        <f>SUM(J279:J287)</f>
        <v>0</v>
      </c>
      <c r="K278" s="25">
        <v>24</v>
      </c>
      <c r="L278" s="25">
        <v>158</v>
      </c>
      <c r="M278" t="s">
        <v>27</v>
      </c>
      <c r="N278" t="s">
        <v>28</v>
      </c>
    </row>
    <row r="279" spans="1:14" ht="11.25" customHeight="1">
      <c r="A279" s="3" t="s">
        <v>134</v>
      </c>
      <c r="B279" s="3" t="s">
        <v>133</v>
      </c>
      <c r="C279" s="3" t="s">
        <v>135</v>
      </c>
      <c r="D279" s="3" t="s">
        <v>31</v>
      </c>
      <c r="E279" s="26" t="s">
        <v>136</v>
      </c>
      <c r="F279" s="27">
        <v>136.99</v>
      </c>
      <c r="G279" s="28">
        <f>I279*J279</f>
        <v>0</v>
      </c>
      <c r="H279" s="29">
        <f>F279*G279</f>
        <v>0</v>
      </c>
      <c r="I279" s="30">
        <v>1</v>
      </c>
      <c r="J279" s="40"/>
      <c r="K279" s="30">
        <v>24</v>
      </c>
      <c r="L279" s="31">
        <v>23</v>
      </c>
      <c r="M279" t="s">
        <v>33</v>
      </c>
      <c r="N279" t="s">
        <v>34</v>
      </c>
    </row>
    <row r="280" spans="1:14" ht="11.25" customHeight="1">
      <c r="A280" s="3" t="s">
        <v>134</v>
      </c>
      <c r="B280" s="3" t="s">
        <v>133</v>
      </c>
      <c r="C280" s="3" t="s">
        <v>30</v>
      </c>
      <c r="D280" s="3" t="s">
        <v>31</v>
      </c>
      <c r="E280" s="26" t="s">
        <v>137</v>
      </c>
      <c r="F280" s="27">
        <v>136.99</v>
      </c>
      <c r="G280" s="28">
        <f>I280*J280</f>
        <v>0</v>
      </c>
      <c r="H280" s="29">
        <f>F280*G280</f>
        <v>0</v>
      </c>
      <c r="I280" s="30">
        <v>1</v>
      </c>
      <c r="J280" s="40"/>
      <c r="K280" s="30">
        <v>24</v>
      </c>
      <c r="L280" s="31">
        <v>135</v>
      </c>
      <c r="M280" t="s">
        <v>33</v>
      </c>
      <c r="N280" t="s">
        <v>34</v>
      </c>
    </row>
    <row r="281" spans="1:12" ht="10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</row>
    <row r="282" spans="1:12" ht="10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</row>
    <row r="283" spans="1:12" ht="10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</row>
    <row r="284" spans="1:12" ht="10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</row>
    <row r="285" spans="1:12" ht="10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</row>
    <row r="286" spans="1:12" ht="10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</row>
    <row r="287" spans="1:12" ht="10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</row>
    <row r="288" spans="1:14" ht="11.25" customHeight="1">
      <c r="A288" s="3"/>
      <c r="B288" s="3"/>
      <c r="C288" s="3"/>
      <c r="D288" s="3"/>
      <c r="E288" s="22" t="s">
        <v>138</v>
      </c>
      <c r="F288" s="23">
        <v>136.99</v>
      </c>
      <c r="G288" s="24">
        <f>SUM(G289:G297)</f>
        <v>0</v>
      </c>
      <c r="H288" s="24">
        <f>SUM(H289:H297)</f>
        <v>0</v>
      </c>
      <c r="I288" s="25">
        <v>1</v>
      </c>
      <c r="J288" s="24">
        <f>SUM(J289:J297)</f>
        <v>0</v>
      </c>
      <c r="K288" s="25">
        <v>24</v>
      </c>
      <c r="L288" s="25">
        <v>18</v>
      </c>
      <c r="M288" t="s">
        <v>27</v>
      </c>
      <c r="N288" t="s">
        <v>28</v>
      </c>
    </row>
    <row r="289" spans="1:14" ht="11.25" customHeight="1">
      <c r="A289" s="3" t="s">
        <v>139</v>
      </c>
      <c r="B289" s="3" t="s">
        <v>138</v>
      </c>
      <c r="C289" s="3" t="s">
        <v>30</v>
      </c>
      <c r="D289" s="3" t="s">
        <v>31</v>
      </c>
      <c r="E289" s="26" t="s">
        <v>140</v>
      </c>
      <c r="F289" s="27">
        <v>136.99</v>
      </c>
      <c r="G289" s="28">
        <f>I289*J289</f>
        <v>0</v>
      </c>
      <c r="H289" s="29">
        <f>F289*G289</f>
        <v>0</v>
      </c>
      <c r="I289" s="30">
        <v>1</v>
      </c>
      <c r="J289" s="40"/>
      <c r="K289" s="30">
        <v>24</v>
      </c>
      <c r="L289" s="31">
        <v>18</v>
      </c>
      <c r="M289" t="s">
        <v>33</v>
      </c>
      <c r="N289" t="s">
        <v>34</v>
      </c>
    </row>
    <row r="290" spans="1:12" ht="10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</row>
    <row r="291" spans="1:12" ht="10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</row>
    <row r="292" spans="1:12" ht="10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</row>
    <row r="293" spans="1:12" ht="10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</row>
    <row r="294" spans="1:12" ht="10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</row>
    <row r="295" spans="1:12" ht="10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</row>
    <row r="296" spans="1:12" ht="10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</row>
    <row r="297" spans="1:12" ht="10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</row>
    <row r="298" spans="1:14" ht="11.25" customHeight="1">
      <c r="A298" s="3"/>
      <c r="B298" s="3"/>
      <c r="C298" s="3"/>
      <c r="D298" s="3"/>
      <c r="E298" s="22" t="s">
        <v>141</v>
      </c>
      <c r="F298" s="23">
        <v>136.99</v>
      </c>
      <c r="G298" s="24">
        <f>SUM(G299:G307)</f>
        <v>0</v>
      </c>
      <c r="H298" s="24">
        <f>SUM(H299:H307)</f>
        <v>0</v>
      </c>
      <c r="I298" s="25">
        <v>1</v>
      </c>
      <c r="J298" s="24">
        <f>SUM(J299:J307)</f>
        <v>0</v>
      </c>
      <c r="K298" s="25">
        <v>24</v>
      </c>
      <c r="L298" s="25">
        <v>1</v>
      </c>
      <c r="M298" t="s">
        <v>27</v>
      </c>
      <c r="N298" t="s">
        <v>28</v>
      </c>
    </row>
    <row r="299" spans="1:14" ht="11.25" customHeight="1">
      <c r="A299" s="3" t="s">
        <v>142</v>
      </c>
      <c r="B299" s="3" t="s">
        <v>141</v>
      </c>
      <c r="C299" s="3" t="s">
        <v>143</v>
      </c>
      <c r="D299" s="3" t="s">
        <v>31</v>
      </c>
      <c r="E299" s="26" t="s">
        <v>144</v>
      </c>
      <c r="F299" s="27">
        <v>136.99</v>
      </c>
      <c r="G299" s="28">
        <f>I299*J299</f>
        <v>0</v>
      </c>
      <c r="H299" s="29">
        <f>F299*G299</f>
        <v>0</v>
      </c>
      <c r="I299" s="30">
        <v>1</v>
      </c>
      <c r="J299" s="40"/>
      <c r="K299" s="30">
        <v>24</v>
      </c>
      <c r="L299" s="31">
        <v>1</v>
      </c>
      <c r="M299" t="s">
        <v>33</v>
      </c>
      <c r="N299" t="s">
        <v>34</v>
      </c>
    </row>
    <row r="300" spans="1:12" ht="10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</row>
    <row r="301" spans="1:12" ht="10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</row>
    <row r="302" spans="1:12" ht="10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</row>
    <row r="303" spans="1:12" ht="10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</row>
    <row r="304" spans="1:12" ht="10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</row>
    <row r="305" spans="1:12" ht="10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</row>
    <row r="306" spans="1:12" ht="10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</row>
    <row r="307" spans="1:12" ht="10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</row>
    <row r="308" spans="1:14" ht="14.25" customHeight="1">
      <c r="A308" s="3"/>
      <c r="B308" s="3"/>
      <c r="C308" s="3"/>
      <c r="D308" s="3"/>
      <c r="E308" s="18" t="s">
        <v>145</v>
      </c>
      <c r="F308" s="19">
        <v>216.79</v>
      </c>
      <c r="G308" s="20">
        <f>SUMIF(M309:M372,"=7",G309:G372)</f>
        <v>0</v>
      </c>
      <c r="H308" s="20">
        <f>SUMIF(M309:M372,"=7",H309:H372)</f>
        <v>0</v>
      </c>
      <c r="I308" s="21">
        <v>2</v>
      </c>
      <c r="J308" s="20">
        <f>SUMIF(M309:M372,"=7",J309:J372)</f>
        <v>0</v>
      </c>
      <c r="K308" s="21">
        <v>48</v>
      </c>
      <c r="L308" s="21">
        <v>1133</v>
      </c>
      <c r="M308" t="s">
        <v>21</v>
      </c>
      <c r="N308" t="s">
        <v>146</v>
      </c>
    </row>
    <row r="309" spans="1:14" ht="14.25" customHeight="1">
      <c r="A309" s="3"/>
      <c r="B309" s="3"/>
      <c r="C309" s="3"/>
      <c r="D309" s="3"/>
      <c r="E309" s="18" t="s">
        <v>147</v>
      </c>
      <c r="F309" s="35">
        <v>79.8</v>
      </c>
      <c r="G309" s="20">
        <f>SUMIF(M310:M319,"=8",G310:G319)</f>
        <v>0</v>
      </c>
      <c r="H309" s="20">
        <f>SUMIF(M310:M319,"=8",H310:H319)</f>
        <v>0</v>
      </c>
      <c r="I309" s="21">
        <v>1</v>
      </c>
      <c r="J309" s="20">
        <f>SUMIF(M310:M319,"=8",J310:J319)</f>
        <v>0</v>
      </c>
      <c r="K309" s="21">
        <v>24</v>
      </c>
      <c r="L309" s="21">
        <v>2</v>
      </c>
      <c r="M309" t="s">
        <v>24</v>
      </c>
      <c r="N309" t="s">
        <v>148</v>
      </c>
    </row>
    <row r="310" spans="1:14" ht="11.25" customHeight="1">
      <c r="A310" s="3"/>
      <c r="B310" s="3"/>
      <c r="C310" s="3"/>
      <c r="D310" s="3"/>
      <c r="E310" s="22" t="s">
        <v>149</v>
      </c>
      <c r="F310" s="33">
        <v>79.8</v>
      </c>
      <c r="G310" s="24">
        <f>SUM(G311:G319)</f>
        <v>0</v>
      </c>
      <c r="H310" s="24">
        <f>SUM(H311:H319)</f>
        <v>0</v>
      </c>
      <c r="I310" s="25">
        <v>1</v>
      </c>
      <c r="J310" s="24">
        <f>SUM(J311:J319)</f>
        <v>0</v>
      </c>
      <c r="K310" s="25">
        <v>24</v>
      </c>
      <c r="L310" s="25">
        <v>2</v>
      </c>
      <c r="M310" t="s">
        <v>27</v>
      </c>
      <c r="N310" t="s">
        <v>28</v>
      </c>
    </row>
    <row r="311" spans="1:14" ht="11.25" customHeight="1">
      <c r="A311" s="3" t="s">
        <v>150</v>
      </c>
      <c r="B311" s="3" t="s">
        <v>149</v>
      </c>
      <c r="C311" s="3" t="s">
        <v>151</v>
      </c>
      <c r="D311" s="3" t="s">
        <v>152</v>
      </c>
      <c r="E311" s="26" t="s">
        <v>153</v>
      </c>
      <c r="F311" s="34">
        <v>79.8</v>
      </c>
      <c r="G311" s="28">
        <f>I311*J311</f>
        <v>0</v>
      </c>
      <c r="H311" s="29">
        <f>F311*G311</f>
        <v>0</v>
      </c>
      <c r="I311" s="30">
        <v>1</v>
      </c>
      <c r="J311" s="40"/>
      <c r="K311" s="30">
        <v>24</v>
      </c>
      <c r="L311" s="31">
        <v>2</v>
      </c>
      <c r="M311" t="s">
        <v>33</v>
      </c>
      <c r="N311" t="s">
        <v>34</v>
      </c>
    </row>
    <row r="312" spans="1:12" ht="10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</row>
    <row r="313" spans="1:12" ht="10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</row>
    <row r="314" spans="1:12" ht="10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</row>
    <row r="315" spans="1:12" ht="10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</row>
    <row r="316" spans="1:12" ht="10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</row>
    <row r="317" spans="1:12" ht="10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</row>
    <row r="318" spans="1:12" ht="10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</row>
    <row r="319" spans="1:12" ht="10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</row>
    <row r="320" spans="1:14" ht="14.25" customHeight="1">
      <c r="A320" s="3"/>
      <c r="B320" s="3"/>
      <c r="C320" s="3"/>
      <c r="D320" s="3"/>
      <c r="E320" s="18" t="s">
        <v>23</v>
      </c>
      <c r="F320" s="19">
        <v>121.03</v>
      </c>
      <c r="G320" s="20">
        <f>SUMIF(M321:M350,"=8",G321:G350)</f>
        <v>0</v>
      </c>
      <c r="H320" s="20">
        <f>SUMIF(M321:M350,"=8",H321:H350)</f>
        <v>0</v>
      </c>
      <c r="I320" s="21">
        <v>1</v>
      </c>
      <c r="J320" s="20">
        <f>SUMIF(M321:M350,"=8",J321:J350)</f>
        <v>0</v>
      </c>
      <c r="K320" s="21">
        <v>24</v>
      </c>
      <c r="L320" s="21">
        <v>244</v>
      </c>
      <c r="M320" t="s">
        <v>24</v>
      </c>
      <c r="N320" t="s">
        <v>154</v>
      </c>
    </row>
    <row r="321" spans="1:14" ht="11.25" customHeight="1">
      <c r="A321" s="3"/>
      <c r="B321" s="3"/>
      <c r="C321" s="3"/>
      <c r="D321" s="3"/>
      <c r="E321" s="22" t="s">
        <v>155</v>
      </c>
      <c r="F321" s="23">
        <v>121.03</v>
      </c>
      <c r="G321" s="24">
        <f>SUM(G322:G330)</f>
        <v>0</v>
      </c>
      <c r="H321" s="24">
        <f>SUM(H322:H330)</f>
        <v>0</v>
      </c>
      <c r="I321" s="25">
        <v>1</v>
      </c>
      <c r="J321" s="24">
        <f>SUM(J322:J330)</f>
        <v>0</v>
      </c>
      <c r="K321" s="25">
        <v>24</v>
      </c>
      <c r="L321" s="25">
        <v>1</v>
      </c>
      <c r="M321" t="s">
        <v>27</v>
      </c>
      <c r="N321" t="s">
        <v>28</v>
      </c>
    </row>
    <row r="322" spans="1:14" ht="11.25" customHeight="1">
      <c r="A322" s="3" t="s">
        <v>156</v>
      </c>
      <c r="B322" s="3" t="s">
        <v>155</v>
      </c>
      <c r="C322" s="3" t="s">
        <v>157</v>
      </c>
      <c r="D322" s="3" t="s">
        <v>158</v>
      </c>
      <c r="E322" s="26" t="s">
        <v>159</v>
      </c>
      <c r="F322" s="27">
        <v>121.03</v>
      </c>
      <c r="G322" s="28">
        <f>I322*J322</f>
        <v>0</v>
      </c>
      <c r="H322" s="29">
        <f>F322*G322</f>
        <v>0</v>
      </c>
      <c r="I322" s="30">
        <v>1</v>
      </c>
      <c r="J322" s="40"/>
      <c r="K322" s="30">
        <v>24</v>
      </c>
      <c r="L322" s="31">
        <v>1</v>
      </c>
      <c r="M322" t="s">
        <v>33</v>
      </c>
      <c r="N322" t="s">
        <v>34</v>
      </c>
    </row>
    <row r="323" spans="1:12" ht="10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</row>
    <row r="324" spans="1:12" ht="10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</row>
    <row r="325" spans="1:12" ht="10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</row>
    <row r="326" spans="1:12" ht="10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</row>
    <row r="327" spans="1:12" ht="10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</row>
    <row r="328" spans="1:12" ht="10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</row>
    <row r="329" spans="1:12" ht="10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</row>
    <row r="330" spans="1:12" ht="10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</row>
    <row r="331" spans="1:14" ht="11.25" customHeight="1">
      <c r="A331" s="3"/>
      <c r="B331" s="3"/>
      <c r="C331" s="3"/>
      <c r="D331" s="3"/>
      <c r="E331" s="22" t="s">
        <v>160</v>
      </c>
      <c r="F331" s="23">
        <v>117.04</v>
      </c>
      <c r="G331" s="24">
        <f>SUM(G332:G340)</f>
        <v>0</v>
      </c>
      <c r="H331" s="24">
        <f>SUM(H332:H340)</f>
        <v>0</v>
      </c>
      <c r="I331" s="25">
        <v>1</v>
      </c>
      <c r="J331" s="24">
        <f>SUM(J332:J340)</f>
        <v>0</v>
      </c>
      <c r="K331" s="25">
        <v>24</v>
      </c>
      <c r="L331" s="25">
        <v>5</v>
      </c>
      <c r="M331" t="s">
        <v>27</v>
      </c>
      <c r="N331" t="s">
        <v>28</v>
      </c>
    </row>
    <row r="332" spans="1:14" ht="11.25" customHeight="1">
      <c r="A332" s="3" t="s">
        <v>161</v>
      </c>
      <c r="B332" s="3" t="s">
        <v>160</v>
      </c>
      <c r="C332" s="3" t="s">
        <v>162</v>
      </c>
      <c r="D332" s="3" t="s">
        <v>163</v>
      </c>
      <c r="E332" s="26" t="s">
        <v>164</v>
      </c>
      <c r="F332" s="27">
        <v>117.04</v>
      </c>
      <c r="G332" s="28">
        <f>I332*J332</f>
        <v>0</v>
      </c>
      <c r="H332" s="29">
        <f>F332*G332</f>
        <v>0</v>
      </c>
      <c r="I332" s="30">
        <v>1</v>
      </c>
      <c r="J332" s="40"/>
      <c r="K332" s="30">
        <v>24</v>
      </c>
      <c r="L332" s="31">
        <v>1</v>
      </c>
      <c r="M332" t="s">
        <v>33</v>
      </c>
      <c r="N332" t="s">
        <v>34</v>
      </c>
    </row>
    <row r="333" spans="1:14" ht="11.25" customHeight="1">
      <c r="A333" s="3" t="s">
        <v>161</v>
      </c>
      <c r="B333" s="3" t="s">
        <v>160</v>
      </c>
      <c r="C333" s="3" t="s">
        <v>157</v>
      </c>
      <c r="D333" s="3" t="s">
        <v>163</v>
      </c>
      <c r="E333" s="26" t="s">
        <v>165</v>
      </c>
      <c r="F333" s="27">
        <v>117.04</v>
      </c>
      <c r="G333" s="28">
        <f>I333*J333</f>
        <v>0</v>
      </c>
      <c r="H333" s="29">
        <f>F333*G333</f>
        <v>0</v>
      </c>
      <c r="I333" s="30">
        <v>1</v>
      </c>
      <c r="J333" s="40"/>
      <c r="K333" s="30">
        <v>24</v>
      </c>
      <c r="L333" s="31">
        <v>4</v>
      </c>
      <c r="M333" t="s">
        <v>33</v>
      </c>
      <c r="N333" t="s">
        <v>34</v>
      </c>
    </row>
    <row r="334" spans="1:12" ht="10.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</row>
    <row r="335" spans="1:12" ht="10.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</row>
    <row r="336" spans="1:12" ht="10.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</row>
    <row r="337" spans="1:12" ht="10.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</row>
    <row r="338" spans="1:12" ht="10.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</row>
    <row r="339" spans="1:12" ht="10.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</row>
    <row r="340" spans="1:12" ht="10.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</row>
    <row r="341" spans="1:14" ht="11.25" customHeight="1">
      <c r="A341" s="3"/>
      <c r="B341" s="3"/>
      <c r="C341" s="3"/>
      <c r="D341" s="3"/>
      <c r="E341" s="22" t="s">
        <v>166</v>
      </c>
      <c r="F341" s="33">
        <v>106.4</v>
      </c>
      <c r="G341" s="24">
        <f>SUM(G342:G350)</f>
        <v>0</v>
      </c>
      <c r="H341" s="24">
        <f>SUM(H342:H350)</f>
        <v>0</v>
      </c>
      <c r="I341" s="25">
        <v>1</v>
      </c>
      <c r="J341" s="24">
        <f>SUM(J342:J350)</f>
        <v>0</v>
      </c>
      <c r="K341" s="25">
        <v>24</v>
      </c>
      <c r="L341" s="25">
        <v>238</v>
      </c>
      <c r="M341" t="s">
        <v>27</v>
      </c>
      <c r="N341" t="s">
        <v>28</v>
      </c>
    </row>
    <row r="342" spans="1:14" ht="11.25" customHeight="1">
      <c r="A342" s="3" t="s">
        <v>167</v>
      </c>
      <c r="B342" s="3" t="s">
        <v>166</v>
      </c>
      <c r="C342" s="3" t="s">
        <v>168</v>
      </c>
      <c r="D342" s="3" t="s">
        <v>169</v>
      </c>
      <c r="E342" s="26" t="s">
        <v>170</v>
      </c>
      <c r="F342" s="34">
        <v>106.4</v>
      </c>
      <c r="G342" s="28">
        <f>I342*J342</f>
        <v>0</v>
      </c>
      <c r="H342" s="29">
        <f>F342*G342</f>
        <v>0</v>
      </c>
      <c r="I342" s="30">
        <v>1</v>
      </c>
      <c r="J342" s="40"/>
      <c r="K342" s="30">
        <v>24</v>
      </c>
      <c r="L342" s="31">
        <v>22</v>
      </c>
      <c r="M342" t="s">
        <v>33</v>
      </c>
      <c r="N342" t="s">
        <v>34</v>
      </c>
    </row>
    <row r="343" spans="1:14" ht="11.25" customHeight="1">
      <c r="A343" s="3" t="s">
        <v>167</v>
      </c>
      <c r="B343" s="3" t="s">
        <v>166</v>
      </c>
      <c r="C343" s="3" t="s">
        <v>168</v>
      </c>
      <c r="D343" s="3" t="s">
        <v>158</v>
      </c>
      <c r="E343" s="26" t="s">
        <v>171</v>
      </c>
      <c r="F343" s="34">
        <v>106.4</v>
      </c>
      <c r="G343" s="28">
        <f>I343*J343</f>
        <v>0</v>
      </c>
      <c r="H343" s="29">
        <f>F343*G343</f>
        <v>0</v>
      </c>
      <c r="I343" s="30">
        <v>1</v>
      </c>
      <c r="J343" s="40"/>
      <c r="K343" s="30">
        <v>24</v>
      </c>
      <c r="L343" s="31">
        <v>67</v>
      </c>
      <c r="M343" t="s">
        <v>33</v>
      </c>
      <c r="N343" t="s">
        <v>34</v>
      </c>
    </row>
    <row r="344" spans="1:14" ht="11.25" customHeight="1">
      <c r="A344" s="3" t="s">
        <v>167</v>
      </c>
      <c r="B344" s="3" t="s">
        <v>166</v>
      </c>
      <c r="C344" s="3" t="s">
        <v>168</v>
      </c>
      <c r="D344" s="3" t="s">
        <v>172</v>
      </c>
      <c r="E344" s="26" t="s">
        <v>173</v>
      </c>
      <c r="F344" s="34">
        <v>106.4</v>
      </c>
      <c r="G344" s="28">
        <f>I344*J344</f>
        <v>0</v>
      </c>
      <c r="H344" s="29">
        <f>F344*G344</f>
        <v>0</v>
      </c>
      <c r="I344" s="30">
        <v>1</v>
      </c>
      <c r="J344" s="40"/>
      <c r="K344" s="30">
        <v>24</v>
      </c>
      <c r="L344" s="31">
        <v>71</v>
      </c>
      <c r="M344" t="s">
        <v>33</v>
      </c>
      <c r="N344" t="s">
        <v>34</v>
      </c>
    </row>
    <row r="345" spans="1:14" ht="11.25" customHeight="1">
      <c r="A345" s="3" t="s">
        <v>167</v>
      </c>
      <c r="B345" s="3" t="s">
        <v>166</v>
      </c>
      <c r="C345" s="3" t="s">
        <v>157</v>
      </c>
      <c r="D345" s="3" t="s">
        <v>158</v>
      </c>
      <c r="E345" s="26" t="s">
        <v>174</v>
      </c>
      <c r="F345" s="34">
        <v>106.4</v>
      </c>
      <c r="G345" s="28">
        <f>I345*J345</f>
        <v>0</v>
      </c>
      <c r="H345" s="29">
        <f>F345*G345</f>
        <v>0</v>
      </c>
      <c r="I345" s="30">
        <v>1</v>
      </c>
      <c r="J345" s="40"/>
      <c r="K345" s="30">
        <v>24</v>
      </c>
      <c r="L345" s="31">
        <v>33</v>
      </c>
      <c r="M345" t="s">
        <v>33</v>
      </c>
      <c r="N345" t="s">
        <v>34</v>
      </c>
    </row>
    <row r="346" spans="1:14" ht="11.25" customHeight="1">
      <c r="A346" s="3" t="s">
        <v>167</v>
      </c>
      <c r="B346" s="3" t="s">
        <v>166</v>
      </c>
      <c r="C346" s="3" t="s">
        <v>157</v>
      </c>
      <c r="D346" s="3" t="s">
        <v>172</v>
      </c>
      <c r="E346" s="26" t="s">
        <v>175</v>
      </c>
      <c r="F346" s="34">
        <v>106.4</v>
      </c>
      <c r="G346" s="28">
        <f>I346*J346</f>
        <v>0</v>
      </c>
      <c r="H346" s="29">
        <f>F346*G346</f>
        <v>0</v>
      </c>
      <c r="I346" s="30">
        <v>1</v>
      </c>
      <c r="J346" s="40"/>
      <c r="K346" s="30">
        <v>24</v>
      </c>
      <c r="L346" s="31">
        <v>45</v>
      </c>
      <c r="M346" t="s">
        <v>33</v>
      </c>
      <c r="N346" t="s">
        <v>34</v>
      </c>
    </row>
    <row r="347" spans="1:12" ht="10.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</row>
    <row r="348" spans="1:12" ht="10.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</row>
    <row r="349" spans="1:12" ht="10.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</row>
    <row r="350" spans="1:12" ht="10.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</row>
    <row r="351" spans="1:14" ht="14.25" customHeight="1">
      <c r="A351" s="3"/>
      <c r="B351" s="3"/>
      <c r="C351" s="3"/>
      <c r="D351" s="3"/>
      <c r="E351" s="18" t="s">
        <v>40</v>
      </c>
      <c r="F351" s="19">
        <v>121.03</v>
      </c>
      <c r="G351" s="20">
        <f>SUMIF(M352:M371,"=8",G352:G371)</f>
        <v>0</v>
      </c>
      <c r="H351" s="20">
        <f>SUMIF(M352:M371,"=8",H352:H371)</f>
        <v>0</v>
      </c>
      <c r="I351" s="21">
        <v>2</v>
      </c>
      <c r="J351" s="20">
        <f>SUMIF(M352:M371,"=8",J352:J371)</f>
        <v>0</v>
      </c>
      <c r="K351" s="21">
        <v>48</v>
      </c>
      <c r="L351" s="21">
        <v>12</v>
      </c>
      <c r="M351" t="s">
        <v>24</v>
      </c>
      <c r="N351" t="s">
        <v>25</v>
      </c>
    </row>
    <row r="352" spans="1:14" ht="11.25" customHeight="1">
      <c r="A352" s="3"/>
      <c r="B352" s="3"/>
      <c r="C352" s="3"/>
      <c r="D352" s="3"/>
      <c r="E352" s="22" t="s">
        <v>176</v>
      </c>
      <c r="F352" s="23">
        <v>117.04</v>
      </c>
      <c r="G352" s="24">
        <f>SUM(G353:G361)</f>
        <v>0</v>
      </c>
      <c r="H352" s="24">
        <f>SUM(H353:H361)</f>
        <v>0</v>
      </c>
      <c r="I352" s="25">
        <v>2</v>
      </c>
      <c r="J352" s="24">
        <f>SUM(J353:J361)</f>
        <v>0</v>
      </c>
      <c r="K352" s="25">
        <v>48</v>
      </c>
      <c r="L352" s="25">
        <v>10</v>
      </c>
      <c r="M352" t="s">
        <v>27</v>
      </c>
      <c r="N352" t="s">
        <v>28</v>
      </c>
    </row>
    <row r="353" spans="1:14" ht="11.25" customHeight="1">
      <c r="A353" s="3" t="s">
        <v>177</v>
      </c>
      <c r="B353" s="3" t="s">
        <v>176</v>
      </c>
      <c r="C353" s="3" t="s">
        <v>44</v>
      </c>
      <c r="D353" s="3" t="s">
        <v>178</v>
      </c>
      <c r="E353" s="26" t="s">
        <v>179</v>
      </c>
      <c r="F353" s="27">
        <v>117.04</v>
      </c>
      <c r="G353" s="28">
        <f>I353*J353</f>
        <v>0</v>
      </c>
      <c r="H353" s="29">
        <f>F353*G353</f>
        <v>0</v>
      </c>
      <c r="I353" s="30">
        <v>2</v>
      </c>
      <c r="J353" s="40"/>
      <c r="K353" s="30">
        <v>48</v>
      </c>
      <c r="L353" s="31">
        <v>4</v>
      </c>
      <c r="M353" t="s">
        <v>33</v>
      </c>
      <c r="N353" t="s">
        <v>34</v>
      </c>
    </row>
    <row r="354" spans="1:14" ht="11.25" customHeight="1">
      <c r="A354" s="3" t="s">
        <v>177</v>
      </c>
      <c r="B354" s="3" t="s">
        <v>176</v>
      </c>
      <c r="C354" s="3" t="s">
        <v>44</v>
      </c>
      <c r="D354" s="3" t="s">
        <v>180</v>
      </c>
      <c r="E354" s="26" t="s">
        <v>181</v>
      </c>
      <c r="F354" s="27">
        <v>117.04</v>
      </c>
      <c r="G354" s="28">
        <f>I354*J354</f>
        <v>0</v>
      </c>
      <c r="H354" s="29">
        <f>F354*G354</f>
        <v>0</v>
      </c>
      <c r="I354" s="30">
        <v>2</v>
      </c>
      <c r="J354" s="40"/>
      <c r="K354" s="30">
        <v>48</v>
      </c>
      <c r="L354" s="31">
        <v>4</v>
      </c>
      <c r="M354" t="s">
        <v>33</v>
      </c>
      <c r="N354" t="s">
        <v>34</v>
      </c>
    </row>
    <row r="355" spans="1:14" ht="11.25" customHeight="1">
      <c r="A355" s="3" t="s">
        <v>177</v>
      </c>
      <c r="B355" s="3" t="s">
        <v>176</v>
      </c>
      <c r="C355" s="3" t="s">
        <v>44</v>
      </c>
      <c r="D355" s="3" t="s">
        <v>163</v>
      </c>
      <c r="E355" s="26" t="s">
        <v>182</v>
      </c>
      <c r="F355" s="27">
        <v>117.04</v>
      </c>
      <c r="G355" s="28">
        <f>I355*J355</f>
        <v>0</v>
      </c>
      <c r="H355" s="29">
        <f>F355*G355</f>
        <v>0</v>
      </c>
      <c r="I355" s="30">
        <v>2</v>
      </c>
      <c r="J355" s="40"/>
      <c r="K355" s="30">
        <v>48</v>
      </c>
      <c r="L355" s="31">
        <v>2</v>
      </c>
      <c r="M355" t="s">
        <v>33</v>
      </c>
      <c r="N355" t="s">
        <v>34</v>
      </c>
    </row>
    <row r="356" spans="1:12" ht="10.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</row>
    <row r="357" spans="1:12" ht="10.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</row>
    <row r="358" spans="1:12" ht="10.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</row>
    <row r="359" spans="1:12" ht="10.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</row>
    <row r="360" spans="1:12" ht="10.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</row>
    <row r="361" spans="1:12" ht="10.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</row>
    <row r="362" spans="1:14" ht="11.25" customHeight="1">
      <c r="A362" s="3"/>
      <c r="B362" s="3"/>
      <c r="C362" s="3"/>
      <c r="D362" s="3"/>
      <c r="E362" s="22" t="s">
        <v>183</v>
      </c>
      <c r="F362" s="23">
        <v>121.03</v>
      </c>
      <c r="G362" s="24">
        <f>SUM(G363:G371)</f>
        <v>0</v>
      </c>
      <c r="H362" s="24">
        <f>SUM(H363:H371)</f>
        <v>0</v>
      </c>
      <c r="I362" s="25">
        <v>2</v>
      </c>
      <c r="J362" s="24">
        <f>SUM(J363:J371)</f>
        <v>0</v>
      </c>
      <c r="K362" s="25">
        <v>48</v>
      </c>
      <c r="L362" s="25">
        <v>2</v>
      </c>
      <c r="M362" t="s">
        <v>27</v>
      </c>
      <c r="N362" t="s">
        <v>28</v>
      </c>
    </row>
    <row r="363" spans="1:14" ht="11.25" customHeight="1">
      <c r="A363" s="3" t="s">
        <v>184</v>
      </c>
      <c r="B363" s="3" t="s">
        <v>183</v>
      </c>
      <c r="C363" s="3" t="s">
        <v>44</v>
      </c>
      <c r="D363" s="3" t="s">
        <v>180</v>
      </c>
      <c r="E363" s="26" t="s">
        <v>185</v>
      </c>
      <c r="F363" s="27">
        <v>121.03</v>
      </c>
      <c r="G363" s="28">
        <f>I363*J363</f>
        <v>0</v>
      </c>
      <c r="H363" s="29">
        <f>F363*G363</f>
        <v>0</v>
      </c>
      <c r="I363" s="30">
        <v>2</v>
      </c>
      <c r="J363" s="40"/>
      <c r="K363" s="30">
        <v>48</v>
      </c>
      <c r="L363" s="31">
        <v>2</v>
      </c>
      <c r="M363" t="s">
        <v>33</v>
      </c>
      <c r="N363" t="s">
        <v>34</v>
      </c>
    </row>
    <row r="364" spans="1:12" ht="10.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</row>
    <row r="365" spans="1:12" ht="10.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</row>
    <row r="366" spans="1:12" ht="10.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</row>
    <row r="367" spans="1:12" ht="10.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</row>
    <row r="368" spans="1:12" ht="10.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</row>
    <row r="369" spans="1:12" ht="10.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</row>
    <row r="370" spans="1:12" ht="10.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</row>
    <row r="371" spans="1:12" ht="10.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</row>
    <row r="372" spans="1:14" ht="14.25" customHeight="1">
      <c r="A372" s="3"/>
      <c r="B372" s="3"/>
      <c r="C372" s="3"/>
      <c r="D372" s="3"/>
      <c r="E372" s="18" t="s">
        <v>99</v>
      </c>
      <c r="F372" s="19">
        <v>216.79</v>
      </c>
      <c r="G372" s="20">
        <f>SUMIF(M373:M405,"=8",G373:G405)</f>
        <v>0</v>
      </c>
      <c r="H372" s="20">
        <f>SUMIF(M373:M405,"=8",H373:H405)</f>
        <v>0</v>
      </c>
      <c r="I372" s="21">
        <v>1</v>
      </c>
      <c r="J372" s="20">
        <f>SUMIF(M373:M405,"=8",J373:J405)</f>
        <v>0</v>
      </c>
      <c r="K372" s="21">
        <v>24</v>
      </c>
      <c r="L372" s="21">
        <v>875</v>
      </c>
      <c r="M372" t="s">
        <v>24</v>
      </c>
      <c r="N372" t="s">
        <v>186</v>
      </c>
    </row>
    <row r="373" spans="1:14" ht="11.25" customHeight="1">
      <c r="A373" s="3"/>
      <c r="B373" s="3"/>
      <c r="C373" s="3"/>
      <c r="D373" s="3"/>
      <c r="E373" s="22" t="s">
        <v>187</v>
      </c>
      <c r="F373" s="23">
        <v>216.79</v>
      </c>
      <c r="G373" s="24">
        <f>SUM(G374:G382)</f>
        <v>0</v>
      </c>
      <c r="H373" s="24">
        <f>SUM(H374:H382)</f>
        <v>0</v>
      </c>
      <c r="I373" s="25">
        <v>1</v>
      </c>
      <c r="J373" s="24">
        <f>SUM(J374:J382)</f>
        <v>0</v>
      </c>
      <c r="K373" s="25">
        <v>24</v>
      </c>
      <c r="L373" s="25">
        <v>91</v>
      </c>
      <c r="M373" t="s">
        <v>27</v>
      </c>
      <c r="N373" t="s">
        <v>28</v>
      </c>
    </row>
    <row r="374" spans="1:14" ht="11.25" customHeight="1">
      <c r="A374" s="3" t="s">
        <v>188</v>
      </c>
      <c r="B374" s="3" t="s">
        <v>187</v>
      </c>
      <c r="C374" s="3" t="s">
        <v>157</v>
      </c>
      <c r="D374" s="3" t="s">
        <v>169</v>
      </c>
      <c r="E374" s="26" t="s">
        <v>189</v>
      </c>
      <c r="F374" s="27">
        <v>216.79</v>
      </c>
      <c r="G374" s="28">
        <f>I374*J374</f>
        <v>0</v>
      </c>
      <c r="H374" s="29">
        <f>F374*G374</f>
        <v>0</v>
      </c>
      <c r="I374" s="30">
        <v>1</v>
      </c>
      <c r="J374" s="40"/>
      <c r="K374" s="30">
        <v>24</v>
      </c>
      <c r="L374" s="31">
        <v>9</v>
      </c>
      <c r="M374" t="s">
        <v>33</v>
      </c>
      <c r="N374" t="s">
        <v>34</v>
      </c>
    </row>
    <row r="375" spans="1:14" ht="11.25" customHeight="1">
      <c r="A375" s="3" t="s">
        <v>188</v>
      </c>
      <c r="B375" s="3" t="s">
        <v>187</v>
      </c>
      <c r="C375" s="3" t="s">
        <v>30</v>
      </c>
      <c r="D375" s="3" t="s">
        <v>163</v>
      </c>
      <c r="E375" s="26" t="s">
        <v>190</v>
      </c>
      <c r="F375" s="27">
        <v>216.79</v>
      </c>
      <c r="G375" s="28">
        <f>I375*J375</f>
        <v>0</v>
      </c>
      <c r="H375" s="29">
        <f>F375*G375</f>
        <v>0</v>
      </c>
      <c r="I375" s="30">
        <v>1</v>
      </c>
      <c r="J375" s="40"/>
      <c r="K375" s="30">
        <v>24</v>
      </c>
      <c r="L375" s="31">
        <v>61</v>
      </c>
      <c r="M375" t="s">
        <v>33</v>
      </c>
      <c r="N375" t="s">
        <v>34</v>
      </c>
    </row>
    <row r="376" spans="1:14" ht="11.25" customHeight="1">
      <c r="A376" s="3" t="s">
        <v>188</v>
      </c>
      <c r="B376" s="3" t="s">
        <v>187</v>
      </c>
      <c r="C376" s="3" t="s">
        <v>30</v>
      </c>
      <c r="D376" s="3" t="s">
        <v>169</v>
      </c>
      <c r="E376" s="26" t="s">
        <v>191</v>
      </c>
      <c r="F376" s="27">
        <v>216.79</v>
      </c>
      <c r="G376" s="28">
        <f>I376*J376</f>
        <v>0</v>
      </c>
      <c r="H376" s="29">
        <f>F376*G376</f>
        <v>0</v>
      </c>
      <c r="I376" s="30">
        <v>1</v>
      </c>
      <c r="J376" s="40"/>
      <c r="K376" s="30">
        <v>24</v>
      </c>
      <c r="L376" s="31">
        <v>21</v>
      </c>
      <c r="M376" t="s">
        <v>33</v>
      </c>
      <c r="N376" t="s">
        <v>34</v>
      </c>
    </row>
    <row r="377" spans="1:12" ht="10.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</row>
    <row r="378" spans="1:12" ht="10.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</row>
    <row r="379" spans="1:12" ht="10.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</row>
    <row r="380" spans="1:12" ht="10.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</row>
    <row r="381" spans="1:12" ht="10.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</row>
    <row r="382" spans="1:12" ht="10.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</row>
    <row r="383" spans="1:14" ht="11.25" customHeight="1">
      <c r="A383" s="3"/>
      <c r="B383" s="3"/>
      <c r="C383" s="3"/>
      <c r="D383" s="3"/>
      <c r="E383" s="22" t="s">
        <v>192</v>
      </c>
      <c r="F383" s="23">
        <v>190.19</v>
      </c>
      <c r="G383" s="24">
        <f>SUM(G384:G392)</f>
        <v>0</v>
      </c>
      <c r="H383" s="24">
        <f>SUM(H384:H392)</f>
        <v>0</v>
      </c>
      <c r="I383" s="25">
        <v>1</v>
      </c>
      <c r="J383" s="24">
        <f>SUM(J384:J392)</f>
        <v>0</v>
      </c>
      <c r="K383" s="25">
        <v>24</v>
      </c>
      <c r="L383" s="25">
        <v>18</v>
      </c>
      <c r="M383" t="s">
        <v>27</v>
      </c>
      <c r="N383" t="s">
        <v>28</v>
      </c>
    </row>
    <row r="384" spans="1:14" ht="11.25" customHeight="1">
      <c r="A384" s="3" t="s">
        <v>193</v>
      </c>
      <c r="B384" s="3" t="s">
        <v>192</v>
      </c>
      <c r="C384" s="3" t="s">
        <v>194</v>
      </c>
      <c r="D384" s="3" t="s">
        <v>158</v>
      </c>
      <c r="E384" s="26" t="s">
        <v>195</v>
      </c>
      <c r="F384" s="27">
        <v>190.19</v>
      </c>
      <c r="G384" s="28">
        <f>I384*J384</f>
        <v>0</v>
      </c>
      <c r="H384" s="29">
        <f>F384*G384</f>
        <v>0</v>
      </c>
      <c r="I384" s="30">
        <v>1</v>
      </c>
      <c r="J384" s="40"/>
      <c r="K384" s="30">
        <v>24</v>
      </c>
      <c r="L384" s="31">
        <v>12</v>
      </c>
      <c r="M384" t="s">
        <v>33</v>
      </c>
      <c r="N384" t="s">
        <v>34</v>
      </c>
    </row>
    <row r="385" spans="1:14" ht="11.25" customHeight="1">
      <c r="A385" s="3" t="s">
        <v>193</v>
      </c>
      <c r="B385" s="3" t="s">
        <v>192</v>
      </c>
      <c r="C385" s="3" t="s">
        <v>30</v>
      </c>
      <c r="D385" s="3" t="s">
        <v>158</v>
      </c>
      <c r="E385" s="26" t="s">
        <v>196</v>
      </c>
      <c r="F385" s="27">
        <v>190.19</v>
      </c>
      <c r="G385" s="28">
        <f>I385*J385</f>
        <v>0</v>
      </c>
      <c r="H385" s="29">
        <f>F385*G385</f>
        <v>0</v>
      </c>
      <c r="I385" s="30">
        <v>1</v>
      </c>
      <c r="J385" s="40"/>
      <c r="K385" s="30">
        <v>24</v>
      </c>
      <c r="L385" s="31">
        <v>6</v>
      </c>
      <c r="M385" t="s">
        <v>33</v>
      </c>
      <c r="N385" t="s">
        <v>34</v>
      </c>
    </row>
    <row r="386" spans="1:12" ht="10.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</row>
    <row r="387" spans="1:12" ht="10.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</row>
    <row r="388" spans="1:12" ht="10.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</row>
    <row r="389" spans="1:12" ht="10.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</row>
    <row r="390" spans="1:12" ht="10.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</row>
    <row r="391" spans="1:12" ht="10.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</row>
    <row r="392" spans="1:12" ht="10.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</row>
    <row r="393" spans="1:14" ht="11.25" customHeight="1">
      <c r="A393" s="3"/>
      <c r="B393" s="3"/>
      <c r="C393" s="3"/>
      <c r="D393" s="3"/>
      <c r="E393" s="22" t="s">
        <v>197</v>
      </c>
      <c r="F393" s="23">
        <v>175.56</v>
      </c>
      <c r="G393" s="24">
        <f>SUM(G394:G405)</f>
        <v>0</v>
      </c>
      <c r="H393" s="24">
        <f>SUM(H394:H405)</f>
        <v>0</v>
      </c>
      <c r="I393" s="25">
        <v>1</v>
      </c>
      <c r="J393" s="24">
        <f>SUM(J394:J405)</f>
        <v>0</v>
      </c>
      <c r="K393" s="25">
        <v>24</v>
      </c>
      <c r="L393" s="25">
        <v>766</v>
      </c>
      <c r="M393" t="s">
        <v>27</v>
      </c>
      <c r="N393" t="s">
        <v>198</v>
      </c>
    </row>
    <row r="394" spans="1:14" ht="11.25" customHeight="1">
      <c r="A394" s="3" t="s">
        <v>199</v>
      </c>
      <c r="B394" s="3" t="s">
        <v>197</v>
      </c>
      <c r="C394" s="3" t="s">
        <v>103</v>
      </c>
      <c r="D394" s="3" t="s">
        <v>163</v>
      </c>
      <c r="E394" s="26" t="s">
        <v>200</v>
      </c>
      <c r="F394" s="27">
        <v>175.56</v>
      </c>
      <c r="G394" s="28">
        <f>I394*J394</f>
        <v>0</v>
      </c>
      <c r="H394" s="29">
        <f>F394*G394</f>
        <v>0</v>
      </c>
      <c r="I394" s="30">
        <v>1</v>
      </c>
      <c r="J394" s="40"/>
      <c r="K394" s="30">
        <v>24</v>
      </c>
      <c r="L394" s="31">
        <v>16</v>
      </c>
      <c r="M394" t="s">
        <v>33</v>
      </c>
      <c r="N394" t="s">
        <v>34</v>
      </c>
    </row>
    <row r="395" spans="1:14" ht="11.25" customHeight="1">
      <c r="A395" s="3" t="s">
        <v>199</v>
      </c>
      <c r="B395" s="3" t="s">
        <v>197</v>
      </c>
      <c r="C395" s="3" t="s">
        <v>103</v>
      </c>
      <c r="D395" s="3" t="s">
        <v>169</v>
      </c>
      <c r="E395" s="26" t="s">
        <v>201</v>
      </c>
      <c r="F395" s="27">
        <v>175.56</v>
      </c>
      <c r="G395" s="28">
        <f>I395*J395</f>
        <v>0</v>
      </c>
      <c r="H395" s="29">
        <f>F395*G395</f>
        <v>0</v>
      </c>
      <c r="I395" s="30">
        <v>1</v>
      </c>
      <c r="J395" s="40"/>
      <c r="K395" s="30">
        <v>24</v>
      </c>
      <c r="L395" s="31">
        <v>57</v>
      </c>
      <c r="M395" t="s">
        <v>33</v>
      </c>
      <c r="N395" t="s">
        <v>34</v>
      </c>
    </row>
    <row r="396" spans="1:14" ht="11.25" customHeight="1">
      <c r="A396" s="3" t="s">
        <v>199</v>
      </c>
      <c r="B396" s="3" t="s">
        <v>197</v>
      </c>
      <c r="C396" s="3" t="s">
        <v>103</v>
      </c>
      <c r="D396" s="3" t="s">
        <v>158</v>
      </c>
      <c r="E396" s="26" t="s">
        <v>202</v>
      </c>
      <c r="F396" s="27">
        <v>175.56</v>
      </c>
      <c r="G396" s="28">
        <f>I396*J396</f>
        <v>0</v>
      </c>
      <c r="H396" s="29">
        <f>F396*G396</f>
        <v>0</v>
      </c>
      <c r="I396" s="30">
        <v>1</v>
      </c>
      <c r="J396" s="40"/>
      <c r="K396" s="30">
        <v>24</v>
      </c>
      <c r="L396" s="31">
        <v>67</v>
      </c>
      <c r="M396" t="s">
        <v>33</v>
      </c>
      <c r="N396" t="s">
        <v>34</v>
      </c>
    </row>
    <row r="397" spans="1:14" ht="11.25" customHeight="1">
      <c r="A397" s="3" t="s">
        <v>199</v>
      </c>
      <c r="B397" s="3" t="s">
        <v>197</v>
      </c>
      <c r="C397" s="3" t="s">
        <v>103</v>
      </c>
      <c r="D397" s="3" t="s">
        <v>172</v>
      </c>
      <c r="E397" s="26" t="s">
        <v>203</v>
      </c>
      <c r="F397" s="27">
        <v>175.56</v>
      </c>
      <c r="G397" s="28">
        <f>I397*J397</f>
        <v>0</v>
      </c>
      <c r="H397" s="29">
        <f>F397*G397</f>
        <v>0</v>
      </c>
      <c r="I397" s="30">
        <v>1</v>
      </c>
      <c r="J397" s="40"/>
      <c r="K397" s="30">
        <v>24</v>
      </c>
      <c r="L397" s="31">
        <v>76</v>
      </c>
      <c r="M397" t="s">
        <v>33</v>
      </c>
      <c r="N397" t="s">
        <v>34</v>
      </c>
    </row>
    <row r="398" spans="1:14" ht="11.25" customHeight="1">
      <c r="A398" s="3" t="s">
        <v>199</v>
      </c>
      <c r="B398" s="3" t="s">
        <v>197</v>
      </c>
      <c r="C398" s="3" t="s">
        <v>157</v>
      </c>
      <c r="D398" s="3" t="s">
        <v>163</v>
      </c>
      <c r="E398" s="26" t="s">
        <v>204</v>
      </c>
      <c r="F398" s="27">
        <v>175.56</v>
      </c>
      <c r="G398" s="28">
        <f>I398*J398</f>
        <v>0</v>
      </c>
      <c r="H398" s="29">
        <f>F398*G398</f>
        <v>0</v>
      </c>
      <c r="I398" s="30">
        <v>1</v>
      </c>
      <c r="J398" s="40"/>
      <c r="K398" s="30">
        <v>24</v>
      </c>
      <c r="L398" s="31">
        <v>32</v>
      </c>
      <c r="M398" t="s">
        <v>33</v>
      </c>
      <c r="N398" t="s">
        <v>34</v>
      </c>
    </row>
    <row r="399" spans="1:14" ht="11.25" customHeight="1">
      <c r="A399" s="3" t="s">
        <v>199</v>
      </c>
      <c r="B399" s="3" t="s">
        <v>197</v>
      </c>
      <c r="C399" s="3" t="s">
        <v>157</v>
      </c>
      <c r="D399" s="3" t="s">
        <v>169</v>
      </c>
      <c r="E399" s="26" t="s">
        <v>205</v>
      </c>
      <c r="F399" s="27">
        <v>175.56</v>
      </c>
      <c r="G399" s="28">
        <f>I399*J399</f>
        <v>0</v>
      </c>
      <c r="H399" s="29">
        <f>F399*G399</f>
        <v>0</v>
      </c>
      <c r="I399" s="30">
        <v>1</v>
      </c>
      <c r="J399" s="40"/>
      <c r="K399" s="30">
        <v>24</v>
      </c>
      <c r="L399" s="31">
        <v>77</v>
      </c>
      <c r="M399" t="s">
        <v>33</v>
      </c>
      <c r="N399" t="s">
        <v>34</v>
      </c>
    </row>
    <row r="400" spans="1:14" ht="11.25" customHeight="1">
      <c r="A400" s="3" t="s">
        <v>199</v>
      </c>
      <c r="B400" s="3" t="s">
        <v>197</v>
      </c>
      <c r="C400" s="3" t="s">
        <v>157</v>
      </c>
      <c r="D400" s="3" t="s">
        <v>158</v>
      </c>
      <c r="E400" s="26" t="s">
        <v>206</v>
      </c>
      <c r="F400" s="27">
        <v>175.56</v>
      </c>
      <c r="G400" s="28">
        <f>I400*J400</f>
        <v>0</v>
      </c>
      <c r="H400" s="29">
        <f>F400*G400</f>
        <v>0</v>
      </c>
      <c r="I400" s="30">
        <v>1</v>
      </c>
      <c r="J400" s="40"/>
      <c r="K400" s="30">
        <v>24</v>
      </c>
      <c r="L400" s="31">
        <v>86</v>
      </c>
      <c r="M400" t="s">
        <v>33</v>
      </c>
      <c r="N400" t="s">
        <v>34</v>
      </c>
    </row>
    <row r="401" spans="1:14" ht="11.25" customHeight="1">
      <c r="A401" s="3" t="s">
        <v>199</v>
      </c>
      <c r="B401" s="3" t="s">
        <v>197</v>
      </c>
      <c r="C401" s="3" t="s">
        <v>157</v>
      </c>
      <c r="D401" s="3" t="s">
        <v>172</v>
      </c>
      <c r="E401" s="26" t="s">
        <v>207</v>
      </c>
      <c r="F401" s="27">
        <v>175.56</v>
      </c>
      <c r="G401" s="28">
        <f>I401*J401</f>
        <v>0</v>
      </c>
      <c r="H401" s="29">
        <f>F401*G401</f>
        <v>0</v>
      </c>
      <c r="I401" s="30">
        <v>1</v>
      </c>
      <c r="J401" s="40"/>
      <c r="K401" s="30">
        <v>24</v>
      </c>
      <c r="L401" s="31">
        <v>79</v>
      </c>
      <c r="M401" t="s">
        <v>33</v>
      </c>
      <c r="N401" t="s">
        <v>34</v>
      </c>
    </row>
    <row r="402" spans="1:14" ht="11.25" customHeight="1">
      <c r="A402" s="3" t="s">
        <v>199</v>
      </c>
      <c r="B402" s="3" t="s">
        <v>197</v>
      </c>
      <c r="C402" s="3" t="s">
        <v>30</v>
      </c>
      <c r="D402" s="3" t="s">
        <v>163</v>
      </c>
      <c r="E402" s="26" t="s">
        <v>208</v>
      </c>
      <c r="F402" s="27">
        <v>175.56</v>
      </c>
      <c r="G402" s="28">
        <f>I402*J402</f>
        <v>0</v>
      </c>
      <c r="H402" s="29">
        <f>F402*G402</f>
        <v>0</v>
      </c>
      <c r="I402" s="30">
        <v>1</v>
      </c>
      <c r="J402" s="40"/>
      <c r="K402" s="30">
        <v>24</v>
      </c>
      <c r="L402" s="31">
        <v>16</v>
      </c>
      <c r="M402" t="s">
        <v>33</v>
      </c>
      <c r="N402" t="s">
        <v>34</v>
      </c>
    </row>
    <row r="403" spans="1:14" ht="11.25" customHeight="1">
      <c r="A403" s="3" t="s">
        <v>199</v>
      </c>
      <c r="B403" s="3" t="s">
        <v>197</v>
      </c>
      <c r="C403" s="3" t="s">
        <v>30</v>
      </c>
      <c r="D403" s="3" t="s">
        <v>169</v>
      </c>
      <c r="E403" s="26" t="s">
        <v>209</v>
      </c>
      <c r="F403" s="27">
        <v>175.56</v>
      </c>
      <c r="G403" s="28">
        <f>I403*J403</f>
        <v>0</v>
      </c>
      <c r="H403" s="29">
        <f>F403*G403</f>
        <v>0</v>
      </c>
      <c r="I403" s="30">
        <v>1</v>
      </c>
      <c r="J403" s="40"/>
      <c r="K403" s="30">
        <v>24</v>
      </c>
      <c r="L403" s="31">
        <v>60</v>
      </c>
      <c r="M403" t="s">
        <v>33</v>
      </c>
      <c r="N403" t="s">
        <v>34</v>
      </c>
    </row>
    <row r="404" spans="1:14" ht="11.25" customHeight="1">
      <c r="A404" s="3" t="s">
        <v>199</v>
      </c>
      <c r="B404" s="3" t="s">
        <v>197</v>
      </c>
      <c r="C404" s="3" t="s">
        <v>30</v>
      </c>
      <c r="D404" s="3" t="s">
        <v>158</v>
      </c>
      <c r="E404" s="26" t="s">
        <v>210</v>
      </c>
      <c r="F404" s="27">
        <v>175.56</v>
      </c>
      <c r="G404" s="28">
        <f>I404*J404</f>
        <v>0</v>
      </c>
      <c r="H404" s="29">
        <f>F404*G404</f>
        <v>0</v>
      </c>
      <c r="I404" s="30">
        <v>1</v>
      </c>
      <c r="J404" s="40"/>
      <c r="K404" s="30">
        <v>24</v>
      </c>
      <c r="L404" s="31">
        <v>92</v>
      </c>
      <c r="M404" t="s">
        <v>33</v>
      </c>
      <c r="N404" t="s">
        <v>34</v>
      </c>
    </row>
    <row r="405" spans="1:14" ht="11.25" customHeight="1">
      <c r="A405" s="3" t="s">
        <v>199</v>
      </c>
      <c r="B405" s="3" t="s">
        <v>197</v>
      </c>
      <c r="C405" s="3" t="s">
        <v>30</v>
      </c>
      <c r="D405" s="3" t="s">
        <v>172</v>
      </c>
      <c r="E405" s="26" t="s">
        <v>211</v>
      </c>
      <c r="F405" s="27">
        <v>175.56</v>
      </c>
      <c r="G405" s="28">
        <f>I405*J405</f>
        <v>0</v>
      </c>
      <c r="H405" s="29">
        <f>F405*G405</f>
        <v>0</v>
      </c>
      <c r="I405" s="30">
        <v>1</v>
      </c>
      <c r="J405" s="40"/>
      <c r="K405" s="30">
        <v>24</v>
      </c>
      <c r="L405" s="31">
        <v>108</v>
      </c>
      <c r="M405" t="s">
        <v>33</v>
      </c>
      <c r="N405" t="s">
        <v>34</v>
      </c>
    </row>
  </sheetData>
  <sheetProtection/>
  <mergeCells count="5">
    <mergeCell ref="E1:K1"/>
    <mergeCell ref="E3:K3"/>
    <mergeCell ref="F4:I4"/>
    <mergeCell ref="F5:I5"/>
    <mergeCell ref="E7:E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Сирык Ольга Владимировна</dc:creator>
  <cp:keywords/>
  <dc:description/>
  <cp:lastModifiedBy>o.siryk</cp:lastModifiedBy>
  <dcterms:created xsi:type="dcterms:W3CDTF">2016-01-14T08:31:04Z</dcterms:created>
  <dcterms:modified xsi:type="dcterms:W3CDTF">2016-01-14T08:31:04Z</dcterms:modified>
  <cp:category/>
  <cp:version/>
  <cp:contentType/>
  <cp:contentStatus/>
</cp:coreProperties>
</file>