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defaultThemeVersion="124226"/>
  <bookViews>
    <workbookView xWindow="240" yWindow="2415" windowWidth="17520" windowHeight="5655"/>
  </bookViews>
  <sheets>
    <sheet name="одежда" sheetId="1" r:id="rId1"/>
    <sheet name="привлеченные бренды" sheetId="2" state="hidden" r:id="rId2"/>
  </sheets>
  <calcPr calcId="145621"/>
</workbook>
</file>

<file path=xl/calcChain.xml><?xml version="1.0" encoding="utf-8"?>
<calcChain xmlns="http://schemas.openxmlformats.org/spreadsheetml/2006/main">
  <c r="F60" i="1"/>
  <c r="M60"/>
  <c r="F61"/>
  <c r="M61"/>
  <c r="F59"/>
  <c r="M59"/>
  <c r="F57"/>
  <c r="M57"/>
  <c r="F58"/>
  <c r="M58"/>
  <c r="N58" s="1"/>
  <c r="N61" l="1"/>
  <c r="N60"/>
  <c r="N59"/>
  <c r="N57"/>
  <c r="F62" l="1"/>
  <c r="M62"/>
  <c r="F63"/>
  <c r="N63" s="1"/>
  <c r="M63"/>
  <c r="N62" l="1"/>
  <c r="F100"/>
  <c r="N100"/>
  <c r="M100"/>
  <c r="F99"/>
  <c r="M99"/>
  <c r="F98"/>
  <c r="M98"/>
  <c r="N98" l="1"/>
  <c r="N99"/>
  <c r="M97"/>
  <c r="F97"/>
  <c r="N97"/>
  <c r="F78" l="1"/>
  <c r="M78"/>
  <c r="F40"/>
  <c r="M40"/>
  <c r="N40"/>
  <c r="N78" l="1"/>
  <c r="F46"/>
  <c r="M46"/>
  <c r="N46" s="1"/>
  <c r="F56" l="1"/>
  <c r="M56"/>
  <c r="N56" l="1"/>
  <c r="F35"/>
  <c r="M35"/>
  <c r="N35" s="1"/>
  <c r="F20"/>
  <c r="M20"/>
  <c r="N20" s="1"/>
  <c r="F82" l="1"/>
  <c r="M82"/>
  <c r="F80"/>
  <c r="M80"/>
  <c r="F30"/>
  <c r="M30"/>
  <c r="N80" l="1"/>
  <c r="N82"/>
  <c r="N30"/>
  <c r="F96"/>
  <c r="M96"/>
  <c r="N96" l="1"/>
  <c r="M10"/>
  <c r="M9"/>
  <c r="M6"/>
  <c r="M7"/>
  <c r="M8"/>
  <c r="M5"/>
  <c r="F5"/>
  <c r="F9"/>
  <c r="F8"/>
  <c r="N8" s="1"/>
  <c r="F7"/>
  <c r="F6"/>
  <c r="N7" l="1"/>
  <c r="N6"/>
  <c r="N9"/>
  <c r="N5"/>
  <c r="F21" l="1"/>
  <c r="F22"/>
  <c r="F23"/>
  <c r="F24"/>
  <c r="F25"/>
  <c r="F26"/>
  <c r="F11" l="1"/>
  <c r="F12"/>
  <c r="F13"/>
  <c r="F14"/>
  <c r="F15"/>
  <c r="F16"/>
  <c r="F17"/>
  <c r="M17"/>
  <c r="M15"/>
  <c r="M16"/>
  <c r="N16" s="1"/>
  <c r="M14"/>
  <c r="M26"/>
  <c r="M25"/>
  <c r="M24"/>
  <c r="M23"/>
  <c r="M22"/>
  <c r="M21"/>
  <c r="N21" s="1"/>
  <c r="N17" l="1"/>
  <c r="N15"/>
  <c r="N14"/>
  <c r="N26"/>
  <c r="N25"/>
  <c r="N24"/>
  <c r="N23"/>
  <c r="N22"/>
  <c r="F19"/>
  <c r="F18"/>
  <c r="M19"/>
  <c r="M18"/>
  <c r="N19" l="1"/>
  <c r="N18"/>
  <c r="M89"/>
  <c r="M90"/>
  <c r="M91"/>
  <c r="M92"/>
  <c r="M93"/>
  <c r="M66"/>
  <c r="M67"/>
  <c r="M68"/>
  <c r="M69"/>
  <c r="M70"/>
  <c r="M71"/>
  <c r="M72"/>
  <c r="M73"/>
  <c r="M74"/>
  <c r="M75"/>
  <c r="M76"/>
  <c r="M77"/>
  <c r="M79"/>
  <c r="M81"/>
  <c r="M83"/>
  <c r="M85"/>
  <c r="M86"/>
  <c r="M55"/>
  <c r="M11"/>
  <c r="M12"/>
  <c r="M13"/>
  <c r="M27"/>
  <c r="M28"/>
  <c r="M29"/>
  <c r="M31"/>
  <c r="M32"/>
  <c r="M33"/>
  <c r="M34"/>
  <c r="M36"/>
  <c r="M37"/>
  <c r="M38"/>
  <c r="M39"/>
  <c r="M41"/>
  <c r="M42"/>
  <c r="M43"/>
  <c r="M44"/>
  <c r="M45"/>
  <c r="M47"/>
  <c r="M48"/>
  <c r="M49"/>
  <c r="M50"/>
  <c r="M51"/>
  <c r="M52"/>
  <c r="M53"/>
  <c r="M101" l="1"/>
  <c r="M65"/>
  <c r="M88"/>
  <c r="M95"/>
  <c r="N11"/>
  <c r="N12"/>
  <c r="N13"/>
  <c r="F10"/>
  <c r="N10" s="1"/>
  <c r="F89" l="1"/>
  <c r="N89" s="1"/>
  <c r="F90"/>
  <c r="N90" s="1"/>
  <c r="F91"/>
  <c r="N91" s="1"/>
  <c r="F92"/>
  <c r="N92" s="1"/>
  <c r="F93"/>
  <c r="N93" s="1"/>
  <c r="F85"/>
  <c r="N85" s="1"/>
  <c r="F86"/>
  <c r="N86" s="1"/>
  <c r="F66"/>
  <c r="N66" s="1"/>
  <c r="F67"/>
  <c r="N67" s="1"/>
  <c r="F68"/>
  <c r="N68" s="1"/>
  <c r="F69"/>
  <c r="N69" s="1"/>
  <c r="F70"/>
  <c r="N70" s="1"/>
  <c r="F71"/>
  <c r="N71" s="1"/>
  <c r="F72"/>
  <c r="N72" s="1"/>
  <c r="F73"/>
  <c r="N73" s="1"/>
  <c r="F74"/>
  <c r="N74" s="1"/>
  <c r="F75"/>
  <c r="N75" s="1"/>
  <c r="F76"/>
  <c r="N76" s="1"/>
  <c r="F77"/>
  <c r="N77" s="1"/>
  <c r="F79"/>
  <c r="N79" s="1"/>
  <c r="F81"/>
  <c r="N81" s="1"/>
  <c r="F83"/>
  <c r="N83" s="1"/>
  <c r="F65"/>
  <c r="N65" s="1"/>
  <c r="F55"/>
  <c r="N55" s="1"/>
  <c r="F28"/>
  <c r="N28" s="1"/>
  <c r="F29"/>
  <c r="N29" s="1"/>
  <c r="F31"/>
  <c r="N31" s="1"/>
  <c r="F32"/>
  <c r="N32" s="1"/>
  <c r="F33"/>
  <c r="N33" s="1"/>
  <c r="F34"/>
  <c r="N34" s="1"/>
  <c r="F36"/>
  <c r="N36" s="1"/>
  <c r="F37"/>
  <c r="N37" s="1"/>
  <c r="F38"/>
  <c r="N38" s="1"/>
  <c r="F39"/>
  <c r="N39" s="1"/>
  <c r="F41"/>
  <c r="N41" s="1"/>
  <c r="F42"/>
  <c r="N42" s="1"/>
  <c r="F43"/>
  <c r="N43" s="1"/>
  <c r="F44"/>
  <c r="N44" s="1"/>
  <c r="F45"/>
  <c r="N45" s="1"/>
  <c r="F47"/>
  <c r="N47" s="1"/>
  <c r="F48"/>
  <c r="N48" s="1"/>
  <c r="F49"/>
  <c r="N49" s="1"/>
  <c r="F50"/>
  <c r="N50" s="1"/>
  <c r="F51"/>
  <c r="N51" s="1"/>
  <c r="F52"/>
  <c r="N52" s="1"/>
  <c r="F53"/>
  <c r="N53" s="1"/>
  <c r="F95"/>
  <c r="N95" s="1"/>
  <c r="F88"/>
  <c r="N88" s="1"/>
  <c r="F27" l="1"/>
  <c r="N27" s="1"/>
  <c r="N101" s="1"/>
</calcChain>
</file>

<file path=xl/sharedStrings.xml><?xml version="1.0" encoding="utf-8"?>
<sst xmlns="http://schemas.openxmlformats.org/spreadsheetml/2006/main" count="512" uniqueCount="227">
  <si>
    <t>черный</t>
  </si>
  <si>
    <t>белый</t>
  </si>
  <si>
    <t>серый</t>
  </si>
  <si>
    <t>итого, шт.</t>
  </si>
  <si>
    <t>итого, руб.</t>
  </si>
  <si>
    <t xml:space="preserve">скидка, % </t>
  </si>
  <si>
    <t>черный, 100% хлопок</t>
  </si>
  <si>
    <t>белый, 100% хлопок</t>
  </si>
  <si>
    <t>ЗЦ опт, руб.</t>
  </si>
  <si>
    <t>100% полиуретан</t>
  </si>
  <si>
    <t>100% полиэстер</t>
  </si>
  <si>
    <r>
      <t xml:space="preserve">РРЦ, руб.         </t>
    </r>
    <r>
      <rPr>
        <b/>
        <sz val="10"/>
        <color indexed="10"/>
        <rFont val="Calibri"/>
        <family val="2"/>
        <charset val="204"/>
      </rPr>
      <t>*</t>
    </r>
    <r>
      <rPr>
        <b/>
        <sz val="10"/>
        <color indexed="8"/>
        <rFont val="Calibri"/>
        <family val="2"/>
        <charset val="204"/>
      </rPr>
      <t xml:space="preserve"> - РРЦ уточняется</t>
    </r>
  </si>
  <si>
    <t>красный, 100% хлопок</t>
  </si>
  <si>
    <t>Шорты M-1 ММА Imperia Camo</t>
  </si>
  <si>
    <t>Шорты M-1 ММА Imperia Classic</t>
  </si>
  <si>
    <t>белый, 90 % хлопок, 10 % эластан</t>
  </si>
  <si>
    <t>черный, 90 % хлопок, 10 % эластан</t>
  </si>
  <si>
    <t>белый,100 % хлопок</t>
  </si>
  <si>
    <t>цвет/состав/страна производства</t>
  </si>
  <si>
    <t>Сумка Rage First</t>
  </si>
  <si>
    <t>черный, 100% полиэстер</t>
  </si>
  <si>
    <t>Футболка M-1 Федор Kick</t>
  </si>
  <si>
    <t>артикул</t>
  </si>
  <si>
    <t>MAW13M001-17</t>
  </si>
  <si>
    <t>MAW13M008-01</t>
  </si>
  <si>
    <t>MAW13M008-02</t>
  </si>
  <si>
    <t>Брюки Mixfight Russia</t>
  </si>
  <si>
    <t>MAW13M009-03</t>
  </si>
  <si>
    <t>RAW13U203-01</t>
  </si>
  <si>
    <t>MSS13U203-10</t>
  </si>
  <si>
    <t>Сумка М-1 Орел СД-6</t>
  </si>
  <si>
    <t>Олимпийка М-1 Mixfight Russia</t>
  </si>
  <si>
    <t>черный, 92% хлопок, 8% эластан</t>
  </si>
  <si>
    <t>Х</t>
  </si>
  <si>
    <t>Футболка М-1 Coin</t>
  </si>
  <si>
    <t>Брюки М-1 Skull</t>
  </si>
  <si>
    <t>MSS14M009-02</t>
  </si>
  <si>
    <t>Олимпийка М-1 Skull</t>
  </si>
  <si>
    <t>MAW13M007-01</t>
  </si>
  <si>
    <t>MSS14M001-03</t>
  </si>
  <si>
    <t>Футболка М-1 Trend</t>
  </si>
  <si>
    <t>MSS14M001-04</t>
  </si>
  <si>
    <t>Футболка М-1 Федор Energy</t>
  </si>
  <si>
    <t>90% хлопок, 10% эластан</t>
  </si>
  <si>
    <t>MSS14M001-05</t>
  </si>
  <si>
    <t>белый, с белой окантовкой</t>
  </si>
  <si>
    <t>черный, с черной окантовкой</t>
  </si>
  <si>
    <t>черный с белой окантовкой</t>
  </si>
  <si>
    <t>белый с черной окантовкой</t>
  </si>
  <si>
    <t>Чехол для iphone 5 М-1 Fedor</t>
  </si>
  <si>
    <t>MSS14U211-01</t>
  </si>
  <si>
    <t>Футболка М-1 Федор Forest</t>
  </si>
  <si>
    <t>MAW13M001-18</t>
  </si>
  <si>
    <t>MAW13M009-01</t>
  </si>
  <si>
    <t>Брюки M-1 Zip</t>
  </si>
  <si>
    <t>голубой</t>
  </si>
  <si>
    <t>М-1</t>
  </si>
  <si>
    <t>желто-синий</t>
  </si>
  <si>
    <t>Футболка Bad Boy Fighter</t>
  </si>
  <si>
    <t>желто-черный</t>
  </si>
  <si>
    <t>Футболка Bad Boy Grid</t>
  </si>
  <si>
    <t>фисташковый</t>
  </si>
  <si>
    <t>Футболка Bad Boy Graffiti</t>
  </si>
  <si>
    <t>оранжевый</t>
  </si>
  <si>
    <t xml:space="preserve">Футболка Bad Boy IM POSSIBLE  </t>
  </si>
  <si>
    <t>Футболка Bad Boy Combat Division</t>
  </si>
  <si>
    <t>голубая с зеленым,100 % хлопок</t>
  </si>
  <si>
    <t>голубая с белым,100 % хлопок</t>
  </si>
  <si>
    <t xml:space="preserve">Футболка Bad Boy Performance </t>
  </si>
  <si>
    <t>голубой, 100 % полиэстер</t>
  </si>
  <si>
    <t xml:space="preserve">Футболка Bad Boy V-Neck </t>
  </si>
  <si>
    <t>Футболка Bad Boy Title</t>
  </si>
  <si>
    <t>черный, 100 % хлопок</t>
  </si>
  <si>
    <t>Футболка Bad Boy MMA</t>
  </si>
  <si>
    <t>синий, 100 % хлопок</t>
  </si>
  <si>
    <t>Шорты Bad Boy Strike</t>
  </si>
  <si>
    <t>Шорты Bad Boy World Class</t>
  </si>
  <si>
    <t>Шорты тренировочные Bad Boy MMA Shorts</t>
  </si>
  <si>
    <t xml:space="preserve">Брюки Bad Boy Joggers </t>
  </si>
  <si>
    <t>черный, 80% хлопок 20% полиэстер</t>
  </si>
  <si>
    <t>VENUM</t>
  </si>
  <si>
    <t xml:space="preserve">Bad Boy </t>
  </si>
  <si>
    <t>СУММА ЗАКАЗА</t>
  </si>
  <si>
    <t>Футболка Bad Boy Honor</t>
  </si>
  <si>
    <t>красный, 90% хлопок, 10% эластан</t>
  </si>
  <si>
    <t>Поло Venum  Devil</t>
  </si>
  <si>
    <t>черный, 80% хлопок 20% полиэстер (начес)</t>
  </si>
  <si>
    <t>Шорты Bad Boy Valetudo</t>
  </si>
  <si>
    <t>Брюки М-1  Mixfight (Зима)</t>
  </si>
  <si>
    <t>Футболка  М-1 "Монсон Tattoo"</t>
  </si>
  <si>
    <t>Автоподвес M-1 Global груша</t>
  </si>
  <si>
    <t xml:space="preserve">Брюки Bad Boy Kids Open Hem </t>
  </si>
  <si>
    <t xml:space="preserve">Футболка Bad Boy Kids Walk In </t>
  </si>
  <si>
    <t>XS / 5-6 лет</t>
  </si>
  <si>
    <t>S / 7-8 лет</t>
  </si>
  <si>
    <t>М/9-10 лет</t>
  </si>
  <si>
    <t xml:space="preserve">Рашгард Bad Boy Combat T </t>
  </si>
  <si>
    <t>красно-черный, 100% полиэстер</t>
  </si>
  <si>
    <t>Рашгард Bad Boy Sphere Top</t>
  </si>
  <si>
    <t>голубой, 90%полиэстер, 10%спандекс</t>
  </si>
  <si>
    <t>компрессионые, 92% полиамид,      8% спандекс</t>
  </si>
  <si>
    <t>синтетическая кожа</t>
  </si>
  <si>
    <t>Перчатки Bad Boy Elite Safety MMA</t>
  </si>
  <si>
    <t>Шлем Bad Boy Open Face Metal Headguard</t>
  </si>
  <si>
    <t>синтетическая кожа/неопрен</t>
  </si>
  <si>
    <t xml:space="preserve">Бинты Bad Boy MMA Hand Wrap </t>
  </si>
  <si>
    <t>упаковка 3 пары, 100% хлопок</t>
  </si>
  <si>
    <t>Перчатки  M-1 Бокс (Шнуровка)</t>
  </si>
  <si>
    <t xml:space="preserve">белый/красный, наполнение латекс, ЭВА*, Jumbolon**
</t>
  </si>
  <si>
    <t>S / 10 унций</t>
  </si>
  <si>
    <t>М / 12 унций</t>
  </si>
  <si>
    <t>L / 14 унций</t>
  </si>
  <si>
    <t xml:space="preserve">ЭКИПИРОВКА Bad Boy            
</t>
  </si>
  <si>
    <t>ЭКИПИРОВКА M-1</t>
  </si>
  <si>
    <t xml:space="preserve">ДЕТСКИЙ Bad Boy </t>
  </si>
  <si>
    <t xml:space="preserve"> XL/ 16 унций</t>
  </si>
  <si>
    <t>Жилет М-1 For Life</t>
  </si>
  <si>
    <t>МAW14M010-02</t>
  </si>
  <si>
    <t>Жилет М-1 Superior</t>
  </si>
  <si>
    <t>МAW14M010-01</t>
  </si>
  <si>
    <t>Носки Bad Boy Technical Socks Black</t>
  </si>
  <si>
    <t>Носки Bad Boy Technical Socks White</t>
  </si>
  <si>
    <t>Футболка Bad Boy Walk In Red</t>
  </si>
  <si>
    <t>Футболка Bad Boy Walk in Blue</t>
  </si>
  <si>
    <t>Футболка Bad Boy Walk in Green</t>
  </si>
  <si>
    <t>зеленый, 100 % хлопок</t>
  </si>
  <si>
    <t>Футболка Bad Boy Walk in Grey</t>
  </si>
  <si>
    <t>серый, 100 % хлопок</t>
  </si>
  <si>
    <t>Футболка Bad Boy Walk in Grey 2</t>
  </si>
  <si>
    <t>серый, 90% хлопок, 10% эластан</t>
  </si>
  <si>
    <t>Футболка Bad Boy Walk In White</t>
  </si>
  <si>
    <t>Синий - верх-100% полиэстер,подкладка -100%полиэстер, наполнитель-100%полиэстер, воротник-искусственный мех</t>
  </si>
  <si>
    <t>Парка М-1 Superior</t>
  </si>
  <si>
    <t>Черный - верх-100% нейлон,подкладка -100%полиэстер, наполнитель-100%полиэстер, воротник-искусственный мех</t>
  </si>
  <si>
    <t>Куртка М-1 Creating Champions</t>
  </si>
  <si>
    <t>Куртка М-1 MMA</t>
  </si>
  <si>
    <t xml:space="preserve">Черный - верх-100% полиэстер,подкладка -100%полиэстер, </t>
  </si>
  <si>
    <t>Куртка М-1 For Live</t>
  </si>
  <si>
    <r>
      <t xml:space="preserve">РАСПРОДАЖА </t>
    </r>
    <r>
      <rPr>
        <b/>
        <sz val="36"/>
        <color rgb="FFFF0000"/>
        <rFont val="Calibri"/>
        <family val="2"/>
        <charset val="204"/>
      </rPr>
      <t>65</t>
    </r>
    <r>
      <rPr>
        <b/>
        <sz val="20"/>
        <color rgb="FFFF0000"/>
        <rFont val="Calibri"/>
        <family val="2"/>
        <charset val="204"/>
      </rPr>
      <t>-</t>
    </r>
    <r>
      <rPr>
        <b/>
        <sz val="36"/>
        <color rgb="FFFF0000"/>
        <rFont val="Calibri"/>
        <family val="2"/>
        <charset val="204"/>
      </rPr>
      <t>70</t>
    </r>
    <r>
      <rPr>
        <b/>
        <sz val="20"/>
        <color rgb="FFFF0000"/>
        <rFont val="Calibri"/>
        <family val="2"/>
        <charset val="204"/>
      </rPr>
      <t xml:space="preserve"> %%%</t>
    </r>
  </si>
  <si>
    <t>Платок Affliction Logo Paisley, шт</t>
  </si>
  <si>
    <t>Платок Affliction Skull Wings, шт</t>
  </si>
  <si>
    <t>Сланцы Affliction Cumulus</t>
  </si>
  <si>
    <t>Черный</t>
  </si>
  <si>
    <t>Сланцы Affliction Jupiter</t>
  </si>
  <si>
    <t>Коричневый</t>
  </si>
  <si>
    <t>Сланцы Affliction Ortho</t>
  </si>
  <si>
    <t>Шлем MMA IMPERIA  без защиты</t>
  </si>
  <si>
    <t>натуральная кожа</t>
  </si>
  <si>
    <t>черный , 100% хлопок</t>
  </si>
  <si>
    <t>черно-белый, 100% полиэстер</t>
  </si>
  <si>
    <t>сине-желтый</t>
  </si>
  <si>
    <t>A50298</t>
  </si>
  <si>
    <t>AAW14U212-02</t>
  </si>
  <si>
    <t>черно-белый</t>
  </si>
  <si>
    <t>AAW14M404-02</t>
  </si>
  <si>
    <t>AAW14M404-03</t>
  </si>
  <si>
    <t>XS - 8</t>
  </si>
  <si>
    <t>S - 9</t>
  </si>
  <si>
    <t>M - 10</t>
  </si>
  <si>
    <t>L - 11</t>
  </si>
  <si>
    <t>XL - 12</t>
  </si>
  <si>
    <t>XXL - 13</t>
  </si>
  <si>
    <t>AAW14M404-04</t>
  </si>
  <si>
    <t>MAW14M013-05</t>
  </si>
  <si>
    <t>MAW14M013-04</t>
  </si>
  <si>
    <t>MAW14M013-02</t>
  </si>
  <si>
    <t>MAW14M013-03</t>
  </si>
  <si>
    <t>BSS13M208-01</t>
  </si>
  <si>
    <t>BSS13M208-02</t>
  </si>
  <si>
    <t>Футболка Bad Boy Walk in Black</t>
  </si>
  <si>
    <t>BAW13M001-05</t>
  </si>
  <si>
    <t>BSS13M001-04</t>
  </si>
  <si>
    <t>BAW13M001-06</t>
  </si>
  <si>
    <t>BAW13M001-07</t>
  </si>
  <si>
    <t>BAW13M001-08</t>
  </si>
  <si>
    <t>BSS14M001-07</t>
  </si>
  <si>
    <t>BSS13M001-05</t>
  </si>
  <si>
    <t>MAW13M001-01</t>
  </si>
  <si>
    <t>M112105GR-S</t>
  </si>
  <si>
    <t>MAW13M007-02</t>
  </si>
  <si>
    <t>MSS13U301-04</t>
  </si>
  <si>
    <t>VSS14M002-03</t>
  </si>
  <si>
    <t>синий</t>
  </si>
  <si>
    <t>BSS14M001-17</t>
  </si>
  <si>
    <t>BAW14M001-02</t>
  </si>
  <si>
    <t>BSS14M001-19</t>
  </si>
  <si>
    <t>BSS14M001-18</t>
  </si>
  <si>
    <t>BSS14M001-13</t>
  </si>
  <si>
    <t>BSS14M001-12</t>
  </si>
  <si>
    <t>BSS14M001-01</t>
  </si>
  <si>
    <t>BSS14M001-03</t>
  </si>
  <si>
    <t>BAW13M001-04</t>
  </si>
  <si>
    <t>BAW13M001-01</t>
  </si>
  <si>
    <t>BAW13M008-05</t>
  </si>
  <si>
    <t>черно-белый, 92% полиэстер 8% спандекс</t>
  </si>
  <si>
    <t>BSS13M008-03</t>
  </si>
  <si>
    <t>BSS13M008-02</t>
  </si>
  <si>
    <t>BAW13M009-01</t>
  </si>
  <si>
    <t>BSS14K009-01</t>
  </si>
  <si>
    <t>BSS14K001-01</t>
  </si>
  <si>
    <t>BAW13E108-01</t>
  </si>
  <si>
    <t>BSS14E108-01</t>
  </si>
  <si>
    <t>BSS13M109-01</t>
  </si>
  <si>
    <t>BSS13E101-02</t>
  </si>
  <si>
    <t>BSS13E104-02</t>
  </si>
  <si>
    <t>BSS13E106-01</t>
  </si>
  <si>
    <t>MSS13E104-02</t>
  </si>
  <si>
    <t>MSS13E102-01</t>
  </si>
  <si>
    <t>серый, 90 % хлопок, 10 % эластан</t>
  </si>
  <si>
    <t>серый, 80% хлопок 20% полиэстер (начес)</t>
  </si>
  <si>
    <t>черно-желтый, 92% полиэстер 8% спандекс</t>
  </si>
  <si>
    <t>MSS13E101-01</t>
  </si>
  <si>
    <t xml:space="preserve">Перчатки M-1 с защитой пальца </t>
  </si>
  <si>
    <t xml:space="preserve">белый/искусств.кожа
</t>
  </si>
  <si>
    <t>красный</t>
  </si>
  <si>
    <t>Перчатки М-1 MMA Imperia Pro без защиты пальца</t>
  </si>
  <si>
    <t>M121515WHT-XXL</t>
  </si>
  <si>
    <t>Перчатки М-1 MМA Imperia Pro без защиты пальца</t>
  </si>
  <si>
    <t>УТ000000819</t>
  </si>
  <si>
    <t>Перчатки М-1 Imperia Pro с защитой пальца</t>
  </si>
  <si>
    <t>MAW12E101-01</t>
  </si>
  <si>
    <t>VSS14M001-04</t>
  </si>
  <si>
    <t>Футболка Venum Sambo</t>
  </si>
  <si>
    <t>VSS14M002-01</t>
  </si>
  <si>
    <t>Поло Venum Style</t>
  </si>
  <si>
    <t>VSS14M002-02</t>
  </si>
  <si>
    <t>Поло Venum All Sport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</si>
</sst>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b/>
      <i/>
      <sz val="14"/>
      <color theme="1"/>
      <name val="Calibri"/>
      <family val="2"/>
      <charset val="204"/>
    </font>
    <font>
      <b/>
      <i/>
      <sz val="14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</font>
    <font>
      <b/>
      <sz val="36"/>
      <color rgb="FFFF0000"/>
      <name val="Calibri"/>
      <family val="2"/>
      <charset val="204"/>
    </font>
    <font>
      <sz val="9"/>
      <color theme="1"/>
      <name val="Arial"/>
      <family val="2"/>
    </font>
    <font>
      <b/>
      <i/>
      <sz val="10"/>
      <color indexed="8"/>
      <name val="Calibri"/>
      <family val="2"/>
      <charset val="204"/>
    </font>
    <font>
      <b/>
      <sz val="8"/>
      <name val="Calibri"/>
      <family val="2"/>
      <charset val="204"/>
    </font>
    <font>
      <b/>
      <sz val="11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9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/>
    <xf numFmtId="0" fontId="7" fillId="0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1" fontId="8" fillId="0" borderId="0" xfId="0" applyNumberFormat="1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top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/>
    </xf>
    <xf numFmtId="0" fontId="15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left" wrapText="1"/>
      <protection locked="0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/>
    </xf>
    <xf numFmtId="3" fontId="7" fillId="0" borderId="0" xfId="0" applyNumberFormat="1" applyFont="1" applyFill="1"/>
    <xf numFmtId="0" fontId="16" fillId="0" borderId="1" xfId="0" applyFont="1" applyFill="1" applyBorder="1" applyAlignment="1">
      <alignment horizontal="left" wrapText="1"/>
    </xf>
    <xf numFmtId="0" fontId="18" fillId="0" borderId="1" xfId="0" applyFont="1" applyFill="1" applyBorder="1"/>
    <xf numFmtId="0" fontId="20" fillId="0" borderId="1" xfId="0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center" vertical="center"/>
    </xf>
    <xf numFmtId="1" fontId="20" fillId="0" borderId="5" xfId="0" applyNumberFormat="1" applyFont="1" applyFill="1" applyBorder="1" applyAlignment="1">
      <alignment horizontal="center" vertical="center" wrapText="1"/>
    </xf>
    <xf numFmtId="1" fontId="20" fillId="0" borderId="8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wrapText="1" shrinkToFi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1" fontId="19" fillId="0" borderId="5" xfId="0" applyNumberFormat="1" applyFont="1" applyFill="1" applyBorder="1" applyAlignment="1">
      <alignment horizontal="center" vertical="center"/>
    </xf>
    <xf numFmtId="0" fontId="19" fillId="0" borderId="1" xfId="0" applyFont="1" applyFill="1" applyBorder="1"/>
    <xf numFmtId="0" fontId="19" fillId="0" borderId="1" xfId="0" applyNumberFormat="1" applyFont="1" applyFill="1" applyBorder="1" applyAlignment="1">
      <alignment horizontal="center" vertical="center"/>
    </xf>
    <xf numFmtId="0" fontId="28" fillId="0" borderId="0" xfId="0" applyFont="1" applyFill="1" applyBorder="1"/>
    <xf numFmtId="1" fontId="19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/>
    <xf numFmtId="0" fontId="4" fillId="0" borderId="1" xfId="0" applyFont="1" applyFill="1" applyBorder="1" applyAlignment="1">
      <alignment horizontal="left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left" wrapText="1"/>
      <protection locked="0"/>
    </xf>
    <xf numFmtId="1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Fill="1" applyBorder="1" applyAlignment="1" applyProtection="1">
      <alignment horizontal="left" wrapText="1"/>
      <protection locked="0"/>
    </xf>
    <xf numFmtId="0" fontId="3" fillId="0" borderId="1" xfId="0" applyFont="1" applyFill="1" applyBorder="1" applyAlignment="1">
      <alignment horizontal="left" wrapText="1"/>
    </xf>
    <xf numFmtId="1" fontId="4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14" fillId="0" borderId="0" xfId="0" applyFont="1" applyFill="1"/>
    <xf numFmtId="0" fontId="13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left"/>
    </xf>
    <xf numFmtId="0" fontId="19" fillId="0" borderId="3" xfId="0" applyFont="1" applyFill="1" applyBorder="1" applyAlignment="1">
      <alignment horizontal="left"/>
    </xf>
    <xf numFmtId="49" fontId="19" fillId="0" borderId="3" xfId="0" applyNumberFormat="1" applyFont="1" applyFill="1" applyBorder="1" applyAlignment="1" applyProtection="1">
      <alignment horizontal="left" wrapText="1"/>
      <protection locked="0"/>
    </xf>
    <xf numFmtId="0" fontId="22" fillId="0" borderId="1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left"/>
    </xf>
    <xf numFmtId="49" fontId="16" fillId="0" borderId="1" xfId="0" applyNumberFormat="1" applyFont="1" applyFill="1" applyBorder="1" applyAlignment="1" applyProtection="1">
      <alignment horizontal="left" wrapText="1"/>
      <protection locked="0"/>
    </xf>
    <xf numFmtId="0" fontId="19" fillId="0" borderId="1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9" fillId="2" borderId="5" xfId="0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10" fillId="2" borderId="5" xfId="0" applyFont="1" applyFill="1" applyBorder="1" applyAlignment="1"/>
    <xf numFmtId="0" fontId="10" fillId="2" borderId="6" xfId="0" applyFont="1" applyFill="1" applyBorder="1" applyAlignment="1"/>
    <xf numFmtId="3" fontId="10" fillId="2" borderId="6" xfId="0" applyNumberFormat="1" applyFont="1" applyFill="1" applyBorder="1" applyAlignment="1"/>
    <xf numFmtId="1" fontId="3" fillId="2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/>
    <xf numFmtId="0" fontId="11" fillId="2" borderId="6" xfId="0" applyFont="1" applyFill="1" applyBorder="1" applyAlignment="1"/>
    <xf numFmtId="3" fontId="11" fillId="2" borderId="6" xfId="0" applyNumberFormat="1" applyFont="1" applyFill="1" applyBorder="1" applyAlignment="1"/>
    <xf numFmtId="0" fontId="3" fillId="0" borderId="3" xfId="0" applyNumberFormat="1" applyFont="1" applyFill="1" applyBorder="1" applyAlignment="1">
      <alignment horizontal="center" vertical="center" wrapText="1"/>
    </xf>
    <xf numFmtId="1" fontId="12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1" fontId="21" fillId="0" borderId="3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center" vertical="center"/>
    </xf>
    <xf numFmtId="1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2" xfId="0" applyNumberFormat="1" applyFont="1" applyFill="1" applyBorder="1" applyAlignment="1">
      <alignment horizontal="center" vertical="center" wrapText="1"/>
    </xf>
    <xf numFmtId="1" fontId="21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/>
    <xf numFmtId="0" fontId="15" fillId="0" borderId="2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vertical="center"/>
    </xf>
    <xf numFmtId="3" fontId="19" fillId="2" borderId="6" xfId="0" applyNumberFormat="1" applyFont="1" applyFill="1" applyBorder="1" applyAlignment="1">
      <alignment vertical="center"/>
    </xf>
    <xf numFmtId="0" fontId="19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0" fillId="2" borderId="6" xfId="0" applyFont="1" applyFill="1" applyBorder="1" applyAlignment="1">
      <alignment vertical="center"/>
    </xf>
    <xf numFmtId="0" fontId="17" fillId="2" borderId="5" xfId="0" applyFont="1" applyFill="1" applyBorder="1" applyAlignment="1">
      <alignment vertical="center"/>
    </xf>
    <xf numFmtId="0" fontId="19" fillId="2" borderId="1" xfId="0" applyFont="1" applyFill="1" applyBorder="1" applyAlignment="1">
      <alignment vertical="top" wrapText="1"/>
    </xf>
    <xf numFmtId="0" fontId="17" fillId="2" borderId="6" xfId="0" applyFont="1" applyFill="1" applyBorder="1" applyAlignment="1">
      <alignment vertical="top"/>
    </xf>
    <xf numFmtId="0" fontId="17" fillId="2" borderId="6" xfId="0" applyFont="1" applyFill="1" applyBorder="1" applyAlignment="1">
      <alignment vertical="center"/>
    </xf>
    <xf numFmtId="3" fontId="17" fillId="2" borderId="6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3" fontId="3" fillId="3" borderId="3" xfId="0" applyNumberFormat="1" applyFont="1" applyFill="1" applyBorder="1" applyAlignment="1">
      <alignment horizontal="center" vertical="center" wrapText="1"/>
    </xf>
    <xf numFmtId="3" fontId="20" fillId="3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3" fontId="20" fillId="3" borderId="3" xfId="0" applyNumberFormat="1" applyFont="1" applyFill="1" applyBorder="1" applyAlignment="1">
      <alignment horizontal="center" vertical="center" wrapText="1"/>
    </xf>
    <xf numFmtId="3" fontId="20" fillId="3" borderId="2" xfId="0" applyNumberFormat="1" applyFont="1" applyFill="1" applyBorder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7" fillId="0" borderId="4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29" fillId="0" borderId="5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left" wrapText="1"/>
    </xf>
    <xf numFmtId="0" fontId="10" fillId="2" borderId="5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left"/>
    </xf>
    <xf numFmtId="0" fontId="18" fillId="0" borderId="2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19" fillId="0" borderId="3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left" vertical="top" wrapText="1"/>
    </xf>
    <xf numFmtId="0" fontId="17" fillId="2" borderId="6" xfId="0" applyFont="1" applyFill="1" applyBorder="1" applyAlignment="1">
      <alignment horizontal="left" vertical="top" wrapText="1"/>
    </xf>
    <xf numFmtId="0" fontId="17" fillId="2" borderId="7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left" wrapText="1"/>
    </xf>
    <xf numFmtId="0" fontId="19" fillId="0" borderId="2" xfId="0" applyFont="1" applyFill="1" applyBorder="1" applyAlignment="1">
      <alignment horizontal="left" wrapText="1"/>
    </xf>
    <xf numFmtId="0" fontId="15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left"/>
    </xf>
    <xf numFmtId="0" fontId="29" fillId="0" borderId="2" xfId="0" applyFont="1" applyFill="1" applyBorder="1" applyAlignment="1">
      <alignment horizontal="left"/>
    </xf>
    <xf numFmtId="1" fontId="12" fillId="0" borderId="5" xfId="0" applyNumberFormat="1" applyFont="1" applyFill="1" applyBorder="1" applyAlignment="1">
      <alignment horizontal="center" vertical="center" wrapText="1"/>
    </xf>
    <xf numFmtId="1" fontId="12" fillId="0" borderId="6" xfId="0" applyNumberFormat="1" applyFont="1" applyFill="1" applyBorder="1" applyAlignment="1">
      <alignment horizontal="center" vertical="center" wrapText="1"/>
    </xf>
    <xf numFmtId="1" fontId="12" fillId="0" borderId="7" xfId="0" applyNumberFormat="1" applyFont="1" applyFill="1" applyBorder="1" applyAlignment="1">
      <alignment horizontal="center" vertical="center" wrapText="1"/>
    </xf>
    <xf numFmtId="1" fontId="12" fillId="0" borderId="11" xfId="0" applyNumberFormat="1" applyFont="1" applyFill="1" applyBorder="1" applyAlignment="1">
      <alignment horizontal="center" vertical="center" wrapText="1"/>
    </xf>
    <xf numFmtId="1" fontId="12" fillId="0" borderId="9" xfId="0" applyNumberFormat="1" applyFont="1" applyFill="1" applyBorder="1" applyAlignment="1">
      <alignment horizontal="center" vertical="center" wrapText="1"/>
    </xf>
    <xf numFmtId="1" fontId="12" fillId="0" borderId="12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9.png"/><Relationship Id="rId1" Type="http://schemas.openxmlformats.org/officeDocument/2006/relationships/image" Target="../media/image1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43</xdr:row>
      <xdr:rowOff>304800</xdr:rowOff>
    </xdr:to>
    <xdr:sp macro="" textlink="">
      <xdr:nvSpPr>
        <xdr:cNvPr id="6185" name="AutoShape 1" descr="cid:501A80D3.01CD8779.2DF7CCB3.3103CF84_csseditor"/>
        <xdr:cNvSpPr>
          <a:spLocks noChangeAspect="1" noChangeArrowheads="1"/>
        </xdr:cNvSpPr>
      </xdr:nvSpPr>
      <xdr:spPr bwMode="auto">
        <a:xfrm>
          <a:off x="819150" y="115300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43</xdr:row>
      <xdr:rowOff>304800</xdr:rowOff>
    </xdr:to>
    <xdr:sp macro="" textlink="">
      <xdr:nvSpPr>
        <xdr:cNvPr id="6186" name="AutoShape 1" descr="cid:501A80D3.01CD8779.2DF7CCB3.3103CF84_csseditor"/>
        <xdr:cNvSpPr>
          <a:spLocks noChangeAspect="1" noChangeArrowheads="1"/>
        </xdr:cNvSpPr>
      </xdr:nvSpPr>
      <xdr:spPr bwMode="auto">
        <a:xfrm>
          <a:off x="819150" y="117376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43</xdr:row>
      <xdr:rowOff>304800</xdr:rowOff>
    </xdr:to>
    <xdr:sp macro="" textlink="">
      <xdr:nvSpPr>
        <xdr:cNvPr id="6189" name="AutoShape 1" descr="cid:501A80D3.01CD8779.2DF7CCB3.3103CF84_csseditor"/>
        <xdr:cNvSpPr>
          <a:spLocks noChangeAspect="1" noChangeArrowheads="1"/>
        </xdr:cNvSpPr>
      </xdr:nvSpPr>
      <xdr:spPr bwMode="auto">
        <a:xfrm>
          <a:off x="819150" y="117376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6190" name="AutoShape 1649" descr="https://mail-attachment.googleusercontent.com/attachment/?ui=2&amp;ik=fb9676a88d&amp;view=att&amp;th=13c29f49e0eb451e&amp;attid=0.2&amp;disp=inline&amp;safe=1&amp;zw&amp;saduie=AG9B_P8UIz5C-wDwehjWjmFugYjr&amp;sadet=1357913867512&amp;sads=3cIvR2pW4ib7CWeWp3EqvsVDByI"/>
        <xdr:cNvSpPr>
          <a:spLocks noChangeAspect="1" noChangeArrowheads="1"/>
        </xdr:cNvSpPr>
      </xdr:nvSpPr>
      <xdr:spPr bwMode="auto">
        <a:xfrm>
          <a:off x="819150" y="97802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6191" name="AutoShape 1650" descr="https://mail-attachment.googleusercontent.com/attachment/?ui=2&amp;ik=fb9676a88d&amp;view=att&amp;th=13c29f49e0eb451e&amp;attid=0.2&amp;disp=inline&amp;safe=1&amp;zw&amp;saduie=AG9B_P8UIz5C-wDwehjWjmFugYjr&amp;sadet=1357913867512&amp;sads=3cIvR2pW4ib7CWeWp3EqvsVDByI"/>
        <xdr:cNvSpPr>
          <a:spLocks noChangeAspect="1" noChangeArrowheads="1"/>
        </xdr:cNvSpPr>
      </xdr:nvSpPr>
      <xdr:spPr bwMode="auto">
        <a:xfrm>
          <a:off x="819150" y="97802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6192" name="AutoShape 1654" descr="https://mail-attachment.googleusercontent.com/attachment/?ui=2&amp;ik=fb9676a88d&amp;view=att&amp;th=13c29f49e0eb451e&amp;attid=0.2&amp;disp=inline&amp;safe=1&amp;zw&amp;saduie=AG9B_P8UIz5C-wDwehjWjmFugYjr&amp;sadet=1357913867512&amp;sads=3cIvR2pW4ib7CWeWp3EqvsVDByI"/>
        <xdr:cNvSpPr>
          <a:spLocks noChangeAspect="1" noChangeArrowheads="1"/>
        </xdr:cNvSpPr>
      </xdr:nvSpPr>
      <xdr:spPr bwMode="auto">
        <a:xfrm>
          <a:off x="819150" y="97802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6238" name="AutoShape 1" descr="cid:501A80D3.01CD8779.2DF7CCB3.3103CF84_csseditor"/>
        <xdr:cNvSpPr>
          <a:spLocks noChangeAspect="1" noChangeArrowheads="1"/>
        </xdr:cNvSpPr>
      </xdr:nvSpPr>
      <xdr:spPr bwMode="auto">
        <a:xfrm>
          <a:off x="819150" y="93459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6239" name="AutoShape 1" descr="cid:501A80D3.01CD8779.2DF7CCB3.3103CF84_csseditor"/>
        <xdr:cNvSpPr>
          <a:spLocks noChangeAspect="1" noChangeArrowheads="1"/>
        </xdr:cNvSpPr>
      </xdr:nvSpPr>
      <xdr:spPr bwMode="auto">
        <a:xfrm>
          <a:off x="819150" y="93459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6240" name="AutoShape 1" descr="cid:501A80D3.01CD8779.2DF7CCB3.3103CF84_csseditor"/>
        <xdr:cNvSpPr>
          <a:spLocks noChangeAspect="1" noChangeArrowheads="1"/>
        </xdr:cNvSpPr>
      </xdr:nvSpPr>
      <xdr:spPr bwMode="auto">
        <a:xfrm>
          <a:off x="819150" y="93459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319034</xdr:colOff>
      <xdr:row>40</xdr:row>
      <xdr:rowOff>566408</xdr:rowOff>
    </xdr:to>
    <xdr:sp macro="" textlink="">
      <xdr:nvSpPr>
        <xdr:cNvPr id="6241" name="AutoShape 1026" descr="https://mail.google.com/mail/?ui=2&amp;ik=0f86b9b8ba&amp;view=att&amp;th=13dfd28bb9005c52&amp;attid=0.2&amp;disp=emb&amp;zw&amp;atsh=1"/>
        <xdr:cNvSpPr>
          <a:spLocks noChangeAspect="1" noChangeArrowheads="1"/>
        </xdr:cNvSpPr>
      </xdr:nvSpPr>
      <xdr:spPr bwMode="auto">
        <a:xfrm>
          <a:off x="819150" y="90096975"/>
          <a:ext cx="40862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167887</xdr:colOff>
      <xdr:row>0</xdr:row>
      <xdr:rowOff>21403</xdr:rowOff>
    </xdr:from>
    <xdr:to>
      <xdr:col>13</xdr:col>
      <xdr:colOff>682969</xdr:colOff>
      <xdr:row>1</xdr:row>
      <xdr:rowOff>513707</xdr:rowOff>
    </xdr:to>
    <xdr:pic>
      <xdr:nvPicPr>
        <xdr:cNvPr id="6296" name="Рисунок 183" descr="http://mmaimperia.ru/lo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77831" y="21403"/>
          <a:ext cx="2152526" cy="1145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572142</xdr:rowOff>
    </xdr:from>
    <xdr:to>
      <xdr:col>1</xdr:col>
      <xdr:colOff>1039617</xdr:colOff>
      <xdr:row>1</xdr:row>
      <xdr:rowOff>495086</xdr:rowOff>
    </xdr:to>
    <xdr:pic>
      <xdr:nvPicPr>
        <xdr:cNvPr id="630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72142"/>
          <a:ext cx="2088437" cy="575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26</xdr:row>
      <xdr:rowOff>76200</xdr:rowOff>
    </xdr:from>
    <xdr:to>
      <xdr:col>1</xdr:col>
      <xdr:colOff>942975</xdr:colOff>
      <xdr:row>26</xdr:row>
      <xdr:rowOff>1381125</xdr:rowOff>
    </xdr:to>
    <xdr:pic>
      <xdr:nvPicPr>
        <xdr:cNvPr id="6312" name="Рисунок 234" descr="http://www.mmaimperia.ru/upload/resize_cache/iblock/dd3/600_800_1/DSC_0038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10934700"/>
          <a:ext cx="8667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26</xdr:row>
      <xdr:rowOff>85725</xdr:rowOff>
    </xdr:from>
    <xdr:to>
      <xdr:col>1</xdr:col>
      <xdr:colOff>1885950</xdr:colOff>
      <xdr:row>26</xdr:row>
      <xdr:rowOff>1381125</xdr:rowOff>
    </xdr:to>
    <xdr:pic>
      <xdr:nvPicPr>
        <xdr:cNvPr id="6313" name="Рисунок 235" descr="http://www.mmaimperia.ru/upload/resize_cache/iblock/f91/600_800_1/DSC_004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" y="10944225"/>
          <a:ext cx="8572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66675</xdr:rowOff>
    </xdr:from>
    <xdr:to>
      <xdr:col>1</xdr:col>
      <xdr:colOff>971550</xdr:colOff>
      <xdr:row>27</xdr:row>
      <xdr:rowOff>1371600</xdr:rowOff>
    </xdr:to>
    <xdr:pic>
      <xdr:nvPicPr>
        <xdr:cNvPr id="6314" name="Рисунок 236" descr="http://www.mmaimperia.ru/upload/resize_cache/iblock/00e/600_800_1/DSC_001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12458700"/>
          <a:ext cx="8667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27</xdr:row>
      <xdr:rowOff>66675</xdr:rowOff>
    </xdr:from>
    <xdr:to>
      <xdr:col>1</xdr:col>
      <xdr:colOff>1905000</xdr:colOff>
      <xdr:row>27</xdr:row>
      <xdr:rowOff>1381125</xdr:rowOff>
    </xdr:to>
    <xdr:pic>
      <xdr:nvPicPr>
        <xdr:cNvPr id="6315" name="Рисунок 237" descr="http://www.mmaimperia.ru/upload/resize_cache/iblock/197/600_800_1/DSC_001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" y="12458700"/>
          <a:ext cx="8763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29966</xdr:colOff>
      <xdr:row>47</xdr:row>
      <xdr:rowOff>14341</xdr:rowOff>
    </xdr:from>
    <xdr:to>
      <xdr:col>1</xdr:col>
      <xdr:colOff>1858766</xdr:colOff>
      <xdr:row>47</xdr:row>
      <xdr:rowOff>1233541</xdr:rowOff>
    </xdr:to>
    <xdr:pic>
      <xdr:nvPicPr>
        <xdr:cNvPr id="6320" name="Рисунок 245" descr="http://www.mmaimperia.ru/upload/resize_cache/iblock/b91/600_800_1/TAR_54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8786" y="59872010"/>
          <a:ext cx="18288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40561</xdr:colOff>
      <xdr:row>46</xdr:row>
      <xdr:rowOff>21512</xdr:rowOff>
    </xdr:from>
    <xdr:to>
      <xdr:col>1</xdr:col>
      <xdr:colOff>1821736</xdr:colOff>
      <xdr:row>46</xdr:row>
      <xdr:rowOff>1135937</xdr:rowOff>
    </xdr:to>
    <xdr:pic>
      <xdr:nvPicPr>
        <xdr:cNvPr id="6321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9381" y="58584209"/>
          <a:ext cx="17811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44</xdr:row>
      <xdr:rowOff>76200</xdr:rowOff>
    </xdr:from>
    <xdr:to>
      <xdr:col>1</xdr:col>
      <xdr:colOff>1028700</xdr:colOff>
      <xdr:row>45</xdr:row>
      <xdr:rowOff>622443</xdr:rowOff>
    </xdr:to>
    <xdr:pic>
      <xdr:nvPicPr>
        <xdr:cNvPr id="6322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144894300"/>
          <a:ext cx="9239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1085850</xdr:colOff>
      <xdr:row>44</xdr:row>
      <xdr:rowOff>76200</xdr:rowOff>
    </xdr:from>
    <xdr:to>
      <xdr:col>1</xdr:col>
      <xdr:colOff>1952625</xdr:colOff>
      <xdr:row>45</xdr:row>
      <xdr:rowOff>641493</xdr:rowOff>
    </xdr:to>
    <xdr:pic>
      <xdr:nvPicPr>
        <xdr:cNvPr id="6323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0" y="144894300"/>
          <a:ext cx="8667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47625</xdr:rowOff>
    </xdr:from>
    <xdr:to>
      <xdr:col>1</xdr:col>
      <xdr:colOff>1695450</xdr:colOff>
      <xdr:row>37</xdr:row>
      <xdr:rowOff>1209675</xdr:rowOff>
    </xdr:to>
    <xdr:pic>
      <xdr:nvPicPr>
        <xdr:cNvPr id="6324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48891825"/>
          <a:ext cx="1619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35</xdr:row>
      <xdr:rowOff>123825</xdr:rowOff>
    </xdr:from>
    <xdr:to>
      <xdr:col>1</xdr:col>
      <xdr:colOff>1647825</xdr:colOff>
      <xdr:row>35</xdr:row>
      <xdr:rowOff>1285875</xdr:rowOff>
    </xdr:to>
    <xdr:pic>
      <xdr:nvPicPr>
        <xdr:cNvPr id="6330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5450" y="45805725"/>
          <a:ext cx="771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1743075</xdr:colOff>
      <xdr:row>35</xdr:row>
      <xdr:rowOff>104775</xdr:rowOff>
    </xdr:from>
    <xdr:to>
      <xdr:col>1</xdr:col>
      <xdr:colOff>2514600</xdr:colOff>
      <xdr:row>35</xdr:row>
      <xdr:rowOff>1266825</xdr:rowOff>
    </xdr:to>
    <xdr:pic>
      <xdr:nvPicPr>
        <xdr:cNvPr id="6331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45786675"/>
          <a:ext cx="771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35</xdr:row>
      <xdr:rowOff>123825</xdr:rowOff>
    </xdr:from>
    <xdr:to>
      <xdr:col>1</xdr:col>
      <xdr:colOff>819150</xdr:colOff>
      <xdr:row>35</xdr:row>
      <xdr:rowOff>1285875</xdr:rowOff>
    </xdr:to>
    <xdr:pic>
      <xdr:nvPicPr>
        <xdr:cNvPr id="6332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45805725"/>
          <a:ext cx="781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1333500</xdr:colOff>
      <xdr:row>40</xdr:row>
      <xdr:rowOff>38100</xdr:rowOff>
    </xdr:from>
    <xdr:to>
      <xdr:col>1</xdr:col>
      <xdr:colOff>2200275</xdr:colOff>
      <xdr:row>40</xdr:row>
      <xdr:rowOff>1333500</xdr:rowOff>
    </xdr:to>
    <xdr:pic>
      <xdr:nvPicPr>
        <xdr:cNvPr id="6349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52650" y="110651925"/>
          <a:ext cx="866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40</xdr:row>
      <xdr:rowOff>47625</xdr:rowOff>
    </xdr:from>
    <xdr:to>
      <xdr:col>1</xdr:col>
      <xdr:colOff>1038225</xdr:colOff>
      <xdr:row>40</xdr:row>
      <xdr:rowOff>1352550</xdr:rowOff>
    </xdr:to>
    <xdr:pic>
      <xdr:nvPicPr>
        <xdr:cNvPr id="6350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110661450"/>
          <a:ext cx="8572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1352550</xdr:colOff>
      <xdr:row>41</xdr:row>
      <xdr:rowOff>142875</xdr:rowOff>
    </xdr:from>
    <xdr:to>
      <xdr:col>1</xdr:col>
      <xdr:colOff>2190750</xdr:colOff>
      <xdr:row>41</xdr:row>
      <xdr:rowOff>1400175</xdr:rowOff>
    </xdr:to>
    <xdr:pic>
      <xdr:nvPicPr>
        <xdr:cNvPr id="6357" name="Рисунок 1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112318800"/>
          <a:ext cx="838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40</xdr:row>
      <xdr:rowOff>1533525</xdr:rowOff>
    </xdr:from>
    <xdr:to>
      <xdr:col>1</xdr:col>
      <xdr:colOff>1028700</xdr:colOff>
      <xdr:row>41</xdr:row>
      <xdr:rowOff>1457324</xdr:rowOff>
    </xdr:to>
    <xdr:pic>
      <xdr:nvPicPr>
        <xdr:cNvPr id="6358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112147350"/>
          <a:ext cx="9906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32</xdr:row>
      <xdr:rowOff>66675</xdr:rowOff>
    </xdr:from>
    <xdr:to>
      <xdr:col>1</xdr:col>
      <xdr:colOff>942975</xdr:colOff>
      <xdr:row>32</xdr:row>
      <xdr:rowOff>1323975</xdr:rowOff>
    </xdr:to>
    <xdr:pic>
      <xdr:nvPicPr>
        <xdr:cNvPr id="6361" name="Рисунок 201" descr="http://cs620823.vk.me/v620823294/6207/SSGNwy_C1_8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35271075"/>
          <a:ext cx="838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990600</xdr:colOff>
      <xdr:row>32</xdr:row>
      <xdr:rowOff>76200</xdr:rowOff>
    </xdr:from>
    <xdr:to>
      <xdr:col>1</xdr:col>
      <xdr:colOff>1828800</xdr:colOff>
      <xdr:row>32</xdr:row>
      <xdr:rowOff>1333500</xdr:rowOff>
    </xdr:to>
    <xdr:pic>
      <xdr:nvPicPr>
        <xdr:cNvPr id="6362" name="Рисунок 202" descr="http://cs620823.vk.me/v620823294/6222/6VsGh5LbBek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0" y="35280600"/>
          <a:ext cx="838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42</xdr:row>
      <xdr:rowOff>57150</xdr:rowOff>
    </xdr:from>
    <xdr:to>
      <xdr:col>1</xdr:col>
      <xdr:colOff>971550</xdr:colOff>
      <xdr:row>42</xdr:row>
      <xdr:rowOff>1400175</xdr:rowOff>
    </xdr:to>
    <xdr:pic>
      <xdr:nvPicPr>
        <xdr:cNvPr id="6363" name="Рисунок 203" descr="http://cs620823.vk.me/v620823294/623d/jd7LC-Yr5IA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113795175"/>
          <a:ext cx="895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42</xdr:row>
      <xdr:rowOff>57150</xdr:rowOff>
    </xdr:from>
    <xdr:to>
      <xdr:col>1</xdr:col>
      <xdr:colOff>1914525</xdr:colOff>
      <xdr:row>42</xdr:row>
      <xdr:rowOff>1409700</xdr:rowOff>
    </xdr:to>
    <xdr:pic>
      <xdr:nvPicPr>
        <xdr:cNvPr id="6364" name="Рисунок 204" descr="http://cs620823.vk.me/v620823294/626a/iOqQ1QAh2YI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28800" y="113795175"/>
          <a:ext cx="9048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1952625</xdr:colOff>
      <xdr:row>42</xdr:row>
      <xdr:rowOff>57150</xdr:rowOff>
    </xdr:from>
    <xdr:to>
      <xdr:col>1</xdr:col>
      <xdr:colOff>2847975</xdr:colOff>
      <xdr:row>42</xdr:row>
      <xdr:rowOff>1400175</xdr:rowOff>
    </xdr:to>
    <xdr:pic>
      <xdr:nvPicPr>
        <xdr:cNvPr id="6365" name="Рисунок 205" descr="http://cs620823.vk.me/v620823294/627c/sHHbNOhrBVA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113795175"/>
          <a:ext cx="895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2895600</xdr:colOff>
      <xdr:row>42</xdr:row>
      <xdr:rowOff>57150</xdr:rowOff>
    </xdr:from>
    <xdr:to>
      <xdr:col>2</xdr:col>
      <xdr:colOff>23759</xdr:colOff>
      <xdr:row>42</xdr:row>
      <xdr:rowOff>1400175</xdr:rowOff>
    </xdr:to>
    <xdr:pic>
      <xdr:nvPicPr>
        <xdr:cNvPr id="6366" name="Рисунок 206" descr="http://cs620823.vk.me/v620823294/6285/1uZL6gaHVx8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113795175"/>
          <a:ext cx="895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35</xdr:row>
      <xdr:rowOff>1323975</xdr:rowOff>
    </xdr:from>
    <xdr:to>
      <xdr:col>1</xdr:col>
      <xdr:colOff>981075</xdr:colOff>
      <xdr:row>36</xdr:row>
      <xdr:rowOff>1104898</xdr:rowOff>
    </xdr:to>
    <xdr:pic>
      <xdr:nvPicPr>
        <xdr:cNvPr id="6370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47005875"/>
          <a:ext cx="9144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35</xdr:row>
      <xdr:rowOff>1323975</xdr:rowOff>
    </xdr:from>
    <xdr:to>
      <xdr:col>1</xdr:col>
      <xdr:colOff>1885950</xdr:colOff>
      <xdr:row>36</xdr:row>
      <xdr:rowOff>1019173</xdr:rowOff>
    </xdr:to>
    <xdr:pic>
      <xdr:nvPicPr>
        <xdr:cNvPr id="6371" name="Рисунок 2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" y="47005875"/>
          <a:ext cx="8572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31</xdr:row>
      <xdr:rowOff>95250</xdr:rowOff>
    </xdr:from>
    <xdr:to>
      <xdr:col>1</xdr:col>
      <xdr:colOff>914400</xdr:colOff>
      <xdr:row>31</xdr:row>
      <xdr:rowOff>1295400</xdr:rowOff>
    </xdr:to>
    <xdr:pic>
      <xdr:nvPicPr>
        <xdr:cNvPr id="6372" name="Рисунок 2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925" y="33823275"/>
          <a:ext cx="809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31</xdr:row>
      <xdr:rowOff>66675</xdr:rowOff>
    </xdr:from>
    <xdr:to>
      <xdr:col>1</xdr:col>
      <xdr:colOff>1914525</xdr:colOff>
      <xdr:row>31</xdr:row>
      <xdr:rowOff>1323975</xdr:rowOff>
    </xdr:to>
    <xdr:pic>
      <xdr:nvPicPr>
        <xdr:cNvPr id="6373" name="Рисунок 2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95475" y="33794700"/>
          <a:ext cx="838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30</xdr:row>
      <xdr:rowOff>47625</xdr:rowOff>
    </xdr:from>
    <xdr:to>
      <xdr:col>1</xdr:col>
      <xdr:colOff>914400</xdr:colOff>
      <xdr:row>30</xdr:row>
      <xdr:rowOff>1343025</xdr:rowOff>
    </xdr:to>
    <xdr:pic>
      <xdr:nvPicPr>
        <xdr:cNvPr id="6382" name="Рисунок 2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32232600"/>
          <a:ext cx="866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23973</xdr:colOff>
      <xdr:row>49</xdr:row>
      <xdr:rowOff>33390</xdr:rowOff>
    </xdr:from>
    <xdr:to>
      <xdr:col>1</xdr:col>
      <xdr:colOff>2062323</xdr:colOff>
      <xdr:row>52</xdr:row>
      <xdr:rowOff>149830</xdr:rowOff>
    </xdr:to>
    <xdr:grpSp>
      <xdr:nvGrpSpPr>
        <xdr:cNvPr id="6388" name="Группа 229"/>
        <xdr:cNvGrpSpPr>
          <a:grpSpLocks/>
        </xdr:cNvGrpSpPr>
      </xdr:nvGrpSpPr>
      <xdr:grpSpPr bwMode="auto">
        <a:xfrm>
          <a:off x="1072793" y="62555918"/>
          <a:ext cx="2038350" cy="1208069"/>
          <a:chOff x="793751" y="3502422"/>
          <a:chExt cx="6164094" cy="4301261"/>
        </a:xfrm>
      </xdr:grpSpPr>
      <xdr:pic>
        <xdr:nvPicPr>
          <xdr:cNvPr id="6423" name="Рисунок 231"/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793751" y="3502422"/>
            <a:ext cx="2853631" cy="42918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424" name="Рисунок 232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104215" y="3511822"/>
            <a:ext cx="2853630" cy="42918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57150</xdr:colOff>
      <xdr:row>43</xdr:row>
      <xdr:rowOff>85725</xdr:rowOff>
    </xdr:from>
    <xdr:to>
      <xdr:col>1</xdr:col>
      <xdr:colOff>1876425</xdr:colOff>
      <xdr:row>43</xdr:row>
      <xdr:rowOff>1400175</xdr:rowOff>
    </xdr:to>
    <xdr:pic>
      <xdr:nvPicPr>
        <xdr:cNvPr id="6395" name="Рисунок 1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143313150"/>
          <a:ext cx="18192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28</xdr:row>
      <xdr:rowOff>19050</xdr:rowOff>
    </xdr:from>
    <xdr:to>
      <xdr:col>1</xdr:col>
      <xdr:colOff>1943100</xdr:colOff>
      <xdr:row>29</xdr:row>
      <xdr:rowOff>513708</xdr:rowOff>
    </xdr:to>
    <xdr:grpSp>
      <xdr:nvGrpSpPr>
        <xdr:cNvPr id="6396" name="Группа 234"/>
        <xdr:cNvGrpSpPr>
          <a:grpSpLocks/>
        </xdr:cNvGrpSpPr>
      </xdr:nvGrpSpPr>
      <xdr:grpSpPr bwMode="auto">
        <a:xfrm>
          <a:off x="1220270" y="37134443"/>
          <a:ext cx="1771650" cy="1211709"/>
          <a:chOff x="2202657" y="3115468"/>
          <a:chExt cx="5497070" cy="4240389"/>
        </a:xfrm>
      </xdr:grpSpPr>
      <xdr:pic>
        <xdr:nvPicPr>
          <xdr:cNvPr id="6421" name="Рисунок 30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202657" y="3115468"/>
            <a:ext cx="2810267" cy="42106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422" name="Рисунок 225"/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5051407" y="3116640"/>
            <a:ext cx="2648320" cy="42392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12</xdr:col>
      <xdr:colOff>0</xdr:colOff>
      <xdr:row>30</xdr:row>
      <xdr:rowOff>0</xdr:rowOff>
    </xdr:from>
    <xdr:to>
      <xdr:col>12</xdr:col>
      <xdr:colOff>0</xdr:colOff>
      <xdr:row>30</xdr:row>
      <xdr:rowOff>847725</xdr:rowOff>
    </xdr:to>
    <xdr:pic>
      <xdr:nvPicPr>
        <xdr:cNvPr id="6398" name="Рисунок 24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01350" y="26146125"/>
          <a:ext cx="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0</xdr:colOff>
      <xdr:row>51</xdr:row>
      <xdr:rowOff>102744</xdr:rowOff>
    </xdr:to>
    <xdr:pic>
      <xdr:nvPicPr>
        <xdr:cNvPr id="6399" name="Рисунок 24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0" y="189966600"/>
          <a:ext cx="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26500</xdr:colOff>
      <xdr:row>76</xdr:row>
      <xdr:rowOff>53512</xdr:rowOff>
    </xdr:from>
    <xdr:ext cx="1418304" cy="1333607"/>
    <xdr:pic>
      <xdr:nvPicPr>
        <xdr:cNvPr id="266" name="Рисунок 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5320" y="83798596"/>
          <a:ext cx="1418304" cy="1333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117724</xdr:colOff>
      <xdr:row>78</xdr:row>
      <xdr:rowOff>34568</xdr:rowOff>
    </xdr:from>
    <xdr:ext cx="1359186" cy="1359186"/>
    <xdr:pic>
      <xdr:nvPicPr>
        <xdr:cNvPr id="267" name="Рисунок 1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66544" y="80354933"/>
          <a:ext cx="1359186" cy="135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1544227</xdr:colOff>
      <xdr:row>78</xdr:row>
      <xdr:rowOff>49230</xdr:rowOff>
    </xdr:from>
    <xdr:ext cx="1259761" cy="1355844"/>
    <xdr:pic>
      <xdr:nvPicPr>
        <xdr:cNvPr id="268" name="Рисунок 1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3047" y="80369595"/>
          <a:ext cx="1259761" cy="1355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160642</xdr:colOff>
      <xdr:row>74</xdr:row>
      <xdr:rowOff>45274</xdr:rowOff>
    </xdr:from>
    <xdr:ext cx="888178" cy="994052"/>
    <xdr:pic>
      <xdr:nvPicPr>
        <xdr:cNvPr id="300" name="fancybox-img" descr="http://badboy.com/shop/media/catalog/product/cache/1/small_image/9df78eab33525d08d6e5fb8d27136e95/t/i/title_tee_4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09462" y="76523532"/>
          <a:ext cx="888178" cy="994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75</xdr:row>
      <xdr:rowOff>24739</xdr:rowOff>
    </xdr:from>
    <xdr:ext cx="923925" cy="975386"/>
    <xdr:pic>
      <xdr:nvPicPr>
        <xdr:cNvPr id="301" name="fancybox-img" descr="http://badboy.com/shop/media/catalog/product/cache/1/small_image/9df78eab33525d08d6e5fb8d27136e95/m/m/mma_tee_front_7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40115464"/>
          <a:ext cx="923925" cy="975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85724</xdr:colOff>
      <xdr:row>82</xdr:row>
      <xdr:rowOff>39278</xdr:rowOff>
    </xdr:from>
    <xdr:ext cx="1343025" cy="1181100"/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331" y="67549053"/>
          <a:ext cx="1343025" cy="1181100"/>
        </a:xfrm>
        <a:prstGeom prst="rect">
          <a:avLst/>
        </a:prstGeom>
      </xdr:spPr>
    </xdr:pic>
    <xdr:clientData/>
  </xdr:oneCellAnchor>
  <xdr:oneCellAnchor>
    <xdr:from>
      <xdr:col>1</xdr:col>
      <xdr:colOff>952500</xdr:colOff>
      <xdr:row>82</xdr:row>
      <xdr:rowOff>57150</xdr:rowOff>
    </xdr:from>
    <xdr:ext cx="1209675" cy="1133475"/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0" y="71418450"/>
          <a:ext cx="1209675" cy="1133475"/>
        </a:xfrm>
        <a:prstGeom prst="rect">
          <a:avLst/>
        </a:prstGeom>
      </xdr:spPr>
    </xdr:pic>
    <xdr:clientData/>
  </xdr:oneCellAnchor>
  <xdr:twoCellAnchor editAs="oneCell">
    <xdr:from>
      <xdr:col>1</xdr:col>
      <xdr:colOff>1100942</xdr:colOff>
      <xdr:row>63</xdr:row>
      <xdr:rowOff>0</xdr:rowOff>
    </xdr:from>
    <xdr:to>
      <xdr:col>1</xdr:col>
      <xdr:colOff>1106632</xdr:colOff>
      <xdr:row>64</xdr:row>
      <xdr:rowOff>376110</xdr:rowOff>
    </xdr:to>
    <xdr:pic>
      <xdr:nvPicPr>
        <xdr:cNvPr id="322" name="Рисунок 321" descr="http://4mma.ru/upload/shop_5/3/0/4/item_3049/lyoto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0942" y="11740038"/>
          <a:ext cx="977240" cy="984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152293</xdr:colOff>
      <xdr:row>72</xdr:row>
      <xdr:rowOff>38100</xdr:rowOff>
    </xdr:from>
    <xdr:to>
      <xdr:col>1</xdr:col>
      <xdr:colOff>902395</xdr:colOff>
      <xdr:row>72</xdr:row>
      <xdr:rowOff>1183050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6366" y="120181527"/>
          <a:ext cx="750102" cy="1144950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72</xdr:row>
      <xdr:rowOff>38100</xdr:rowOff>
    </xdr:from>
    <xdr:to>
      <xdr:col>1</xdr:col>
      <xdr:colOff>897723</xdr:colOff>
      <xdr:row>72</xdr:row>
      <xdr:rowOff>1183050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5350" y="28165425"/>
          <a:ext cx="769152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80</xdr:row>
      <xdr:rowOff>47623</xdr:rowOff>
    </xdr:from>
    <xdr:to>
      <xdr:col>1</xdr:col>
      <xdr:colOff>1141293</xdr:colOff>
      <xdr:row>81</xdr:row>
      <xdr:rowOff>545814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332" y="89122426"/>
          <a:ext cx="1055568" cy="1279455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923924</xdr:colOff>
      <xdr:row>80</xdr:row>
      <xdr:rowOff>57150</xdr:rowOff>
    </xdr:from>
    <xdr:to>
      <xdr:col>1</xdr:col>
      <xdr:colOff>923924</xdr:colOff>
      <xdr:row>80</xdr:row>
      <xdr:rowOff>355497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23924" y="68618100"/>
          <a:ext cx="752475" cy="1127022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82</xdr:row>
      <xdr:rowOff>0</xdr:rowOff>
    </xdr:from>
    <xdr:to>
      <xdr:col>1</xdr:col>
      <xdr:colOff>990600</xdr:colOff>
      <xdr:row>82</xdr:row>
      <xdr:rowOff>307938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0600" y="69932550"/>
          <a:ext cx="866775" cy="129853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73</xdr:row>
      <xdr:rowOff>47625</xdr:rowOff>
    </xdr:from>
    <xdr:to>
      <xdr:col>1</xdr:col>
      <xdr:colOff>819151</xdr:colOff>
      <xdr:row>73</xdr:row>
      <xdr:rowOff>909691</xdr:rowOff>
    </xdr:to>
    <xdr:pic>
      <xdr:nvPicPr>
        <xdr:cNvPr id="344" name="Рисунок 37" descr="Bad Boy V-Neck Tee - Charcoal Marl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7423" y="123861923"/>
          <a:ext cx="685801" cy="862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74</xdr:row>
      <xdr:rowOff>0</xdr:rowOff>
    </xdr:from>
    <xdr:to>
      <xdr:col>1</xdr:col>
      <xdr:colOff>1030395</xdr:colOff>
      <xdr:row>75</xdr:row>
      <xdr:rowOff>122404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8700" y="34413825"/>
          <a:ext cx="865080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73</xdr:row>
      <xdr:rowOff>0</xdr:rowOff>
    </xdr:from>
    <xdr:to>
      <xdr:col>1</xdr:col>
      <xdr:colOff>955500</xdr:colOff>
      <xdr:row>74</xdr:row>
      <xdr:rowOff>37264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0" y="29489400"/>
          <a:ext cx="7209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73</xdr:row>
      <xdr:rowOff>0</xdr:rowOff>
    </xdr:from>
    <xdr:to>
      <xdr:col>1</xdr:col>
      <xdr:colOff>974550</xdr:colOff>
      <xdr:row>74</xdr:row>
      <xdr:rowOff>37264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1550" y="30708600"/>
          <a:ext cx="7209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74</xdr:row>
      <xdr:rowOff>0</xdr:rowOff>
    </xdr:from>
    <xdr:to>
      <xdr:col>1</xdr:col>
      <xdr:colOff>1250775</xdr:colOff>
      <xdr:row>74</xdr:row>
      <xdr:rowOff>1075382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7775" y="33147000"/>
          <a:ext cx="7209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73</xdr:row>
      <xdr:rowOff>85725</xdr:rowOff>
    </xdr:from>
    <xdr:to>
      <xdr:col>1</xdr:col>
      <xdr:colOff>1241250</xdr:colOff>
      <xdr:row>74</xdr:row>
      <xdr:rowOff>122988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0" y="32004000"/>
          <a:ext cx="7209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1266825</xdr:colOff>
      <xdr:row>86</xdr:row>
      <xdr:rowOff>0</xdr:rowOff>
    </xdr:from>
    <xdr:to>
      <xdr:col>1</xdr:col>
      <xdr:colOff>1266825</xdr:colOff>
      <xdr:row>87</xdr:row>
      <xdr:rowOff>70421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5" y="72847200"/>
          <a:ext cx="800100" cy="1198652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86</xdr:row>
      <xdr:rowOff>0</xdr:rowOff>
    </xdr:from>
    <xdr:to>
      <xdr:col>1</xdr:col>
      <xdr:colOff>1247775</xdr:colOff>
      <xdr:row>87</xdr:row>
      <xdr:rowOff>70456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7775" y="74285475"/>
          <a:ext cx="781050" cy="1170112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86</xdr:row>
      <xdr:rowOff>0</xdr:rowOff>
    </xdr:from>
    <xdr:to>
      <xdr:col>1</xdr:col>
      <xdr:colOff>1181100</xdr:colOff>
      <xdr:row>87</xdr:row>
      <xdr:rowOff>70421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1100" y="75685650"/>
          <a:ext cx="800100" cy="1198652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86</xdr:row>
      <xdr:rowOff>0</xdr:rowOff>
    </xdr:from>
    <xdr:to>
      <xdr:col>1</xdr:col>
      <xdr:colOff>1181100</xdr:colOff>
      <xdr:row>87</xdr:row>
      <xdr:rowOff>22796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1100" y="77123925"/>
          <a:ext cx="800100" cy="1198652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1162049</xdr:colOff>
      <xdr:row>100</xdr:row>
      <xdr:rowOff>0</xdr:rowOff>
    </xdr:from>
    <xdr:to>
      <xdr:col>1</xdr:col>
      <xdr:colOff>1162049</xdr:colOff>
      <xdr:row>103</xdr:row>
      <xdr:rowOff>132565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2049" y="78571725"/>
          <a:ext cx="790575" cy="1184382"/>
        </a:xfrm>
        <a:prstGeom prst="rect">
          <a:avLst/>
        </a:prstGeom>
      </xdr:spPr>
    </xdr:pic>
    <xdr:clientData/>
  </xdr:twoCellAnchor>
  <xdr:twoCellAnchor editAs="oneCell">
    <xdr:from>
      <xdr:col>1</xdr:col>
      <xdr:colOff>74915</xdr:colOff>
      <xdr:row>69</xdr:row>
      <xdr:rowOff>47625</xdr:rowOff>
    </xdr:from>
    <xdr:to>
      <xdr:col>1</xdr:col>
      <xdr:colOff>1155843</xdr:colOff>
      <xdr:row>69</xdr:row>
      <xdr:rowOff>960998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8988" y="115524872"/>
          <a:ext cx="1080928" cy="913373"/>
        </a:xfrm>
        <a:prstGeom prst="rect">
          <a:avLst/>
        </a:prstGeom>
      </xdr:spPr>
    </xdr:pic>
    <xdr:clientData/>
  </xdr:twoCellAnchor>
  <xdr:twoCellAnchor editAs="oneCell">
    <xdr:from>
      <xdr:col>1</xdr:col>
      <xdr:colOff>46554</xdr:colOff>
      <xdr:row>70</xdr:row>
      <xdr:rowOff>5993</xdr:rowOff>
    </xdr:from>
    <xdr:to>
      <xdr:col>1</xdr:col>
      <xdr:colOff>1284269</xdr:colOff>
      <xdr:row>70</xdr:row>
      <xdr:rowOff>1070225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4" y="71807369"/>
          <a:ext cx="1237715" cy="1064232"/>
        </a:xfrm>
        <a:prstGeom prst="rect">
          <a:avLst/>
        </a:prstGeom>
      </xdr:spPr>
    </xdr:pic>
    <xdr:clientData/>
  </xdr:twoCellAnchor>
  <xdr:twoCellAnchor editAs="oneCell">
    <xdr:from>
      <xdr:col>1</xdr:col>
      <xdr:colOff>42285</xdr:colOff>
      <xdr:row>70</xdr:row>
      <xdr:rowOff>1109500</xdr:rowOff>
    </xdr:from>
    <xdr:to>
      <xdr:col>1</xdr:col>
      <xdr:colOff>1327079</xdr:colOff>
      <xdr:row>71</xdr:row>
      <xdr:rowOff>973904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 flipV="1">
          <a:off x="1091105" y="72910876"/>
          <a:ext cx="1284794" cy="1030949"/>
        </a:xfrm>
        <a:prstGeom prst="rect">
          <a:avLst/>
        </a:prstGeom>
      </xdr:spPr>
    </xdr:pic>
    <xdr:clientData/>
  </xdr:twoCellAnchor>
  <xdr:twoCellAnchor editAs="oneCell">
    <xdr:from>
      <xdr:col>1</xdr:col>
      <xdr:colOff>2314575</xdr:colOff>
      <xdr:row>69</xdr:row>
      <xdr:rowOff>180975</xdr:rowOff>
    </xdr:from>
    <xdr:to>
      <xdr:col>1</xdr:col>
      <xdr:colOff>2314575</xdr:colOff>
      <xdr:row>69</xdr:row>
      <xdr:rowOff>742950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14575" y="2293620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2266950</xdr:colOff>
      <xdr:row>70</xdr:row>
      <xdr:rowOff>0</xdr:rowOff>
    </xdr:from>
    <xdr:to>
      <xdr:col>1</xdr:col>
      <xdr:colOff>2266950</xdr:colOff>
      <xdr:row>70</xdr:row>
      <xdr:rowOff>843107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66950" y="242220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2276475</xdr:colOff>
      <xdr:row>71</xdr:row>
      <xdr:rowOff>85725</xdr:rowOff>
    </xdr:from>
    <xdr:to>
      <xdr:col>1</xdr:col>
      <xdr:colOff>2276475</xdr:colOff>
      <xdr:row>71</xdr:row>
      <xdr:rowOff>933450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6475" y="2687002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57257</xdr:colOff>
      <xdr:row>68</xdr:row>
      <xdr:rowOff>44201</xdr:rowOff>
    </xdr:from>
    <xdr:to>
      <xdr:col>1</xdr:col>
      <xdr:colOff>1080927</xdr:colOff>
      <xdr:row>68</xdr:row>
      <xdr:rowOff>941384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6077" y="69587403"/>
          <a:ext cx="1023670" cy="897183"/>
        </a:xfrm>
        <a:prstGeom prst="rect">
          <a:avLst/>
        </a:prstGeom>
      </xdr:spPr>
    </xdr:pic>
    <xdr:clientData/>
  </xdr:twoCellAnchor>
  <xdr:twoCellAnchor editAs="oneCell">
    <xdr:from>
      <xdr:col>1</xdr:col>
      <xdr:colOff>40561</xdr:colOff>
      <xdr:row>64</xdr:row>
      <xdr:rowOff>25257</xdr:rowOff>
    </xdr:from>
    <xdr:to>
      <xdr:col>1</xdr:col>
      <xdr:colOff>1434101</xdr:colOff>
      <xdr:row>65</xdr:row>
      <xdr:rowOff>396503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9381" y="65758459"/>
          <a:ext cx="1393540" cy="1066892"/>
        </a:xfrm>
        <a:prstGeom prst="rect">
          <a:avLst/>
        </a:prstGeom>
      </xdr:spPr>
    </xdr:pic>
    <xdr:clientData/>
  </xdr:twoCellAnchor>
  <xdr:twoCellAnchor editAs="oneCell">
    <xdr:from>
      <xdr:col>1</xdr:col>
      <xdr:colOff>1704975</xdr:colOff>
      <xdr:row>64</xdr:row>
      <xdr:rowOff>219075</xdr:rowOff>
    </xdr:from>
    <xdr:to>
      <xdr:col>1</xdr:col>
      <xdr:colOff>1706700</xdr:colOff>
      <xdr:row>66</xdr:row>
      <xdr:rowOff>832987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4975" y="1826895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55972</xdr:colOff>
      <xdr:row>67</xdr:row>
      <xdr:rowOff>23974</xdr:rowOff>
    </xdr:from>
    <xdr:to>
      <xdr:col>1</xdr:col>
      <xdr:colOff>1187949</xdr:colOff>
      <xdr:row>67</xdr:row>
      <xdr:rowOff>877586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4792" y="68518356"/>
          <a:ext cx="1131977" cy="853612"/>
        </a:xfrm>
        <a:prstGeom prst="rect">
          <a:avLst/>
        </a:prstGeom>
      </xdr:spPr>
    </xdr:pic>
    <xdr:clientData/>
  </xdr:twoCellAnchor>
  <xdr:twoCellAnchor editAs="oneCell">
    <xdr:from>
      <xdr:col>1</xdr:col>
      <xdr:colOff>2114550</xdr:colOff>
      <xdr:row>67</xdr:row>
      <xdr:rowOff>171450</xdr:rowOff>
    </xdr:from>
    <xdr:to>
      <xdr:col>1</xdr:col>
      <xdr:colOff>2114550</xdr:colOff>
      <xdr:row>67</xdr:row>
      <xdr:rowOff>1014557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14550" y="198405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2076450</xdr:colOff>
      <xdr:row>68</xdr:row>
      <xdr:rowOff>142875</xdr:rowOff>
    </xdr:from>
    <xdr:to>
      <xdr:col>1</xdr:col>
      <xdr:colOff>2076450</xdr:colOff>
      <xdr:row>68</xdr:row>
      <xdr:rowOff>752475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76450" y="2133600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63</xdr:row>
      <xdr:rowOff>0</xdr:rowOff>
    </xdr:from>
    <xdr:to>
      <xdr:col>0</xdr:col>
      <xdr:colOff>1047750</xdr:colOff>
      <xdr:row>66</xdr:row>
      <xdr:rowOff>73431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52650" y="166020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2362201</xdr:colOff>
      <xdr:row>63</xdr:row>
      <xdr:rowOff>0</xdr:rowOff>
    </xdr:from>
    <xdr:to>
      <xdr:col>1</xdr:col>
      <xdr:colOff>2362201</xdr:colOff>
      <xdr:row>64</xdr:row>
      <xdr:rowOff>487274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62201" y="8991601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2371725</xdr:colOff>
      <xdr:row>63</xdr:row>
      <xdr:rowOff>0</xdr:rowOff>
    </xdr:from>
    <xdr:to>
      <xdr:col>1</xdr:col>
      <xdr:colOff>2371725</xdr:colOff>
      <xdr:row>64</xdr:row>
      <xdr:rowOff>506324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71725" y="103060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2733676</xdr:colOff>
      <xdr:row>63</xdr:row>
      <xdr:rowOff>0</xdr:rowOff>
    </xdr:from>
    <xdr:to>
      <xdr:col>1</xdr:col>
      <xdr:colOff>2733677</xdr:colOff>
      <xdr:row>64</xdr:row>
      <xdr:rowOff>249148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33676" y="6457951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</xdr:col>
      <xdr:colOff>2686051</xdr:colOff>
      <xdr:row>63</xdr:row>
      <xdr:rowOff>0</xdr:rowOff>
    </xdr:from>
    <xdr:to>
      <xdr:col>1</xdr:col>
      <xdr:colOff>2686052</xdr:colOff>
      <xdr:row>64</xdr:row>
      <xdr:rowOff>296773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86051" y="4476751"/>
          <a:ext cx="542924" cy="54292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2667000</xdr:colOff>
      <xdr:row>63</xdr:row>
      <xdr:rowOff>0</xdr:rowOff>
    </xdr:from>
    <xdr:to>
      <xdr:col>1</xdr:col>
      <xdr:colOff>2667000</xdr:colOff>
      <xdr:row>64</xdr:row>
      <xdr:rowOff>306299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" y="77438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2305050</xdr:colOff>
      <xdr:row>63</xdr:row>
      <xdr:rowOff>0</xdr:rowOff>
    </xdr:from>
    <xdr:to>
      <xdr:col>1</xdr:col>
      <xdr:colOff>2305050</xdr:colOff>
      <xdr:row>64</xdr:row>
      <xdr:rowOff>515849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05050" y="128968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1498315</xdr:colOff>
      <xdr:row>64</xdr:row>
      <xdr:rowOff>21403</xdr:rowOff>
    </xdr:from>
    <xdr:to>
      <xdr:col>1</xdr:col>
      <xdr:colOff>2938315</xdr:colOff>
      <xdr:row>65</xdr:row>
      <xdr:rowOff>405757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47135" y="65754605"/>
          <a:ext cx="1440000" cy="1080000"/>
        </a:xfrm>
        <a:prstGeom prst="rect">
          <a:avLst/>
        </a:prstGeom>
      </xdr:spPr>
    </xdr:pic>
    <xdr:clientData/>
  </xdr:twoCellAnchor>
  <xdr:oneCellAnchor>
    <xdr:from>
      <xdr:col>1</xdr:col>
      <xdr:colOff>3478229</xdr:colOff>
      <xdr:row>1</xdr:row>
      <xdr:rowOff>5886</xdr:rowOff>
    </xdr:from>
    <xdr:ext cx="3869934" cy="513708"/>
    <xdr:pic>
      <xdr:nvPicPr>
        <xdr:cNvPr id="405" name="Рисунок 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62836" y="658723"/>
          <a:ext cx="3869934" cy="513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1145141</xdr:colOff>
      <xdr:row>0</xdr:row>
      <xdr:rowOff>139129</xdr:rowOff>
    </xdr:from>
    <xdr:to>
      <xdr:col>1</xdr:col>
      <xdr:colOff>3456826</xdr:colOff>
      <xdr:row>1</xdr:row>
      <xdr:rowOff>80351</xdr:rowOff>
    </xdr:to>
    <xdr:pic>
      <xdr:nvPicPr>
        <xdr:cNvPr id="406" name="Image 2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29748" y="139129"/>
          <a:ext cx="2311685" cy="594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32107</xdr:colOff>
      <xdr:row>66</xdr:row>
      <xdr:rowOff>32107</xdr:rowOff>
    </xdr:from>
    <xdr:to>
      <xdr:col>1</xdr:col>
      <xdr:colOff>897187</xdr:colOff>
      <xdr:row>66</xdr:row>
      <xdr:rowOff>1328107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927" y="67038877"/>
          <a:ext cx="865080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66</xdr:row>
      <xdr:rowOff>42809</xdr:rowOff>
    </xdr:from>
    <xdr:to>
      <xdr:col>1</xdr:col>
      <xdr:colOff>1827192</xdr:colOff>
      <xdr:row>66</xdr:row>
      <xdr:rowOff>1353209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1320" y="67049579"/>
          <a:ext cx="874692" cy="131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139129</xdr:colOff>
      <xdr:row>54</xdr:row>
      <xdr:rowOff>42809</xdr:rowOff>
    </xdr:from>
    <xdr:to>
      <xdr:col>1</xdr:col>
      <xdr:colOff>1426573</xdr:colOff>
      <xdr:row>55</xdr:row>
      <xdr:rowOff>435391</xdr:rowOff>
    </xdr:to>
    <xdr:pic>
      <xdr:nvPicPr>
        <xdr:cNvPr id="418" name="image" descr="Venum &quot;Black Devil&quot; Polo - Black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3736" y="109623118"/>
          <a:ext cx="1287444" cy="1173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53511</xdr:colOff>
      <xdr:row>38</xdr:row>
      <xdr:rowOff>53511</xdr:rowOff>
    </xdr:from>
    <xdr:ext cx="962400" cy="1440000"/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8118" y="70142528"/>
          <a:ext cx="962400" cy="1440000"/>
        </a:xfrm>
        <a:prstGeom prst="rect">
          <a:avLst/>
        </a:prstGeom>
      </xdr:spPr>
    </xdr:pic>
    <xdr:clientData/>
  </xdr:oneCellAnchor>
  <xdr:oneCellAnchor>
    <xdr:from>
      <xdr:col>1</xdr:col>
      <xdr:colOff>1102332</xdr:colOff>
      <xdr:row>38</xdr:row>
      <xdr:rowOff>32106</xdr:rowOff>
    </xdr:from>
    <xdr:ext cx="962400" cy="1440000"/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86939" y="70121123"/>
          <a:ext cx="962400" cy="1440000"/>
        </a:xfrm>
        <a:prstGeom prst="rect">
          <a:avLst/>
        </a:prstGeom>
      </xdr:spPr>
    </xdr:pic>
    <xdr:clientData/>
  </xdr:oneCellAnchor>
  <xdr:twoCellAnchor editAs="oneCell">
    <xdr:from>
      <xdr:col>1</xdr:col>
      <xdr:colOff>32106</xdr:colOff>
      <xdr:row>33</xdr:row>
      <xdr:rowOff>10702</xdr:rowOff>
    </xdr:from>
    <xdr:to>
      <xdr:col>1</xdr:col>
      <xdr:colOff>1006012</xdr:colOff>
      <xdr:row>34</xdr:row>
      <xdr:rowOff>529761</xdr:rowOff>
    </xdr:to>
    <xdr:pic>
      <xdr:nvPicPr>
        <xdr:cNvPr id="451" name="Рисунок 450" descr="http://im1-tub-ru.yandex.net/i?id=3d999ec282430fd648d99e5a21ad10cc-125-144&amp;n=2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6713" y="39180927"/>
          <a:ext cx="97390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1027416</xdr:colOff>
      <xdr:row>33</xdr:row>
      <xdr:rowOff>21404</xdr:rowOff>
    </xdr:from>
    <xdr:to>
      <xdr:col>1</xdr:col>
      <xdr:colOff>1979916</xdr:colOff>
      <xdr:row>34</xdr:row>
      <xdr:rowOff>540463</xdr:rowOff>
    </xdr:to>
    <xdr:pic>
      <xdr:nvPicPr>
        <xdr:cNvPr id="453" name="Рисунок 452" descr="http://im3-tub-ru.yandex.net/i?id=a4da03542bd273594ac76ea49a3a223d-107-144&amp;n=2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2023" y="39191629"/>
          <a:ext cx="9525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32108</xdr:colOff>
      <xdr:row>48</xdr:row>
      <xdr:rowOff>25984</xdr:rowOff>
    </xdr:from>
    <xdr:to>
      <xdr:col>1</xdr:col>
      <xdr:colOff>845478</xdr:colOff>
      <xdr:row>48</xdr:row>
      <xdr:rowOff>1080928</xdr:rowOff>
    </xdr:to>
    <xdr:pic>
      <xdr:nvPicPr>
        <xdr:cNvPr id="454" name="Рисунок 453" descr="Автоподвес M-1 Global груша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6715" y="101044495"/>
          <a:ext cx="813370" cy="105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962025</xdr:colOff>
      <xdr:row>84</xdr:row>
      <xdr:rowOff>0</xdr:rowOff>
    </xdr:from>
    <xdr:to>
      <xdr:col>1</xdr:col>
      <xdr:colOff>964845</xdr:colOff>
      <xdr:row>85</xdr:row>
      <xdr:rowOff>184651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5" y="3352800"/>
          <a:ext cx="2820" cy="127050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84</xdr:row>
      <xdr:rowOff>47625</xdr:rowOff>
    </xdr:from>
    <xdr:to>
      <xdr:col>1</xdr:col>
      <xdr:colOff>964845</xdr:colOff>
      <xdr:row>90</xdr:row>
      <xdr:rowOff>73881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5" y="4667250"/>
          <a:ext cx="2820" cy="576630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85</xdr:row>
      <xdr:rowOff>0</xdr:rowOff>
    </xdr:from>
    <xdr:to>
      <xdr:col>1</xdr:col>
      <xdr:colOff>964845</xdr:colOff>
      <xdr:row>90</xdr:row>
      <xdr:rowOff>54831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5" y="5981700"/>
          <a:ext cx="2820" cy="464235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85</xdr:row>
      <xdr:rowOff>47625</xdr:rowOff>
    </xdr:from>
    <xdr:to>
      <xdr:col>1</xdr:col>
      <xdr:colOff>964845</xdr:colOff>
      <xdr:row>88</xdr:row>
      <xdr:rowOff>369051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5" y="7296150"/>
          <a:ext cx="2820" cy="351840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86</xdr:row>
      <xdr:rowOff>0</xdr:rowOff>
    </xdr:from>
    <xdr:to>
      <xdr:col>1</xdr:col>
      <xdr:colOff>964845</xdr:colOff>
      <xdr:row>88</xdr:row>
      <xdr:rowOff>321425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5" y="8610600"/>
          <a:ext cx="2820" cy="2394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84</xdr:row>
      <xdr:rowOff>47625</xdr:rowOff>
    </xdr:from>
    <xdr:to>
      <xdr:col>1</xdr:col>
      <xdr:colOff>685799</xdr:colOff>
      <xdr:row>84</xdr:row>
      <xdr:rowOff>1165947</xdr:rowOff>
    </xdr:to>
    <xdr:pic>
      <xdr:nvPicPr>
        <xdr:cNvPr id="485" name="Рисунок 3" descr="Bad Boy Kids Open Hem Cotton Joggers (Grey)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95324" y="4667250"/>
          <a:ext cx="600075" cy="1118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95249</xdr:colOff>
      <xdr:row>85</xdr:row>
      <xdr:rowOff>57149</xdr:rowOff>
    </xdr:from>
    <xdr:to>
      <xdr:col>1</xdr:col>
      <xdr:colOff>1076324</xdr:colOff>
      <xdr:row>85</xdr:row>
      <xdr:rowOff>1105884</xdr:rowOff>
    </xdr:to>
    <xdr:pic>
      <xdr:nvPicPr>
        <xdr:cNvPr id="487" name="Рисунок 5" descr="Bad Boy Kids Walk In Tee - White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04849" y="7305674"/>
          <a:ext cx="981075" cy="1048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84</xdr:row>
      <xdr:rowOff>57150</xdr:rowOff>
    </xdr:from>
    <xdr:to>
      <xdr:col>1</xdr:col>
      <xdr:colOff>1768650</xdr:colOff>
      <xdr:row>84</xdr:row>
      <xdr:rowOff>1137150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57350" y="4676775"/>
          <a:ext cx="7209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85</xdr:row>
      <xdr:rowOff>57150</xdr:rowOff>
    </xdr:from>
    <xdr:to>
      <xdr:col>1</xdr:col>
      <xdr:colOff>1873425</xdr:colOff>
      <xdr:row>85</xdr:row>
      <xdr:rowOff>1137150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62125" y="7305675"/>
          <a:ext cx="7209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1990725</xdr:colOff>
      <xdr:row>85</xdr:row>
      <xdr:rowOff>66675</xdr:rowOff>
    </xdr:from>
    <xdr:to>
      <xdr:col>1</xdr:col>
      <xdr:colOff>2598225</xdr:colOff>
      <xdr:row>85</xdr:row>
      <xdr:rowOff>1146675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00325" y="7315200"/>
          <a:ext cx="607500" cy="1080000"/>
        </a:xfrm>
        <a:prstGeom prst="rect">
          <a:avLst/>
        </a:prstGeom>
      </xdr:spPr>
    </xdr:pic>
    <xdr:clientData/>
  </xdr:twoCellAnchor>
  <xdr:twoCellAnchor>
    <xdr:from>
      <xdr:col>1</xdr:col>
      <xdr:colOff>38208</xdr:colOff>
      <xdr:row>90</xdr:row>
      <xdr:rowOff>35746</xdr:rowOff>
    </xdr:from>
    <xdr:to>
      <xdr:col>1</xdr:col>
      <xdr:colOff>933557</xdr:colOff>
      <xdr:row>90</xdr:row>
      <xdr:rowOff>1073971</xdr:rowOff>
    </xdr:to>
    <xdr:pic>
      <xdr:nvPicPr>
        <xdr:cNvPr id="532" name="Picture 8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2815" y="85343358"/>
          <a:ext cx="895349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32213</xdr:colOff>
      <xdr:row>91</xdr:row>
      <xdr:rowOff>26219</xdr:rowOff>
    </xdr:from>
    <xdr:to>
      <xdr:col>1</xdr:col>
      <xdr:colOff>1137113</xdr:colOff>
      <xdr:row>91</xdr:row>
      <xdr:rowOff>1091628</xdr:rowOff>
    </xdr:to>
    <xdr:pic>
      <xdr:nvPicPr>
        <xdr:cNvPr id="535" name="Picture 10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6820" y="101558438"/>
          <a:ext cx="1104900" cy="1065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10809</xdr:colOff>
      <xdr:row>92</xdr:row>
      <xdr:rowOff>20335</xdr:rowOff>
    </xdr:from>
    <xdr:to>
      <xdr:col>1</xdr:col>
      <xdr:colOff>1134438</xdr:colOff>
      <xdr:row>92</xdr:row>
      <xdr:rowOff>963309</xdr:rowOff>
    </xdr:to>
    <xdr:pic>
      <xdr:nvPicPr>
        <xdr:cNvPr id="536" name="Picture 115" descr="bb20230_handwrap_3pack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5416" y="90679071"/>
          <a:ext cx="1123629" cy="94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34782</xdr:colOff>
      <xdr:row>87</xdr:row>
      <xdr:rowOff>28682</xdr:rowOff>
    </xdr:from>
    <xdr:ext cx="819150" cy="981075"/>
    <xdr:pic>
      <xdr:nvPicPr>
        <xdr:cNvPr id="537" name="Picture 409" descr="http://www.badboy-uk.com/media/catalog/product/cache/1/small_image/9df78eab33525d08d6e5fb8d27136e95/p/e/performance_red_front1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389" y="78872137"/>
          <a:ext cx="819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6100</xdr:colOff>
      <xdr:row>88</xdr:row>
      <xdr:rowOff>71384</xdr:rowOff>
    </xdr:from>
    <xdr:to>
      <xdr:col>1</xdr:col>
      <xdr:colOff>813371</xdr:colOff>
      <xdr:row>88</xdr:row>
      <xdr:rowOff>1151384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0707" y="80134895"/>
          <a:ext cx="80727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88</xdr:row>
      <xdr:rowOff>47625</xdr:rowOff>
    </xdr:from>
    <xdr:to>
      <xdr:col>2</xdr:col>
      <xdr:colOff>964845</xdr:colOff>
      <xdr:row>88</xdr:row>
      <xdr:rowOff>1127625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81225" y="3505200"/>
          <a:ext cx="721080" cy="1080000"/>
        </a:xfrm>
        <a:prstGeom prst="rect">
          <a:avLst/>
        </a:prstGeom>
      </xdr:spPr>
    </xdr:pic>
    <xdr:clientData/>
  </xdr:twoCellAnchor>
  <xdr:oneCellAnchor>
    <xdr:from>
      <xdr:col>1</xdr:col>
      <xdr:colOff>44093</xdr:colOff>
      <xdr:row>89</xdr:row>
      <xdr:rowOff>29752</xdr:rowOff>
    </xdr:from>
    <xdr:ext cx="1047750" cy="1040990"/>
    <xdr:pic>
      <xdr:nvPicPr>
        <xdr:cNvPr id="541" name="Рисунок 1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8700" y="82822336"/>
          <a:ext cx="1047750" cy="104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904875</xdr:colOff>
      <xdr:row>89</xdr:row>
      <xdr:rowOff>0</xdr:rowOff>
    </xdr:from>
    <xdr:to>
      <xdr:col>2</xdr:col>
      <xdr:colOff>907875</xdr:colOff>
      <xdr:row>89</xdr:row>
      <xdr:rowOff>1080000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24075" y="4819650"/>
          <a:ext cx="720900" cy="1080000"/>
        </a:xfrm>
        <a:prstGeom prst="rect">
          <a:avLst/>
        </a:prstGeom>
      </xdr:spPr>
    </xdr:pic>
    <xdr:clientData/>
  </xdr:twoCellAnchor>
  <xdr:oneCellAnchor>
    <xdr:from>
      <xdr:col>1</xdr:col>
      <xdr:colOff>962025</xdr:colOff>
      <xdr:row>88</xdr:row>
      <xdr:rowOff>47625</xdr:rowOff>
    </xdr:from>
    <xdr:ext cx="2820" cy="1080000"/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3823" y="80207456"/>
          <a:ext cx="2820" cy="1080000"/>
        </a:xfrm>
        <a:prstGeom prst="rect">
          <a:avLst/>
        </a:prstGeom>
      </xdr:spPr>
    </xdr:pic>
    <xdr:clientData/>
  </xdr:oneCellAnchor>
  <xdr:oneCellAnchor>
    <xdr:from>
      <xdr:col>1</xdr:col>
      <xdr:colOff>904875</xdr:colOff>
      <xdr:row>89</xdr:row>
      <xdr:rowOff>0</xdr:rowOff>
    </xdr:from>
    <xdr:ext cx="3000" cy="1080000"/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56673" y="81523833"/>
          <a:ext cx="3000" cy="1080000"/>
        </a:xfrm>
        <a:prstGeom prst="rect">
          <a:avLst/>
        </a:prstGeom>
      </xdr:spPr>
    </xdr:pic>
    <xdr:clientData/>
  </xdr:oneCellAnchor>
  <xdr:oneCellAnchor>
    <xdr:from>
      <xdr:col>1</xdr:col>
      <xdr:colOff>61457</xdr:colOff>
      <xdr:row>11</xdr:row>
      <xdr:rowOff>1354158</xdr:rowOff>
    </xdr:from>
    <xdr:ext cx="841050" cy="1260000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0277" y="12430984"/>
          <a:ext cx="841050" cy="1260000"/>
        </a:xfrm>
        <a:prstGeom prst="rect">
          <a:avLst/>
        </a:prstGeom>
      </xdr:spPr>
    </xdr:pic>
    <xdr:clientData/>
  </xdr:oneCellAnchor>
  <xdr:oneCellAnchor>
    <xdr:from>
      <xdr:col>1</xdr:col>
      <xdr:colOff>996283</xdr:colOff>
      <xdr:row>11</xdr:row>
      <xdr:rowOff>1347185</xdr:rowOff>
    </xdr:from>
    <xdr:ext cx="841050" cy="126000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5103" y="12424011"/>
          <a:ext cx="841050" cy="1260000"/>
        </a:xfrm>
        <a:prstGeom prst="rect">
          <a:avLst/>
        </a:prstGeom>
      </xdr:spPr>
    </xdr:pic>
    <xdr:clientData/>
  </xdr:oneCellAnchor>
  <xdr:oneCellAnchor>
    <xdr:from>
      <xdr:col>1</xdr:col>
      <xdr:colOff>1980890</xdr:colOff>
      <xdr:row>11</xdr:row>
      <xdr:rowOff>1343456</xdr:rowOff>
    </xdr:from>
    <xdr:ext cx="841050" cy="1260000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9710" y="12420282"/>
          <a:ext cx="841050" cy="1260000"/>
        </a:xfrm>
        <a:prstGeom prst="rect">
          <a:avLst/>
        </a:prstGeom>
      </xdr:spPr>
    </xdr:pic>
    <xdr:clientData/>
  </xdr:oneCellAnchor>
  <xdr:oneCellAnchor>
    <xdr:from>
      <xdr:col>1</xdr:col>
      <xdr:colOff>42809</xdr:colOff>
      <xdr:row>11</xdr:row>
      <xdr:rowOff>42809</xdr:rowOff>
    </xdr:from>
    <xdr:ext cx="865080" cy="1296000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3884" y="9167759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984606</xdr:colOff>
      <xdr:row>11</xdr:row>
      <xdr:rowOff>10703</xdr:rowOff>
    </xdr:from>
    <xdr:ext cx="865080" cy="1296000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65681" y="9135653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1969213</xdr:colOff>
      <xdr:row>11</xdr:row>
      <xdr:rowOff>21405</xdr:rowOff>
    </xdr:from>
    <xdr:ext cx="865080" cy="1296000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18033" y="11098231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1091629</xdr:colOff>
      <xdr:row>9</xdr:row>
      <xdr:rowOff>74916</xdr:rowOff>
    </xdr:from>
    <xdr:ext cx="865080" cy="1296000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72704" y="8876016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85617</xdr:colOff>
      <xdr:row>9</xdr:row>
      <xdr:rowOff>64214</xdr:rowOff>
    </xdr:from>
    <xdr:ext cx="865080" cy="1296000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6692" y="8865314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2129748</xdr:colOff>
      <xdr:row>9</xdr:row>
      <xdr:rowOff>85618</xdr:rowOff>
    </xdr:from>
    <xdr:ext cx="865080" cy="1296000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0823" y="8886718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32106</xdr:colOff>
      <xdr:row>9</xdr:row>
      <xdr:rowOff>1423399</xdr:rowOff>
    </xdr:from>
    <xdr:ext cx="865080" cy="1296000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3181" y="8967199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1091630</xdr:colOff>
      <xdr:row>9</xdr:row>
      <xdr:rowOff>1444803</xdr:rowOff>
    </xdr:from>
    <xdr:ext cx="865080" cy="1296000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72705" y="8960028"/>
          <a:ext cx="865080" cy="1296000"/>
        </a:xfrm>
        <a:prstGeom prst="rect">
          <a:avLst/>
        </a:prstGeom>
      </xdr:spPr>
    </xdr:pic>
    <xdr:clientData/>
  </xdr:oneCellAnchor>
  <xdr:oneCellAnchor>
    <xdr:from>
      <xdr:col>1</xdr:col>
      <xdr:colOff>2108343</xdr:colOff>
      <xdr:row>9</xdr:row>
      <xdr:rowOff>1466208</xdr:rowOff>
    </xdr:from>
    <xdr:ext cx="865080" cy="1296000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89418" y="8962383"/>
          <a:ext cx="865080" cy="1296000"/>
        </a:xfrm>
        <a:prstGeom prst="rect">
          <a:avLst/>
        </a:prstGeom>
      </xdr:spPr>
    </xdr:pic>
    <xdr:clientData/>
  </xdr:oneCellAnchor>
  <xdr:twoCellAnchor>
    <xdr:from>
      <xdr:col>1</xdr:col>
      <xdr:colOff>143945</xdr:colOff>
      <xdr:row>17</xdr:row>
      <xdr:rowOff>124039</xdr:rowOff>
    </xdr:from>
    <xdr:to>
      <xdr:col>1</xdr:col>
      <xdr:colOff>1325045</xdr:colOff>
      <xdr:row>17</xdr:row>
      <xdr:rowOff>990814</xdr:rowOff>
    </xdr:to>
    <xdr:pic>
      <xdr:nvPicPr>
        <xdr:cNvPr id="178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5020" y="143294314"/>
          <a:ext cx="1181100" cy="3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18</xdr:row>
      <xdr:rowOff>47625</xdr:rowOff>
    </xdr:from>
    <xdr:to>
      <xdr:col>1</xdr:col>
      <xdr:colOff>1390650</xdr:colOff>
      <xdr:row>18</xdr:row>
      <xdr:rowOff>819150</xdr:rowOff>
    </xdr:to>
    <xdr:pic>
      <xdr:nvPicPr>
        <xdr:cNvPr id="179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1575" y="143379825"/>
          <a:ext cx="12001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42809</xdr:colOff>
      <xdr:row>20</xdr:row>
      <xdr:rowOff>32107</xdr:rowOff>
    </xdr:from>
    <xdr:ext cx="1047750" cy="1581150"/>
    <xdr:pic>
      <xdr:nvPicPr>
        <xdr:cNvPr id="180" name="Рисунок 5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1629" y="25300113"/>
          <a:ext cx="10477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1139362</xdr:colOff>
      <xdr:row>20</xdr:row>
      <xdr:rowOff>42809</xdr:rowOff>
    </xdr:from>
    <xdr:ext cx="1057275" cy="1590675"/>
    <xdr:pic>
      <xdr:nvPicPr>
        <xdr:cNvPr id="181" name="Рисунок 6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8182" y="25310815"/>
          <a:ext cx="10572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21</xdr:row>
      <xdr:rowOff>38100</xdr:rowOff>
    </xdr:from>
    <xdr:ext cx="980968" cy="1204692"/>
    <xdr:pic>
      <xdr:nvPicPr>
        <xdr:cNvPr id="182" name="Picture 950" descr="http://www.badboy-uk.com/media/catalog/product/cache/1/small_image/9df78eab33525d08d6e5fb8d27136e95/w/a/walk_in_blu_front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5970" y="27104083"/>
          <a:ext cx="980968" cy="120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128427</xdr:colOff>
      <xdr:row>22</xdr:row>
      <xdr:rowOff>85617</xdr:rowOff>
    </xdr:from>
    <xdr:ext cx="849478" cy="863244"/>
    <xdr:pic>
      <xdr:nvPicPr>
        <xdr:cNvPr id="185" name="fancybox-img" descr="http://badboy.com/shop/media/catalog/product/cache/1/small_image/9df78eab33525d08d6e5fb8d27136e95/c/l/classic_walk_out_tee_-_kelly_green_1_3_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3034" y="14351713"/>
          <a:ext cx="849478" cy="863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23</xdr:row>
      <xdr:rowOff>19024</xdr:rowOff>
    </xdr:from>
    <xdr:ext cx="904875" cy="1008392"/>
    <xdr:pic>
      <xdr:nvPicPr>
        <xdr:cNvPr id="186" name="Picture 953" descr="http://www.badboy-uk.com/media/catalog/product/cache/1/small_image/9df78eab33525d08d6e5fb8d27136e95/w/a/walk_in_grey_front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15281049"/>
          <a:ext cx="904875" cy="1008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1028700</xdr:colOff>
      <xdr:row>24</xdr:row>
      <xdr:rowOff>38100</xdr:rowOff>
    </xdr:from>
    <xdr:ext cx="1695" cy="1288949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9775" y="112709325"/>
          <a:ext cx="1695" cy="1288949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24</xdr:row>
      <xdr:rowOff>47625</xdr:rowOff>
    </xdr:from>
    <xdr:ext cx="760305" cy="1161729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8225" y="112718850"/>
          <a:ext cx="760305" cy="1161729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24</xdr:row>
      <xdr:rowOff>0</xdr:rowOff>
    </xdr:from>
    <xdr:ext cx="3000" cy="1075382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52625" y="112671225"/>
          <a:ext cx="3000" cy="1075382"/>
        </a:xfrm>
        <a:prstGeom prst="rect">
          <a:avLst/>
        </a:prstGeom>
      </xdr:spPr>
    </xdr:pic>
    <xdr:clientData/>
  </xdr:oneCellAnchor>
  <xdr:oneCellAnchor>
    <xdr:from>
      <xdr:col>1</xdr:col>
      <xdr:colOff>1247775</xdr:colOff>
      <xdr:row>24</xdr:row>
      <xdr:rowOff>0</xdr:rowOff>
    </xdr:from>
    <xdr:ext cx="3000" cy="1075382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8850" y="112671225"/>
          <a:ext cx="3000" cy="1075382"/>
        </a:xfrm>
        <a:prstGeom prst="rect">
          <a:avLst/>
        </a:prstGeom>
      </xdr:spPr>
    </xdr:pic>
    <xdr:clientData/>
  </xdr:oneCellAnchor>
  <xdr:oneCellAnchor>
    <xdr:from>
      <xdr:col>1</xdr:col>
      <xdr:colOff>1238250</xdr:colOff>
      <xdr:row>24</xdr:row>
      <xdr:rowOff>0</xdr:rowOff>
    </xdr:from>
    <xdr:ext cx="3000" cy="1075381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19325" y="112671225"/>
          <a:ext cx="3000" cy="1075381"/>
        </a:xfrm>
        <a:prstGeom prst="rect">
          <a:avLst/>
        </a:prstGeom>
      </xdr:spPr>
    </xdr:pic>
    <xdr:clientData/>
  </xdr:oneCellAnchor>
  <xdr:oneCellAnchor>
    <xdr:from>
      <xdr:col>1</xdr:col>
      <xdr:colOff>21405</xdr:colOff>
      <xdr:row>25</xdr:row>
      <xdr:rowOff>64214</xdr:rowOff>
    </xdr:from>
    <xdr:ext cx="942770" cy="1423398"/>
    <xdr:pic>
      <xdr:nvPicPr>
        <xdr:cNvPr id="192" name="Рисунок 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0225" y="32481321"/>
          <a:ext cx="942770" cy="1423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1051282</xdr:colOff>
      <xdr:row>25</xdr:row>
      <xdr:rowOff>85619</xdr:rowOff>
    </xdr:from>
    <xdr:ext cx="924536" cy="1391292"/>
    <xdr:pic>
      <xdr:nvPicPr>
        <xdr:cNvPr id="193" name="Рисунок 4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00102" y="32502726"/>
          <a:ext cx="924536" cy="1391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2054833</xdr:colOff>
      <xdr:row>13</xdr:row>
      <xdr:rowOff>10702</xdr:rowOff>
    </xdr:from>
    <xdr:ext cx="1080925" cy="1509017"/>
    <xdr:pic>
      <xdr:nvPicPr>
        <xdr:cNvPr id="202" name="Рисунок 201" descr="C:\Users\User\Desktop\Парки\пРОФФОТО\TAR_4089.jpg"/>
        <xdr:cNvPicPr/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5908" y="1991902"/>
          <a:ext cx="1080925" cy="15090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1070223</xdr:colOff>
      <xdr:row>13</xdr:row>
      <xdr:rowOff>10703</xdr:rowOff>
    </xdr:from>
    <xdr:ext cx="984608" cy="1509017"/>
    <xdr:pic>
      <xdr:nvPicPr>
        <xdr:cNvPr id="203" name="Рисунок 202" descr="C:\Users\User\Desktop\Парки\пРОФФОТО\TAR_4091.jpg"/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51298" y="1991903"/>
          <a:ext cx="984608" cy="15090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13</xdr:row>
      <xdr:rowOff>10703</xdr:rowOff>
    </xdr:from>
    <xdr:ext cx="1070224" cy="1509017"/>
    <xdr:pic>
      <xdr:nvPicPr>
        <xdr:cNvPr id="204" name="Рисунок 203" descr="C:\Users\User\Desktop\Парки\пРОФФОТО\TAR_4093.jpg"/>
        <xdr:cNvPicPr/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1991903"/>
          <a:ext cx="1070224" cy="15090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</xdr:row>
      <xdr:rowOff>0</xdr:rowOff>
    </xdr:from>
    <xdr:ext cx="1476910" cy="380104"/>
    <xdr:sp macro="" textlink="">
      <xdr:nvSpPr>
        <xdr:cNvPr id="205" name="TextBox 204"/>
        <xdr:cNvSpPr txBox="1"/>
      </xdr:nvSpPr>
      <xdr:spPr>
        <a:xfrm>
          <a:off x="4752975" y="1981200"/>
          <a:ext cx="1476910" cy="3801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2000" b="1" i="1">
            <a:solidFill>
              <a:srgbClr val="FF0000"/>
            </a:solidFill>
            <a:latin typeface="Monotype Corsiva" pitchFamily="66" charset="0"/>
          </a:endParaRPr>
        </a:p>
      </xdr:txBody>
    </xdr:sp>
    <xdr:clientData/>
  </xdr:oneCellAnchor>
  <xdr:oneCellAnchor>
    <xdr:from>
      <xdr:col>1</xdr:col>
      <xdr:colOff>0</xdr:colOff>
      <xdr:row>14</xdr:row>
      <xdr:rowOff>10703</xdr:rowOff>
    </xdr:from>
    <xdr:ext cx="1038118" cy="1519719"/>
    <xdr:pic>
      <xdr:nvPicPr>
        <xdr:cNvPr id="206" name="Рисунок 205" descr="C:\Users\User\Desktop\Парки\пРОФФОТО\TAR_4100.jpg"/>
        <xdr:cNvPicPr/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2153828"/>
          <a:ext cx="1038118" cy="1519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1038119</xdr:colOff>
      <xdr:row>14</xdr:row>
      <xdr:rowOff>21404</xdr:rowOff>
    </xdr:from>
    <xdr:ext cx="1006010" cy="1509018"/>
    <xdr:pic>
      <xdr:nvPicPr>
        <xdr:cNvPr id="207" name="Рисунок 206" descr="C:\Users\User\Desktop\Парки\пРОФФОТО\TAR_4098.jpg"/>
        <xdr:cNvPicPr/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9194" y="2164529"/>
          <a:ext cx="1006010" cy="15090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2044129</xdr:colOff>
      <xdr:row>14</xdr:row>
      <xdr:rowOff>21405</xdr:rowOff>
    </xdr:from>
    <xdr:ext cx="1091629" cy="1509017"/>
    <xdr:pic>
      <xdr:nvPicPr>
        <xdr:cNvPr id="208" name="Рисунок 207" descr="C:\Users\User\Desktop\Парки\пРОФФОТО\TAR_4095.jpg"/>
        <xdr:cNvPicPr/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25204" y="2164530"/>
          <a:ext cx="1091629" cy="15090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53511</xdr:colOff>
      <xdr:row>15</xdr:row>
      <xdr:rowOff>53511</xdr:rowOff>
    </xdr:from>
    <xdr:ext cx="1091629" cy="1530421"/>
    <xdr:pic>
      <xdr:nvPicPr>
        <xdr:cNvPr id="209" name="Рисунок 208" descr="C:\Users\User\Desktop\Парки\пРОФФОТО\TAR_4082.jpg"/>
        <xdr:cNvPicPr/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118" y="11397893"/>
          <a:ext cx="1091629" cy="153042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1220056</xdr:colOff>
      <xdr:row>15</xdr:row>
      <xdr:rowOff>74915</xdr:rowOff>
    </xdr:from>
    <xdr:ext cx="1016713" cy="1530421"/>
    <xdr:pic>
      <xdr:nvPicPr>
        <xdr:cNvPr id="210" name="Рисунок 209" descr="C:\Users\User\Desktop\Парки\пРОФФОТО\TAR_4086.jpg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4663" y="11419297"/>
          <a:ext cx="1016713" cy="153042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2311686</xdr:colOff>
      <xdr:row>15</xdr:row>
      <xdr:rowOff>53510</xdr:rowOff>
    </xdr:from>
    <xdr:ext cx="1048819" cy="1519719"/>
    <xdr:pic>
      <xdr:nvPicPr>
        <xdr:cNvPr id="211" name="Рисунок 210" descr="C:\Users\User\Desktop\Парки\пРОФФОТО\TAR_4085.jpg"/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6293" y="11397892"/>
          <a:ext cx="1048819" cy="1519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1476910" cy="380104"/>
    <xdr:sp macro="" textlink="">
      <xdr:nvSpPr>
        <xdr:cNvPr id="212" name="TextBox 211"/>
        <xdr:cNvSpPr txBox="1"/>
      </xdr:nvSpPr>
      <xdr:spPr>
        <a:xfrm>
          <a:off x="4752975" y="2143125"/>
          <a:ext cx="1476910" cy="3801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2000" b="1" i="1">
            <a:solidFill>
              <a:srgbClr val="FF0000"/>
            </a:solidFill>
            <a:latin typeface="Monotype Corsiva" pitchFamily="66" charset="0"/>
          </a:endParaRPr>
        </a:p>
      </xdr:txBody>
    </xdr:sp>
    <xdr:clientData/>
  </xdr:oneCellAnchor>
  <xdr:oneCellAnchor>
    <xdr:from>
      <xdr:col>2</xdr:col>
      <xdr:colOff>0</xdr:colOff>
      <xdr:row>15</xdr:row>
      <xdr:rowOff>0</xdr:rowOff>
    </xdr:from>
    <xdr:ext cx="1476910" cy="380104"/>
    <xdr:sp macro="" textlink="">
      <xdr:nvSpPr>
        <xdr:cNvPr id="213" name="TextBox 212"/>
        <xdr:cNvSpPr txBox="1"/>
      </xdr:nvSpPr>
      <xdr:spPr>
        <a:xfrm>
          <a:off x="4752975" y="2305050"/>
          <a:ext cx="1476910" cy="3801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2000" b="1" i="1">
            <a:solidFill>
              <a:srgbClr val="FF0000"/>
            </a:solidFill>
            <a:latin typeface="Monotype Corsiva" pitchFamily="66" charset="0"/>
          </a:endParaRPr>
        </a:p>
      </xdr:txBody>
    </xdr:sp>
    <xdr:clientData/>
  </xdr:oneCellAnchor>
  <xdr:oneCellAnchor>
    <xdr:from>
      <xdr:col>1</xdr:col>
      <xdr:colOff>42809</xdr:colOff>
      <xdr:row>16</xdr:row>
      <xdr:rowOff>53511</xdr:rowOff>
    </xdr:from>
    <xdr:ext cx="1080927" cy="1519719"/>
    <xdr:pic>
      <xdr:nvPicPr>
        <xdr:cNvPr id="214" name="Рисунок 213" descr="C:\Users\User\Desktop\Парки\пРОФФОТО\TAR_4075.jpg"/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7416" y="13174466"/>
          <a:ext cx="1080927" cy="1519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1134438</xdr:colOff>
      <xdr:row>16</xdr:row>
      <xdr:rowOff>74915</xdr:rowOff>
    </xdr:from>
    <xdr:ext cx="1059522" cy="1509017"/>
    <xdr:pic>
      <xdr:nvPicPr>
        <xdr:cNvPr id="215" name="Рисунок 214" descr="C:\Users\User\Desktop\Парки\пРОФФОТО\TAR_4078.jpg"/>
        <xdr:cNvPicPr/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19045" y="13195870"/>
          <a:ext cx="1059522" cy="15090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2215364</xdr:colOff>
      <xdr:row>16</xdr:row>
      <xdr:rowOff>32106</xdr:rowOff>
    </xdr:from>
    <xdr:ext cx="1027416" cy="1509017"/>
    <xdr:pic>
      <xdr:nvPicPr>
        <xdr:cNvPr id="216" name="Рисунок 215" descr="C:\Users\User\Desktop\Парки\пРОФФОТО\TAR_4077.jpg"/>
        <xdr:cNvPicPr/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99971" y="13153061"/>
          <a:ext cx="1027416" cy="15090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</xdr:row>
      <xdr:rowOff>0</xdr:rowOff>
    </xdr:from>
    <xdr:ext cx="1476910" cy="380104"/>
    <xdr:sp macro="" textlink="">
      <xdr:nvSpPr>
        <xdr:cNvPr id="217" name="TextBox 216"/>
        <xdr:cNvSpPr txBox="1"/>
      </xdr:nvSpPr>
      <xdr:spPr>
        <a:xfrm>
          <a:off x="4752975" y="2466975"/>
          <a:ext cx="1476910" cy="3801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2000" b="1" i="1">
            <a:solidFill>
              <a:srgbClr val="FF0000"/>
            </a:solidFill>
            <a:latin typeface="Monotype Corsiva" pitchFamily="66" charset="0"/>
          </a:endParaRPr>
        </a:p>
      </xdr:txBody>
    </xdr:sp>
    <xdr:clientData/>
  </xdr:oneCellAnchor>
  <xdr:twoCellAnchor editAs="oneCell">
    <xdr:from>
      <xdr:col>1</xdr:col>
      <xdr:colOff>99218</xdr:colOff>
      <xdr:row>4</xdr:row>
      <xdr:rowOff>39687</xdr:rowOff>
    </xdr:from>
    <xdr:to>
      <xdr:col>1</xdr:col>
      <xdr:colOff>1252163</xdr:colOff>
      <xdr:row>4</xdr:row>
      <xdr:rowOff>1209355</xdr:rowOff>
    </xdr:to>
    <xdr:pic>
      <xdr:nvPicPr>
        <xdr:cNvPr id="218" name="Рисунок 23" descr="C:\Users\User\Pictures\Новая папка\Affliction Logo Paisley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3825" y="2008900"/>
          <a:ext cx="1152945" cy="1169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142027</xdr:colOff>
      <xdr:row>5</xdr:row>
      <xdr:rowOff>32107</xdr:rowOff>
    </xdr:from>
    <xdr:to>
      <xdr:col>1</xdr:col>
      <xdr:colOff>1166545</xdr:colOff>
      <xdr:row>5</xdr:row>
      <xdr:rowOff>1144826</xdr:rowOff>
    </xdr:to>
    <xdr:pic>
      <xdr:nvPicPr>
        <xdr:cNvPr id="219" name="Рисунок 218" descr="http://www.affliction-russia.ru/upload/iblock/cb8/cb8c66a4a3fd8e33b1f6c573a43cc47c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6634" y="3403315"/>
          <a:ext cx="1024518" cy="1112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37031</xdr:colOff>
      <xdr:row>8</xdr:row>
      <xdr:rowOff>53511</xdr:rowOff>
    </xdr:from>
    <xdr:to>
      <xdr:col>1</xdr:col>
      <xdr:colOff>2386601</xdr:colOff>
      <xdr:row>8</xdr:row>
      <xdr:rowOff>995309</xdr:rowOff>
    </xdr:to>
    <xdr:pic>
      <xdr:nvPicPr>
        <xdr:cNvPr id="220" name="Рисунок 133" descr="C:\Users\User\Pictures\Новая папка\pic (2)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1638" y="7009972"/>
          <a:ext cx="2349570" cy="941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6</xdr:row>
      <xdr:rowOff>66677</xdr:rowOff>
    </xdr:from>
    <xdr:to>
      <xdr:col>1</xdr:col>
      <xdr:colOff>2322387</xdr:colOff>
      <xdr:row>6</xdr:row>
      <xdr:rowOff>920395</xdr:rowOff>
    </xdr:to>
    <xdr:pic>
      <xdr:nvPicPr>
        <xdr:cNvPr id="221" name="Рисунок 134" descr="C:\Users\User\Pictures\Новая папка\Добавить\Cumulus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0806" y="4711452"/>
          <a:ext cx="2246188" cy="853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95251</xdr:rowOff>
    </xdr:from>
    <xdr:to>
      <xdr:col>1</xdr:col>
      <xdr:colOff>2482922</xdr:colOff>
      <xdr:row>7</xdr:row>
      <xdr:rowOff>973905</xdr:rowOff>
    </xdr:to>
    <xdr:pic>
      <xdr:nvPicPr>
        <xdr:cNvPr id="222" name="Рисунок 135" descr="C:\Users\User\Pictures\Новая папка\Добавить\Jupiter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3657" y="5863762"/>
          <a:ext cx="2463872" cy="878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1181100</xdr:colOff>
      <xdr:row>95</xdr:row>
      <xdr:rowOff>123825</xdr:rowOff>
    </xdr:from>
    <xdr:ext cx="0" cy="847725"/>
    <xdr:pic>
      <xdr:nvPicPr>
        <xdr:cNvPr id="223" name="Picture 5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65707" y="123306690"/>
          <a:ext cx="0" cy="847725"/>
        </a:xfrm>
        <a:prstGeom prst="rect">
          <a:avLst/>
        </a:prstGeom>
      </xdr:spPr>
    </xdr:pic>
    <xdr:clientData/>
  </xdr:oneCellAnchor>
  <xdr:oneCellAnchor>
    <xdr:from>
      <xdr:col>1</xdr:col>
      <xdr:colOff>28574</xdr:colOff>
      <xdr:row>95</xdr:row>
      <xdr:rowOff>19157</xdr:rowOff>
    </xdr:from>
    <xdr:ext cx="1277100" cy="1158353"/>
    <xdr:pic>
      <xdr:nvPicPr>
        <xdr:cNvPr id="224" name="Picture 26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7394" y="99004241"/>
          <a:ext cx="1277100" cy="1158353"/>
        </a:xfrm>
        <a:prstGeom prst="rect">
          <a:avLst/>
        </a:prstGeom>
      </xdr:spPr>
    </xdr:pic>
    <xdr:clientData/>
  </xdr:oneCellAnchor>
  <xdr:twoCellAnchor editAs="oneCell">
    <xdr:from>
      <xdr:col>1</xdr:col>
      <xdr:colOff>53511</xdr:colOff>
      <xdr:row>94</xdr:row>
      <xdr:rowOff>107022</xdr:rowOff>
    </xdr:from>
    <xdr:to>
      <xdr:col>1</xdr:col>
      <xdr:colOff>963202</xdr:colOff>
      <xdr:row>94</xdr:row>
      <xdr:rowOff>1294472</xdr:rowOff>
    </xdr:to>
    <xdr:pic>
      <xdr:nvPicPr>
        <xdr:cNvPr id="226" name="Рисунок 225"/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2331" y="102848595"/>
          <a:ext cx="909691" cy="1187450"/>
        </a:xfrm>
        <a:prstGeom prst="rect">
          <a:avLst/>
        </a:prstGeom>
      </xdr:spPr>
    </xdr:pic>
    <xdr:clientData/>
  </xdr:twoCellAnchor>
  <xdr:twoCellAnchor editAs="oneCell">
    <xdr:from>
      <xdr:col>1</xdr:col>
      <xdr:colOff>963202</xdr:colOff>
      <xdr:row>94</xdr:row>
      <xdr:rowOff>96320</xdr:rowOff>
    </xdr:from>
    <xdr:to>
      <xdr:col>1</xdr:col>
      <xdr:colOff>1801402</xdr:colOff>
      <xdr:row>94</xdr:row>
      <xdr:rowOff>1294973</xdr:rowOff>
    </xdr:to>
    <xdr:pic>
      <xdr:nvPicPr>
        <xdr:cNvPr id="228" name="Рисунок 227"/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2022" y="102837893"/>
          <a:ext cx="838200" cy="1198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10702</xdr:colOff>
      <xdr:row>19</xdr:row>
      <xdr:rowOff>32107</xdr:rowOff>
    </xdr:from>
    <xdr:to>
      <xdr:col>1</xdr:col>
      <xdr:colOff>1177247</xdr:colOff>
      <xdr:row>19</xdr:row>
      <xdr:rowOff>1241461</xdr:rowOff>
    </xdr:to>
    <xdr:pic>
      <xdr:nvPicPr>
        <xdr:cNvPr id="194" name="Рисунок 193" descr="C:\Users\РехтюкА\Desktop\Новые поступления\balck_front-500x500.jpg"/>
        <xdr:cNvPicPr/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9522" y="23812500"/>
          <a:ext cx="1166545" cy="12093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1048819</xdr:colOff>
      <xdr:row>19</xdr:row>
      <xdr:rowOff>107021</xdr:rowOff>
    </xdr:from>
    <xdr:to>
      <xdr:col>1</xdr:col>
      <xdr:colOff>2226066</xdr:colOff>
      <xdr:row>19</xdr:row>
      <xdr:rowOff>1187948</xdr:rowOff>
    </xdr:to>
    <xdr:pic>
      <xdr:nvPicPr>
        <xdr:cNvPr id="195" name="Рисунок 194" descr="C:\Users\РехтюкА\Desktop\Новые поступления\bad-1263_black_04_xl-500x500.jpg"/>
        <xdr:cNvPicPr/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7639" y="23887414"/>
          <a:ext cx="1177247" cy="108092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39</xdr:row>
      <xdr:rowOff>0</xdr:rowOff>
    </xdr:from>
    <xdr:ext cx="4086225" cy="2300172"/>
    <xdr:sp macro="" textlink="">
      <xdr:nvSpPr>
        <xdr:cNvPr id="183" name="AutoShape 1026" descr="https://mail.google.com/mail/?ui=2&amp;ik=0f86b9b8ba&amp;view=att&amp;th=13dfd28bb9005c52&amp;attid=0.2&amp;disp=emb&amp;zw&amp;atsh=1"/>
        <xdr:cNvSpPr>
          <a:spLocks noChangeAspect="1" noChangeArrowheads="1"/>
        </xdr:cNvSpPr>
      </xdr:nvSpPr>
      <xdr:spPr bwMode="auto">
        <a:xfrm>
          <a:off x="1048820" y="49026994"/>
          <a:ext cx="4086225" cy="2300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1181100</xdr:colOff>
      <xdr:row>96</xdr:row>
      <xdr:rowOff>123825</xdr:rowOff>
    </xdr:from>
    <xdr:ext cx="0" cy="847725"/>
    <xdr:pic>
      <xdr:nvPicPr>
        <xdr:cNvPr id="184" name="Picture 5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9920" y="99151718"/>
          <a:ext cx="0" cy="847725"/>
        </a:xfrm>
        <a:prstGeom prst="rect">
          <a:avLst/>
        </a:prstGeom>
      </xdr:spPr>
    </xdr:pic>
    <xdr:clientData/>
  </xdr:oneCellAnchor>
  <xdr:twoCellAnchor editAs="oneCell">
    <xdr:from>
      <xdr:col>1</xdr:col>
      <xdr:colOff>995309</xdr:colOff>
      <xdr:row>96</xdr:row>
      <xdr:rowOff>10704</xdr:rowOff>
    </xdr:from>
    <xdr:to>
      <xdr:col>1</xdr:col>
      <xdr:colOff>2012023</xdr:colOff>
      <xdr:row>96</xdr:row>
      <xdr:rowOff>1366322</xdr:rowOff>
    </xdr:to>
    <xdr:pic>
      <xdr:nvPicPr>
        <xdr:cNvPr id="197" name="Рисунок 196" descr="фото 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44129" y="100376378"/>
          <a:ext cx="1016714" cy="135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21405</xdr:colOff>
      <xdr:row>96</xdr:row>
      <xdr:rowOff>10702</xdr:rowOff>
    </xdr:from>
    <xdr:to>
      <xdr:col>1</xdr:col>
      <xdr:colOff>931096</xdr:colOff>
      <xdr:row>96</xdr:row>
      <xdr:rowOff>1378015</xdr:rowOff>
    </xdr:to>
    <xdr:pic>
      <xdr:nvPicPr>
        <xdr:cNvPr id="199" name="Рисунок 198" descr="Перчатки M-1 с защитой пальца искусственная кожа, цена, описание, отзывы. Купить перчатки М-1 в интернет-магазине ММА Хмускул.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0225" y="100376376"/>
          <a:ext cx="909691" cy="1367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1202505</xdr:colOff>
      <xdr:row>97</xdr:row>
      <xdr:rowOff>1140539</xdr:rowOff>
    </xdr:from>
    <xdr:ext cx="0" cy="847725"/>
    <xdr:pic>
      <xdr:nvPicPr>
        <xdr:cNvPr id="196" name="Picture 5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1325" y="103025932"/>
          <a:ext cx="0" cy="847725"/>
        </a:xfrm>
        <a:prstGeom prst="rect">
          <a:avLst/>
        </a:prstGeom>
      </xdr:spPr>
    </xdr:pic>
    <xdr:clientData/>
  </xdr:oneCellAnchor>
  <xdr:oneCellAnchor>
    <xdr:from>
      <xdr:col>1</xdr:col>
      <xdr:colOff>1181100</xdr:colOff>
      <xdr:row>98</xdr:row>
      <xdr:rowOff>123825</xdr:rowOff>
    </xdr:from>
    <xdr:ext cx="0" cy="847725"/>
    <xdr:pic>
      <xdr:nvPicPr>
        <xdr:cNvPr id="201" name="Picture 5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9920" y="102009218"/>
          <a:ext cx="0" cy="847725"/>
        </a:xfrm>
        <a:prstGeom prst="rect">
          <a:avLst/>
        </a:prstGeom>
      </xdr:spPr>
    </xdr:pic>
    <xdr:clientData/>
  </xdr:oneCellAnchor>
  <xdr:twoCellAnchor editAs="oneCell">
    <xdr:from>
      <xdr:col>1</xdr:col>
      <xdr:colOff>96321</xdr:colOff>
      <xdr:row>98</xdr:row>
      <xdr:rowOff>42809</xdr:rowOff>
    </xdr:from>
    <xdr:to>
      <xdr:col>1</xdr:col>
      <xdr:colOff>1284271</xdr:colOff>
      <xdr:row>98</xdr:row>
      <xdr:rowOff>1228090</xdr:rowOff>
    </xdr:to>
    <xdr:pic>
      <xdr:nvPicPr>
        <xdr:cNvPr id="227" name="Рисунок 226" descr="ПЕРЧАТКИ MMA ТРЕНИРОВОЧНЫЕ M1 IMPERIA PRO БЕЗ ЗАЩИТЫ ПАЛЬЦА 3 TECHNOLOGY 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5141" y="103447921"/>
          <a:ext cx="1187950" cy="118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1202505</xdr:colOff>
      <xdr:row>98</xdr:row>
      <xdr:rowOff>1140539</xdr:rowOff>
    </xdr:from>
    <xdr:ext cx="0" cy="847725"/>
    <xdr:pic>
      <xdr:nvPicPr>
        <xdr:cNvPr id="230" name="Picture 5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1325" y="103025932"/>
          <a:ext cx="0" cy="847725"/>
        </a:xfrm>
        <a:prstGeom prst="rect">
          <a:avLst/>
        </a:prstGeom>
      </xdr:spPr>
    </xdr:pic>
    <xdr:clientData/>
  </xdr:oneCellAnchor>
  <xdr:oneCellAnchor>
    <xdr:from>
      <xdr:col>1</xdr:col>
      <xdr:colOff>1181100</xdr:colOff>
      <xdr:row>99</xdr:row>
      <xdr:rowOff>123825</xdr:rowOff>
    </xdr:from>
    <xdr:ext cx="0" cy="847725"/>
    <xdr:pic>
      <xdr:nvPicPr>
        <xdr:cNvPr id="231" name="Picture 5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9920" y="103528937"/>
          <a:ext cx="0" cy="847725"/>
        </a:xfrm>
        <a:prstGeom prst="rect">
          <a:avLst/>
        </a:prstGeom>
      </xdr:spPr>
    </xdr:pic>
    <xdr:clientData/>
  </xdr:oneCellAnchor>
  <xdr:oneCellAnchor>
    <xdr:from>
      <xdr:col>1</xdr:col>
      <xdr:colOff>53511</xdr:colOff>
      <xdr:row>97</xdr:row>
      <xdr:rowOff>74916</xdr:rowOff>
    </xdr:from>
    <xdr:ext cx="1284270" cy="1281673"/>
    <xdr:pic>
      <xdr:nvPicPr>
        <xdr:cNvPr id="233" name="Рисунок 232" descr="ПЕРЧАТКИ MMA ТРЕНИРОВОЧНЫЕ M1 IMPERIA PRO С ЗАЩИТОЙ ПАЛЬЦА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331" y="101960309"/>
          <a:ext cx="1284270" cy="128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32107</xdr:colOff>
      <xdr:row>99</xdr:row>
      <xdr:rowOff>42809</xdr:rowOff>
    </xdr:from>
    <xdr:to>
      <xdr:col>1</xdr:col>
      <xdr:colOff>1423825</xdr:colOff>
      <xdr:row>99</xdr:row>
      <xdr:rowOff>1423399</xdr:rowOff>
    </xdr:to>
    <xdr:pic>
      <xdr:nvPicPr>
        <xdr:cNvPr id="234" name="Рисунок 233" descr="Перчатки mma тренировочные m1 imperia pro без защиты пальца в СпортDепо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0927" y="104967640"/>
          <a:ext cx="1391718" cy="1380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1551826</xdr:colOff>
      <xdr:row>61</xdr:row>
      <xdr:rowOff>32106</xdr:rowOff>
    </xdr:from>
    <xdr:to>
      <xdr:col>1</xdr:col>
      <xdr:colOff>3039437</xdr:colOff>
      <xdr:row>62</xdr:row>
      <xdr:rowOff>708684</xdr:rowOff>
    </xdr:to>
    <xdr:pic>
      <xdr:nvPicPr>
        <xdr:cNvPr id="236" name="Рисунок 235" descr="Футболка Venum Sambo Tshirt - Red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646" y="65540561"/>
          <a:ext cx="1487611" cy="1479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139129</xdr:colOff>
      <xdr:row>61</xdr:row>
      <xdr:rowOff>85618</xdr:rowOff>
    </xdr:from>
    <xdr:to>
      <xdr:col>1</xdr:col>
      <xdr:colOff>1530422</xdr:colOff>
      <xdr:row>62</xdr:row>
      <xdr:rowOff>673684</xdr:rowOff>
    </xdr:to>
    <xdr:pic>
      <xdr:nvPicPr>
        <xdr:cNvPr id="237" name="Рисунок 236" descr="Бойцовские футболки Tapout, UFC, Hayabusa, Venum, BadBoy, HeadRush и многие другие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7949" y="65594073"/>
          <a:ext cx="1391293" cy="139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107023</xdr:colOff>
      <xdr:row>56</xdr:row>
      <xdr:rowOff>85618</xdr:rowOff>
    </xdr:from>
    <xdr:to>
      <xdr:col>1</xdr:col>
      <xdr:colOff>3320100</xdr:colOff>
      <xdr:row>58</xdr:row>
      <xdr:rowOff>321068</xdr:rowOff>
    </xdr:to>
    <xdr:pic>
      <xdr:nvPicPr>
        <xdr:cNvPr id="240" name="Рисунок 239" descr="Venum Style Summer 2013 Men's Polo Shirts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5843" y="65594073"/>
          <a:ext cx="3213077" cy="1369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32107</xdr:colOff>
      <xdr:row>59</xdr:row>
      <xdr:rowOff>74914</xdr:rowOff>
    </xdr:from>
    <xdr:to>
      <xdr:col>1</xdr:col>
      <xdr:colOff>2019269</xdr:colOff>
      <xdr:row>60</xdr:row>
      <xdr:rowOff>588623</xdr:rowOff>
    </xdr:to>
    <xdr:pic>
      <xdr:nvPicPr>
        <xdr:cNvPr id="241" name="Рисунок 240" descr="Venum All-Sports Polo Shirts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0927" y="67285026"/>
          <a:ext cx="1987162" cy="128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1990618</xdr:colOff>
      <xdr:row>59</xdr:row>
      <xdr:rowOff>53512</xdr:rowOff>
    </xdr:from>
    <xdr:to>
      <xdr:col>1</xdr:col>
      <xdr:colOff>3290831</xdr:colOff>
      <xdr:row>60</xdr:row>
      <xdr:rowOff>577921</xdr:rowOff>
    </xdr:to>
    <xdr:pic>
      <xdr:nvPicPr>
        <xdr:cNvPr id="242" name="Рисунок 241" descr="Футболка Venum &quot;All Sports&quot; Polo - White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9438" y="67263624"/>
          <a:ext cx="1300213" cy="129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981075</xdr:colOff>
      <xdr:row>4</xdr:row>
      <xdr:rowOff>9525</xdr:rowOff>
    </xdr:from>
    <xdr:to>
      <xdr:col>1</xdr:col>
      <xdr:colOff>981075</xdr:colOff>
      <xdr:row>4</xdr:row>
      <xdr:rowOff>200025</xdr:rowOff>
    </xdr:to>
    <xdr:pic>
      <xdr:nvPicPr>
        <xdr:cNvPr id="2085" name="Рисунок 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90675" y="33813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5</xdr:row>
      <xdr:rowOff>28575</xdr:rowOff>
    </xdr:from>
    <xdr:to>
      <xdr:col>1</xdr:col>
      <xdr:colOff>971550</xdr:colOff>
      <xdr:row>5</xdr:row>
      <xdr:rowOff>219075</xdr:rowOff>
    </xdr:to>
    <xdr:pic>
      <xdr:nvPicPr>
        <xdr:cNvPr id="2086" name="Рисунок 3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81150" y="48577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O101"/>
  <sheetViews>
    <sheetView tabSelected="1" zoomScale="89" zoomScaleNormal="89" workbookViewId="0">
      <pane ySplit="3" topLeftCell="A4" activePane="bottomLeft" state="frozen"/>
      <selection pane="bottomLeft" activeCell="J82" sqref="J82"/>
    </sheetView>
  </sheetViews>
  <sheetFormatPr defaultRowHeight="12.75"/>
  <cols>
    <col min="1" max="1" width="15.7109375" style="5" customWidth="1"/>
    <col min="2" max="2" width="56.5703125" style="7" customWidth="1"/>
    <col min="3" max="3" width="23.140625" style="8" customWidth="1"/>
    <col min="4" max="4" width="12" style="9" customWidth="1"/>
    <col min="5" max="5" width="8" style="10" customWidth="1"/>
    <col min="6" max="6" width="9.7109375" style="32" customWidth="1"/>
    <col min="7" max="7" width="8.140625" style="4" customWidth="1"/>
    <col min="8" max="8" width="7.140625" style="11" customWidth="1"/>
    <col min="9" max="9" width="7.28515625" style="11" customWidth="1"/>
    <col min="10" max="10" width="6.5703125" style="11" customWidth="1"/>
    <col min="11" max="11" width="7.28515625" style="11" customWidth="1"/>
    <col min="12" max="12" width="7.7109375" style="11" bestFit="1" customWidth="1"/>
    <col min="13" max="13" width="9.5703125" style="12" customWidth="1"/>
    <col min="14" max="14" width="10.5703125" style="13" bestFit="1" customWidth="1"/>
    <col min="15" max="15" width="28.28515625" style="5" customWidth="1"/>
    <col min="16" max="16384" width="9.140625" style="5"/>
  </cols>
  <sheetData>
    <row r="1" spans="1:15" ht="51.75" customHeight="1"/>
    <row r="2" spans="1:15" ht="47.25" customHeight="1"/>
    <row r="3" spans="1:15" ht="39.75" customHeight="1">
      <c r="A3" s="14" t="s">
        <v>22</v>
      </c>
      <c r="B3" s="31" t="s">
        <v>138</v>
      </c>
      <c r="C3" s="15" t="s">
        <v>18</v>
      </c>
      <c r="D3" s="16" t="s">
        <v>11</v>
      </c>
      <c r="E3" s="15" t="s">
        <v>5</v>
      </c>
      <c r="F3" s="146" t="s">
        <v>8</v>
      </c>
      <c r="G3" s="3" t="s">
        <v>156</v>
      </c>
      <c r="H3" s="6" t="s">
        <v>157</v>
      </c>
      <c r="I3" s="17" t="s">
        <v>158</v>
      </c>
      <c r="J3" s="17" t="s">
        <v>159</v>
      </c>
      <c r="K3" s="17" t="s">
        <v>160</v>
      </c>
      <c r="L3" s="17" t="s">
        <v>161</v>
      </c>
      <c r="M3" s="15" t="s">
        <v>3</v>
      </c>
      <c r="N3" s="16" t="s">
        <v>4</v>
      </c>
    </row>
    <row r="4" spans="1:15" ht="17.25" customHeight="1">
      <c r="A4" s="97" t="s">
        <v>56</v>
      </c>
      <c r="B4" s="98"/>
      <c r="C4" s="98"/>
      <c r="D4" s="98"/>
      <c r="E4" s="98"/>
      <c r="F4" s="99"/>
      <c r="G4" s="98"/>
      <c r="H4" s="98"/>
      <c r="I4" s="98"/>
      <c r="J4" s="98"/>
      <c r="K4" s="98"/>
      <c r="L4" s="98"/>
      <c r="M4" s="98"/>
      <c r="N4" s="100"/>
    </row>
    <row r="5" spans="1:15" ht="105" customHeight="1">
      <c r="A5" s="34" t="s">
        <v>151</v>
      </c>
      <c r="B5" s="35" t="s">
        <v>139</v>
      </c>
      <c r="C5" s="20" t="s">
        <v>1</v>
      </c>
      <c r="D5" s="36">
        <v>2490</v>
      </c>
      <c r="E5" s="36">
        <v>65</v>
      </c>
      <c r="F5" s="147">
        <f>D5*0.35</f>
        <v>871.5</v>
      </c>
      <c r="G5" s="168"/>
      <c r="H5" s="169"/>
      <c r="I5" s="169"/>
      <c r="J5" s="169"/>
      <c r="K5" s="169"/>
      <c r="L5" s="170"/>
      <c r="M5" s="36">
        <f>SUM(G5:L5)</f>
        <v>0</v>
      </c>
      <c r="N5" s="37">
        <f>F5*M5</f>
        <v>0</v>
      </c>
      <c r="O5" s="38"/>
    </row>
    <row r="6" spans="1:15" ht="99.75" customHeight="1">
      <c r="A6" s="34" t="s">
        <v>152</v>
      </c>
      <c r="B6" s="35" t="s">
        <v>140</v>
      </c>
      <c r="C6" s="39" t="s">
        <v>153</v>
      </c>
      <c r="D6" s="36">
        <v>2490</v>
      </c>
      <c r="E6" s="36">
        <v>65</v>
      </c>
      <c r="F6" s="147">
        <f>D6*0.35</f>
        <v>871.5</v>
      </c>
      <c r="G6" s="168"/>
      <c r="H6" s="169"/>
      <c r="I6" s="169"/>
      <c r="J6" s="169"/>
      <c r="K6" s="169"/>
      <c r="L6" s="170"/>
      <c r="M6" s="36">
        <f t="shared" ref="M6:M8" si="0">SUM(G6:L6)</f>
        <v>0</v>
      </c>
      <c r="N6" s="37">
        <f t="shared" ref="N6:N9" si="1">F6*M6</f>
        <v>0</v>
      </c>
      <c r="O6" s="38"/>
    </row>
    <row r="7" spans="1:15" s="47" customFormat="1" ht="88.5" customHeight="1">
      <c r="A7" s="40" t="s">
        <v>154</v>
      </c>
      <c r="B7" s="41" t="s">
        <v>141</v>
      </c>
      <c r="C7" s="42" t="s">
        <v>142</v>
      </c>
      <c r="D7" s="43">
        <v>3990</v>
      </c>
      <c r="E7" s="36">
        <v>65</v>
      </c>
      <c r="F7" s="147">
        <f>D7*0.35</f>
        <v>1396.5</v>
      </c>
      <c r="G7" s="43"/>
      <c r="H7" s="44"/>
      <c r="I7" s="45"/>
      <c r="J7" s="45"/>
      <c r="K7" s="43"/>
      <c r="L7" s="46" t="s">
        <v>33</v>
      </c>
      <c r="M7" s="36">
        <f t="shared" si="0"/>
        <v>0</v>
      </c>
      <c r="N7" s="37">
        <f t="shared" si="1"/>
        <v>0</v>
      </c>
      <c r="O7" s="38"/>
    </row>
    <row r="8" spans="1:15" s="47" customFormat="1" ht="93.75" customHeight="1">
      <c r="A8" s="40" t="s">
        <v>155</v>
      </c>
      <c r="B8" s="41" t="s">
        <v>143</v>
      </c>
      <c r="C8" s="42" t="s">
        <v>144</v>
      </c>
      <c r="D8" s="43">
        <v>3490</v>
      </c>
      <c r="E8" s="36">
        <v>65</v>
      </c>
      <c r="F8" s="147">
        <f>D8*0.35</f>
        <v>1221.5</v>
      </c>
      <c r="G8" s="43"/>
      <c r="H8" s="44"/>
      <c r="I8" s="45"/>
      <c r="J8" s="45"/>
      <c r="K8" s="43"/>
      <c r="L8" s="46"/>
      <c r="M8" s="36">
        <f t="shared" si="0"/>
        <v>0</v>
      </c>
      <c r="N8" s="37">
        <f t="shared" si="1"/>
        <v>0</v>
      </c>
      <c r="O8" s="38"/>
    </row>
    <row r="9" spans="1:15" s="47" customFormat="1" ht="96" customHeight="1">
      <c r="A9" s="40" t="s">
        <v>162</v>
      </c>
      <c r="B9" s="41" t="s">
        <v>145</v>
      </c>
      <c r="C9" s="42" t="s">
        <v>144</v>
      </c>
      <c r="D9" s="43">
        <v>3490</v>
      </c>
      <c r="E9" s="36">
        <v>65</v>
      </c>
      <c r="F9" s="147">
        <f>D9*0.35</f>
        <v>1221.5</v>
      </c>
      <c r="G9" s="43"/>
      <c r="H9" s="48"/>
      <c r="I9" s="43"/>
      <c r="J9" s="45"/>
      <c r="K9" s="43"/>
      <c r="L9" s="46" t="s">
        <v>33</v>
      </c>
      <c r="M9" s="36">
        <f>SUM(G9:L9)</f>
        <v>0</v>
      </c>
      <c r="N9" s="37">
        <f t="shared" si="1"/>
        <v>0</v>
      </c>
      <c r="O9" s="38"/>
    </row>
    <row r="10" spans="1:15" ht="117" customHeight="1">
      <c r="A10" s="175" t="s">
        <v>117</v>
      </c>
      <c r="B10" s="166" t="s">
        <v>116</v>
      </c>
      <c r="C10" s="49" t="s">
        <v>2</v>
      </c>
      <c r="D10" s="3">
        <v>2990</v>
      </c>
      <c r="E10" s="6">
        <v>65</v>
      </c>
      <c r="F10" s="148">
        <f>SUM(D10)*0.35</f>
        <v>1046.5</v>
      </c>
      <c r="G10" s="50" t="s">
        <v>33</v>
      </c>
      <c r="H10" s="50"/>
      <c r="I10" s="51"/>
      <c r="J10" s="51"/>
      <c r="K10" s="51"/>
      <c r="L10" s="51"/>
      <c r="M10" s="3">
        <f>SUM(H10:L10)</f>
        <v>0</v>
      </c>
      <c r="N10" s="3">
        <f>M10*F10</f>
        <v>0</v>
      </c>
    </row>
    <row r="11" spans="1:15" ht="117" customHeight="1">
      <c r="A11" s="176"/>
      <c r="B11" s="167"/>
      <c r="C11" s="49" t="s">
        <v>0</v>
      </c>
      <c r="D11" s="3">
        <v>2990</v>
      </c>
      <c r="E11" s="6">
        <v>65</v>
      </c>
      <c r="F11" s="148">
        <f t="shared" ref="F11:F17" si="2">SUM(D11)*0.35</f>
        <v>1046.5</v>
      </c>
      <c r="G11" s="50" t="s">
        <v>33</v>
      </c>
      <c r="H11" s="50" t="s">
        <v>33</v>
      </c>
      <c r="I11" s="51" t="s">
        <v>33</v>
      </c>
      <c r="J11" s="51"/>
      <c r="K11" s="51" t="s">
        <v>33</v>
      </c>
      <c r="L11" s="51" t="s">
        <v>33</v>
      </c>
      <c r="M11" s="3">
        <f t="shared" ref="M11:M53" si="3">SUM(G11:L11)</f>
        <v>0</v>
      </c>
      <c r="N11" s="3">
        <f t="shared" ref="N11:N53" si="4">M11*F11</f>
        <v>0</v>
      </c>
    </row>
    <row r="12" spans="1:15" ht="111.75" customHeight="1">
      <c r="A12" s="175" t="s">
        <v>119</v>
      </c>
      <c r="B12" s="166" t="s">
        <v>118</v>
      </c>
      <c r="C12" s="49" t="s">
        <v>0</v>
      </c>
      <c r="D12" s="3">
        <v>2990</v>
      </c>
      <c r="E12" s="6">
        <v>65</v>
      </c>
      <c r="F12" s="148">
        <f t="shared" si="2"/>
        <v>1046.5</v>
      </c>
      <c r="G12" s="50" t="s">
        <v>33</v>
      </c>
      <c r="H12" s="50"/>
      <c r="I12" s="51"/>
      <c r="J12" s="51"/>
      <c r="K12" s="51"/>
      <c r="L12" s="51"/>
      <c r="M12" s="3">
        <f t="shared" si="3"/>
        <v>0</v>
      </c>
      <c r="N12" s="3">
        <f t="shared" si="4"/>
        <v>0</v>
      </c>
    </row>
    <row r="13" spans="1:15" ht="104.25" customHeight="1">
      <c r="A13" s="176"/>
      <c r="B13" s="167"/>
      <c r="C13" s="49" t="s">
        <v>55</v>
      </c>
      <c r="D13" s="3">
        <v>2690</v>
      </c>
      <c r="E13" s="6">
        <v>65</v>
      </c>
      <c r="F13" s="148">
        <f t="shared" si="2"/>
        <v>941.49999999999989</v>
      </c>
      <c r="G13" s="50" t="s">
        <v>33</v>
      </c>
      <c r="H13" s="50" t="s">
        <v>33</v>
      </c>
      <c r="I13" s="51" t="s">
        <v>33</v>
      </c>
      <c r="J13" s="51" t="s">
        <v>33</v>
      </c>
      <c r="K13" s="51"/>
      <c r="L13" s="51"/>
      <c r="M13" s="3">
        <f t="shared" si="3"/>
        <v>0</v>
      </c>
      <c r="N13" s="3">
        <f t="shared" si="4"/>
        <v>0</v>
      </c>
    </row>
    <row r="14" spans="1:15" ht="135" customHeight="1">
      <c r="A14" s="52" t="s">
        <v>163</v>
      </c>
      <c r="B14" s="53" t="s">
        <v>132</v>
      </c>
      <c r="C14" s="54" t="s">
        <v>131</v>
      </c>
      <c r="D14" s="3">
        <v>6890</v>
      </c>
      <c r="E14" s="6">
        <v>65</v>
      </c>
      <c r="F14" s="148">
        <f t="shared" si="2"/>
        <v>2411.5</v>
      </c>
      <c r="G14" s="50" t="s">
        <v>33</v>
      </c>
      <c r="H14" s="50"/>
      <c r="I14" s="51"/>
      <c r="J14" s="51"/>
      <c r="K14" s="51"/>
      <c r="L14" s="51"/>
      <c r="M14" s="3">
        <f t="shared" ref="M14:M26" si="5">SUM(G14:L14)</f>
        <v>0</v>
      </c>
      <c r="N14" s="3">
        <f t="shared" ref="N14:N26" si="6">M14*F14</f>
        <v>0</v>
      </c>
    </row>
    <row r="15" spans="1:15" ht="135" customHeight="1">
      <c r="A15" s="52" t="s">
        <v>164</v>
      </c>
      <c r="B15" s="53" t="s">
        <v>135</v>
      </c>
      <c r="C15" s="54" t="s">
        <v>131</v>
      </c>
      <c r="D15" s="3">
        <v>4890</v>
      </c>
      <c r="E15" s="6">
        <v>65</v>
      </c>
      <c r="F15" s="148">
        <f t="shared" si="2"/>
        <v>1711.5</v>
      </c>
      <c r="G15" s="50" t="s">
        <v>33</v>
      </c>
      <c r="H15" s="50"/>
      <c r="I15" s="51"/>
      <c r="J15" s="51"/>
      <c r="K15" s="51"/>
      <c r="L15" s="51"/>
      <c r="M15" s="3">
        <f t="shared" si="5"/>
        <v>0</v>
      </c>
      <c r="N15" s="3">
        <f t="shared" si="6"/>
        <v>0</v>
      </c>
    </row>
    <row r="16" spans="1:15" ht="140.25" customHeight="1">
      <c r="A16" s="52" t="s">
        <v>165</v>
      </c>
      <c r="B16" s="53" t="s">
        <v>134</v>
      </c>
      <c r="C16" s="54" t="s">
        <v>133</v>
      </c>
      <c r="D16" s="3">
        <v>4090</v>
      </c>
      <c r="E16" s="6">
        <v>65</v>
      </c>
      <c r="F16" s="148">
        <f t="shared" si="2"/>
        <v>1431.5</v>
      </c>
      <c r="G16" s="50" t="s">
        <v>33</v>
      </c>
      <c r="H16" s="50"/>
      <c r="I16" s="51"/>
      <c r="J16" s="51"/>
      <c r="K16" s="51"/>
      <c r="L16" s="51"/>
      <c r="M16" s="3">
        <f t="shared" si="5"/>
        <v>0</v>
      </c>
      <c r="N16" s="3">
        <f t="shared" si="6"/>
        <v>0</v>
      </c>
    </row>
    <row r="17" spans="1:15" ht="140.25" customHeight="1">
      <c r="A17" s="52" t="s">
        <v>166</v>
      </c>
      <c r="B17" s="53" t="s">
        <v>137</v>
      </c>
      <c r="C17" s="54" t="s">
        <v>136</v>
      </c>
      <c r="D17" s="3">
        <v>3090</v>
      </c>
      <c r="E17" s="6">
        <v>65</v>
      </c>
      <c r="F17" s="148">
        <f t="shared" si="2"/>
        <v>1081.5</v>
      </c>
      <c r="G17" s="50" t="s">
        <v>33</v>
      </c>
      <c r="H17" s="50"/>
      <c r="I17" s="51"/>
      <c r="J17" s="51"/>
      <c r="K17" s="51"/>
      <c r="L17" s="51"/>
      <c r="M17" s="3">
        <f t="shared" si="5"/>
        <v>0</v>
      </c>
      <c r="N17" s="3">
        <f t="shared" si="6"/>
        <v>0</v>
      </c>
    </row>
    <row r="18" spans="1:15" ht="117" customHeight="1">
      <c r="A18" s="55" t="s">
        <v>167</v>
      </c>
      <c r="B18" s="56" t="s">
        <v>120</v>
      </c>
      <c r="C18" s="49" t="s">
        <v>6</v>
      </c>
      <c r="D18" s="57">
        <v>220</v>
      </c>
      <c r="E18" s="6">
        <v>65</v>
      </c>
      <c r="F18" s="148">
        <f>SUM(D18)*0.35</f>
        <v>77</v>
      </c>
      <c r="G18" s="50" t="s">
        <v>33</v>
      </c>
      <c r="H18" s="58"/>
      <c r="I18" s="58"/>
      <c r="J18" s="58"/>
      <c r="K18" s="58" t="s">
        <v>33</v>
      </c>
      <c r="L18" s="58" t="s">
        <v>33</v>
      </c>
      <c r="M18" s="3">
        <f t="shared" si="5"/>
        <v>0</v>
      </c>
      <c r="N18" s="3">
        <f t="shared" si="6"/>
        <v>0</v>
      </c>
    </row>
    <row r="19" spans="1:15" ht="117" customHeight="1">
      <c r="A19" s="55" t="s">
        <v>168</v>
      </c>
      <c r="B19" s="56" t="s">
        <v>121</v>
      </c>
      <c r="C19" s="49" t="s">
        <v>7</v>
      </c>
      <c r="D19" s="57">
        <v>220</v>
      </c>
      <c r="E19" s="6">
        <v>65</v>
      </c>
      <c r="F19" s="148">
        <f>SUM(D19)*0.35</f>
        <v>77</v>
      </c>
      <c r="G19" s="50" t="s">
        <v>33</v>
      </c>
      <c r="H19" s="58"/>
      <c r="I19" s="58"/>
      <c r="J19" s="58"/>
      <c r="K19" s="58" t="s">
        <v>33</v>
      </c>
      <c r="L19" s="58" t="s">
        <v>33</v>
      </c>
      <c r="M19" s="3">
        <f t="shared" si="5"/>
        <v>0</v>
      </c>
      <c r="N19" s="3">
        <f t="shared" si="6"/>
        <v>0</v>
      </c>
    </row>
    <row r="20" spans="1:15" ht="117" customHeight="1">
      <c r="A20" s="55" t="s">
        <v>170</v>
      </c>
      <c r="B20" s="56" t="s">
        <v>169</v>
      </c>
      <c r="C20" s="49" t="s">
        <v>6</v>
      </c>
      <c r="D20" s="57">
        <v>220</v>
      </c>
      <c r="E20" s="6">
        <v>65</v>
      </c>
      <c r="F20" s="148">
        <f>SUM(D20)*0.35</f>
        <v>77</v>
      </c>
      <c r="G20" s="50" t="s">
        <v>33</v>
      </c>
      <c r="H20" s="58" t="s">
        <v>33</v>
      </c>
      <c r="I20" s="58" t="s">
        <v>33</v>
      </c>
      <c r="J20" s="58" t="s">
        <v>33</v>
      </c>
      <c r="K20" s="58"/>
      <c r="L20" s="58"/>
      <c r="M20" s="3">
        <f t="shared" ref="M20" si="7">SUM(G20:L20)</f>
        <v>0</v>
      </c>
      <c r="N20" s="3">
        <f t="shared" ref="N20" si="8">M20*F20</f>
        <v>0</v>
      </c>
    </row>
    <row r="21" spans="1:15" ht="141.75" customHeight="1">
      <c r="A21" s="55" t="s">
        <v>171</v>
      </c>
      <c r="B21" s="56" t="s">
        <v>122</v>
      </c>
      <c r="C21" s="49" t="s">
        <v>12</v>
      </c>
      <c r="D21" s="59">
        <v>1390</v>
      </c>
      <c r="E21" s="6">
        <v>65</v>
      </c>
      <c r="F21" s="148">
        <f t="shared" ref="F21:F26" si="9">SUM(D21)*0.35</f>
        <v>486.49999999999994</v>
      </c>
      <c r="G21" s="50" t="s">
        <v>33</v>
      </c>
      <c r="H21" s="58"/>
      <c r="I21" s="58" t="s">
        <v>33</v>
      </c>
      <c r="J21" s="58"/>
      <c r="K21" s="58"/>
      <c r="L21" s="58"/>
      <c r="M21" s="3">
        <f t="shared" si="5"/>
        <v>0</v>
      </c>
      <c r="N21" s="3">
        <f t="shared" si="6"/>
        <v>0</v>
      </c>
    </row>
    <row r="22" spans="1:15" ht="111.75" customHeight="1">
      <c r="A22" s="55" t="s">
        <v>172</v>
      </c>
      <c r="B22" s="60" t="s">
        <v>123</v>
      </c>
      <c r="C22" s="49" t="s">
        <v>74</v>
      </c>
      <c r="D22" s="61">
        <v>1390</v>
      </c>
      <c r="E22" s="6">
        <v>65</v>
      </c>
      <c r="F22" s="148">
        <f t="shared" si="9"/>
        <v>486.49999999999994</v>
      </c>
      <c r="G22" s="50" t="s">
        <v>33</v>
      </c>
      <c r="H22" s="58" t="s">
        <v>33</v>
      </c>
      <c r="I22" s="58" t="s">
        <v>33</v>
      </c>
      <c r="J22" s="58"/>
      <c r="K22" s="58"/>
      <c r="L22" s="58"/>
      <c r="M22" s="3">
        <f t="shared" si="5"/>
        <v>0</v>
      </c>
      <c r="N22" s="3">
        <f t="shared" si="6"/>
        <v>0</v>
      </c>
    </row>
    <row r="23" spans="1:15" ht="102" customHeight="1">
      <c r="A23" s="55" t="s">
        <v>173</v>
      </c>
      <c r="B23" s="60" t="s">
        <v>124</v>
      </c>
      <c r="C23" s="49" t="s">
        <v>125</v>
      </c>
      <c r="D23" s="61">
        <v>1390</v>
      </c>
      <c r="E23" s="6">
        <v>65</v>
      </c>
      <c r="F23" s="148">
        <f t="shared" si="9"/>
        <v>486.49999999999994</v>
      </c>
      <c r="G23" s="50" t="s">
        <v>33</v>
      </c>
      <c r="H23" s="58" t="s">
        <v>33</v>
      </c>
      <c r="I23" s="58"/>
      <c r="J23" s="58"/>
      <c r="K23" s="58"/>
      <c r="L23" s="58"/>
      <c r="M23" s="3">
        <f t="shared" si="5"/>
        <v>0</v>
      </c>
      <c r="N23" s="3">
        <f t="shared" si="6"/>
        <v>0</v>
      </c>
    </row>
    <row r="24" spans="1:15" ht="102" customHeight="1">
      <c r="A24" s="55" t="s">
        <v>174</v>
      </c>
      <c r="B24" s="60" t="s">
        <v>126</v>
      </c>
      <c r="C24" s="49" t="s">
        <v>127</v>
      </c>
      <c r="D24" s="61">
        <v>1390</v>
      </c>
      <c r="E24" s="6">
        <v>65</v>
      </c>
      <c r="F24" s="148">
        <f t="shared" si="9"/>
        <v>486.49999999999994</v>
      </c>
      <c r="G24" s="50" t="s">
        <v>33</v>
      </c>
      <c r="H24" s="58" t="s">
        <v>33</v>
      </c>
      <c r="I24" s="58" t="s">
        <v>33</v>
      </c>
      <c r="J24" s="58"/>
      <c r="K24" s="58"/>
      <c r="L24" s="58"/>
      <c r="M24" s="3">
        <f t="shared" si="5"/>
        <v>0</v>
      </c>
      <c r="N24" s="3">
        <f t="shared" si="6"/>
        <v>0</v>
      </c>
    </row>
    <row r="25" spans="1:15" ht="105" customHeight="1">
      <c r="A25" s="55" t="s">
        <v>175</v>
      </c>
      <c r="B25" s="62" t="s">
        <v>128</v>
      </c>
      <c r="C25" s="49" t="s">
        <v>129</v>
      </c>
      <c r="D25" s="61">
        <v>1390</v>
      </c>
      <c r="E25" s="6">
        <v>65</v>
      </c>
      <c r="F25" s="148">
        <f t="shared" si="9"/>
        <v>486.49999999999994</v>
      </c>
      <c r="G25" s="50" t="s">
        <v>33</v>
      </c>
      <c r="H25" s="58" t="s">
        <v>33</v>
      </c>
      <c r="I25" s="58"/>
      <c r="J25" s="58"/>
      <c r="K25" s="58"/>
      <c r="L25" s="58"/>
      <c r="M25" s="3">
        <f t="shared" si="5"/>
        <v>0</v>
      </c>
      <c r="N25" s="3">
        <f t="shared" si="6"/>
        <v>0</v>
      </c>
    </row>
    <row r="26" spans="1:15" ht="129.75" customHeight="1">
      <c r="A26" s="55" t="s">
        <v>176</v>
      </c>
      <c r="B26" s="56" t="s">
        <v>130</v>
      </c>
      <c r="C26" s="49" t="s">
        <v>7</v>
      </c>
      <c r="D26" s="59">
        <v>1390</v>
      </c>
      <c r="E26" s="6">
        <v>65</v>
      </c>
      <c r="F26" s="148">
        <f t="shared" si="9"/>
        <v>486.49999999999994</v>
      </c>
      <c r="G26" s="50" t="s">
        <v>33</v>
      </c>
      <c r="H26" s="58" t="s">
        <v>33</v>
      </c>
      <c r="I26" s="58"/>
      <c r="J26" s="58"/>
      <c r="K26" s="58"/>
      <c r="L26" s="58"/>
      <c r="M26" s="3">
        <f t="shared" si="5"/>
        <v>0</v>
      </c>
      <c r="N26" s="3">
        <f t="shared" si="6"/>
        <v>0</v>
      </c>
    </row>
    <row r="27" spans="1:15" ht="120.75" customHeight="1">
      <c r="A27" s="55" t="s">
        <v>24</v>
      </c>
      <c r="B27" s="63" t="s">
        <v>13</v>
      </c>
      <c r="C27" s="52" t="s">
        <v>10</v>
      </c>
      <c r="D27" s="64">
        <v>1290</v>
      </c>
      <c r="E27" s="6">
        <v>70</v>
      </c>
      <c r="F27" s="148">
        <f>SUM(D27)*0.3</f>
        <v>387</v>
      </c>
      <c r="G27" s="50" t="s">
        <v>33</v>
      </c>
      <c r="H27" s="50" t="s">
        <v>33</v>
      </c>
      <c r="I27" s="50" t="s">
        <v>33</v>
      </c>
      <c r="J27" s="50" t="s">
        <v>33</v>
      </c>
      <c r="K27" s="51"/>
      <c r="L27" s="51"/>
      <c r="M27" s="3">
        <f t="shared" si="3"/>
        <v>0</v>
      </c>
      <c r="N27" s="3">
        <f t="shared" si="4"/>
        <v>0</v>
      </c>
      <c r="O27" s="65"/>
    </row>
    <row r="28" spans="1:15" ht="120" customHeight="1">
      <c r="A28" s="55" t="s">
        <v>25</v>
      </c>
      <c r="B28" s="63" t="s">
        <v>14</v>
      </c>
      <c r="C28" s="52" t="s">
        <v>10</v>
      </c>
      <c r="D28" s="64">
        <v>1290</v>
      </c>
      <c r="E28" s="6">
        <v>70</v>
      </c>
      <c r="F28" s="148">
        <f t="shared" ref="F28:F53" si="10">SUM(D28)*0.3</f>
        <v>387</v>
      </c>
      <c r="G28" s="50" t="s">
        <v>33</v>
      </c>
      <c r="H28" s="50" t="s">
        <v>33</v>
      </c>
      <c r="I28" s="50"/>
      <c r="J28" s="50" t="s">
        <v>33</v>
      </c>
      <c r="K28" s="51"/>
      <c r="L28" s="51" t="s">
        <v>33</v>
      </c>
      <c r="M28" s="3">
        <f t="shared" si="3"/>
        <v>0</v>
      </c>
      <c r="N28" s="3">
        <f t="shared" si="4"/>
        <v>0</v>
      </c>
      <c r="O28" s="65"/>
    </row>
    <row r="29" spans="1:15" ht="56.25" customHeight="1">
      <c r="A29" s="162" t="s">
        <v>52</v>
      </c>
      <c r="B29" s="164" t="s">
        <v>51</v>
      </c>
      <c r="C29" s="52" t="s">
        <v>7</v>
      </c>
      <c r="D29" s="3">
        <v>790</v>
      </c>
      <c r="E29" s="6">
        <v>70</v>
      </c>
      <c r="F29" s="148">
        <f t="shared" si="10"/>
        <v>237</v>
      </c>
      <c r="G29" s="50" t="s">
        <v>33</v>
      </c>
      <c r="H29" s="50" t="s">
        <v>33</v>
      </c>
      <c r="I29" s="51"/>
      <c r="J29" s="51"/>
      <c r="K29" s="51" t="s">
        <v>33</v>
      </c>
      <c r="L29" s="51" t="s">
        <v>33</v>
      </c>
      <c r="M29" s="3">
        <f t="shared" si="3"/>
        <v>0</v>
      </c>
      <c r="N29" s="3">
        <f t="shared" si="4"/>
        <v>0</v>
      </c>
      <c r="O29" s="65"/>
    </row>
    <row r="30" spans="1:15" ht="53.25" customHeight="1">
      <c r="A30" s="163"/>
      <c r="B30" s="165"/>
      <c r="C30" s="52" t="s">
        <v>148</v>
      </c>
      <c r="D30" s="3">
        <v>790</v>
      </c>
      <c r="E30" s="6">
        <v>70</v>
      </c>
      <c r="F30" s="148">
        <f t="shared" ref="F30" si="11">SUM(D30)*0.3</f>
        <v>237</v>
      </c>
      <c r="G30" s="50" t="s">
        <v>33</v>
      </c>
      <c r="H30" s="50" t="s">
        <v>33</v>
      </c>
      <c r="I30" s="51" t="s">
        <v>33</v>
      </c>
      <c r="J30" s="51"/>
      <c r="K30" s="51" t="s">
        <v>33</v>
      </c>
      <c r="L30" s="51" t="s">
        <v>33</v>
      </c>
      <c r="M30" s="3">
        <f t="shared" ref="M30" si="12">SUM(G30:L30)</f>
        <v>0</v>
      </c>
      <c r="N30" s="3">
        <f t="shared" ref="N30" si="13">M30*F30</f>
        <v>0</v>
      </c>
      <c r="O30" s="65"/>
    </row>
    <row r="31" spans="1:15" ht="121.5" customHeight="1">
      <c r="A31" s="66" t="s">
        <v>44</v>
      </c>
      <c r="B31" s="67" t="s">
        <v>42</v>
      </c>
      <c r="C31" s="49" t="s">
        <v>43</v>
      </c>
      <c r="D31" s="3">
        <v>1090</v>
      </c>
      <c r="E31" s="6">
        <v>70</v>
      </c>
      <c r="F31" s="148">
        <f t="shared" si="10"/>
        <v>327</v>
      </c>
      <c r="G31" s="50" t="s">
        <v>33</v>
      </c>
      <c r="H31" s="50" t="s">
        <v>33</v>
      </c>
      <c r="I31" s="51" t="s">
        <v>33</v>
      </c>
      <c r="J31" s="51"/>
      <c r="K31" s="51"/>
      <c r="L31" s="51" t="s">
        <v>33</v>
      </c>
      <c r="M31" s="3">
        <f t="shared" si="3"/>
        <v>0</v>
      </c>
      <c r="N31" s="3">
        <f t="shared" si="4"/>
        <v>0</v>
      </c>
    </row>
    <row r="32" spans="1:15" ht="116.25" customHeight="1">
      <c r="A32" s="66" t="s">
        <v>41</v>
      </c>
      <c r="B32" s="67" t="s">
        <v>40</v>
      </c>
      <c r="C32" s="49" t="s">
        <v>15</v>
      </c>
      <c r="D32" s="3">
        <v>1090</v>
      </c>
      <c r="E32" s="6">
        <v>70</v>
      </c>
      <c r="F32" s="148">
        <f t="shared" si="10"/>
        <v>327</v>
      </c>
      <c r="G32" s="50" t="s">
        <v>33</v>
      </c>
      <c r="H32" s="50"/>
      <c r="I32" s="51"/>
      <c r="J32" s="51"/>
      <c r="K32" s="51"/>
      <c r="L32" s="51" t="s">
        <v>33</v>
      </c>
      <c r="M32" s="3">
        <f t="shared" si="3"/>
        <v>0</v>
      </c>
      <c r="N32" s="3">
        <f t="shared" si="4"/>
        <v>0</v>
      </c>
    </row>
    <row r="33" spans="1:15" ht="126.75" customHeight="1">
      <c r="A33" s="66" t="s">
        <v>39</v>
      </c>
      <c r="B33" s="67" t="s">
        <v>34</v>
      </c>
      <c r="C33" s="49" t="s">
        <v>7</v>
      </c>
      <c r="D33" s="3">
        <v>790</v>
      </c>
      <c r="E33" s="6">
        <v>70</v>
      </c>
      <c r="F33" s="148">
        <f t="shared" si="10"/>
        <v>237</v>
      </c>
      <c r="G33" s="50" t="s">
        <v>33</v>
      </c>
      <c r="H33" s="50"/>
      <c r="I33" s="51"/>
      <c r="J33" s="51"/>
      <c r="K33" s="51"/>
      <c r="L33" s="51"/>
      <c r="M33" s="3">
        <f t="shared" si="3"/>
        <v>0</v>
      </c>
      <c r="N33" s="3">
        <f t="shared" si="4"/>
        <v>0</v>
      </c>
      <c r="O33" s="4"/>
    </row>
    <row r="34" spans="1:15" ht="72" customHeight="1">
      <c r="A34" s="171" t="s">
        <v>177</v>
      </c>
      <c r="B34" s="173" t="s">
        <v>89</v>
      </c>
      <c r="C34" s="49" t="s">
        <v>1</v>
      </c>
      <c r="D34" s="3">
        <v>990</v>
      </c>
      <c r="E34" s="6">
        <v>70</v>
      </c>
      <c r="F34" s="148">
        <f t="shared" si="10"/>
        <v>297</v>
      </c>
      <c r="G34" s="50" t="s">
        <v>33</v>
      </c>
      <c r="H34" s="50"/>
      <c r="I34" s="51" t="s">
        <v>33</v>
      </c>
      <c r="J34" s="51" t="s">
        <v>33</v>
      </c>
      <c r="K34" s="51"/>
      <c r="L34" s="51" t="s">
        <v>33</v>
      </c>
      <c r="M34" s="3">
        <f t="shared" si="3"/>
        <v>0</v>
      </c>
      <c r="N34" s="3">
        <f t="shared" si="4"/>
        <v>0</v>
      </c>
      <c r="O34" s="4"/>
    </row>
    <row r="35" spans="1:15" ht="58.5" customHeight="1">
      <c r="A35" s="172"/>
      <c r="B35" s="174"/>
      <c r="C35" s="49" t="s">
        <v>0</v>
      </c>
      <c r="D35" s="3">
        <v>990</v>
      </c>
      <c r="E35" s="6">
        <v>70</v>
      </c>
      <c r="F35" s="148">
        <f t="shared" ref="F35" si="14">SUM(D35)*0.3</f>
        <v>297</v>
      </c>
      <c r="G35" s="50" t="s">
        <v>33</v>
      </c>
      <c r="H35" s="50" t="s">
        <v>33</v>
      </c>
      <c r="I35" s="51"/>
      <c r="J35" s="51" t="s">
        <v>33</v>
      </c>
      <c r="K35" s="51" t="s">
        <v>33</v>
      </c>
      <c r="L35" s="51"/>
      <c r="M35" s="3">
        <f t="shared" ref="M35" si="15">SUM(G35:L35)</f>
        <v>0</v>
      </c>
      <c r="N35" s="3">
        <f t="shared" ref="N35" si="16">M35*F35</f>
        <v>0</v>
      </c>
      <c r="O35" s="4"/>
    </row>
    <row r="36" spans="1:15" ht="124.5" customHeight="1">
      <c r="A36" s="162" t="s">
        <v>23</v>
      </c>
      <c r="B36" s="164" t="s">
        <v>21</v>
      </c>
      <c r="C36" s="49" t="s">
        <v>12</v>
      </c>
      <c r="D36" s="3">
        <v>790</v>
      </c>
      <c r="E36" s="6">
        <v>70</v>
      </c>
      <c r="F36" s="148">
        <f t="shared" si="10"/>
        <v>237</v>
      </c>
      <c r="G36" s="50" t="s">
        <v>33</v>
      </c>
      <c r="H36" s="50"/>
      <c r="I36" s="51"/>
      <c r="J36" s="51"/>
      <c r="K36" s="51"/>
      <c r="L36" s="51"/>
      <c r="M36" s="3">
        <f t="shared" si="3"/>
        <v>0</v>
      </c>
      <c r="N36" s="3">
        <f t="shared" si="4"/>
        <v>0</v>
      </c>
    </row>
    <row r="37" spans="1:15" ht="92.25" customHeight="1">
      <c r="A37" s="177"/>
      <c r="B37" s="178"/>
      <c r="C37" s="49" t="s">
        <v>7</v>
      </c>
      <c r="D37" s="3">
        <v>790</v>
      </c>
      <c r="E37" s="6">
        <v>70</v>
      </c>
      <c r="F37" s="148">
        <f t="shared" si="10"/>
        <v>237</v>
      </c>
      <c r="G37" s="50" t="s">
        <v>33</v>
      </c>
      <c r="H37" s="50"/>
      <c r="I37" s="51"/>
      <c r="J37" s="51"/>
      <c r="K37" s="51"/>
      <c r="L37" s="51"/>
      <c r="M37" s="3">
        <f t="shared" si="3"/>
        <v>0</v>
      </c>
      <c r="N37" s="3">
        <f t="shared" si="4"/>
        <v>0</v>
      </c>
    </row>
    <row r="38" spans="1:15" ht="111" customHeight="1">
      <c r="A38" s="163"/>
      <c r="B38" s="165"/>
      <c r="C38" s="49" t="s">
        <v>6</v>
      </c>
      <c r="D38" s="3">
        <v>790</v>
      </c>
      <c r="E38" s="6">
        <v>70</v>
      </c>
      <c r="F38" s="148">
        <f t="shared" si="10"/>
        <v>237</v>
      </c>
      <c r="G38" s="50" t="s">
        <v>33</v>
      </c>
      <c r="H38" s="50"/>
      <c r="I38" s="51"/>
      <c r="J38" s="51"/>
      <c r="K38" s="51"/>
      <c r="L38" s="51"/>
      <c r="M38" s="3">
        <f t="shared" si="3"/>
        <v>0</v>
      </c>
      <c r="N38" s="3">
        <f t="shared" si="4"/>
        <v>0</v>
      </c>
      <c r="O38" s="65"/>
    </row>
    <row r="39" spans="1:15" ht="61.5" customHeight="1">
      <c r="A39" s="162" t="s">
        <v>178</v>
      </c>
      <c r="B39" s="166" t="s">
        <v>88</v>
      </c>
      <c r="C39" s="49" t="s">
        <v>86</v>
      </c>
      <c r="D39" s="68">
        <v>1790</v>
      </c>
      <c r="E39" s="6">
        <v>70</v>
      </c>
      <c r="F39" s="148">
        <f t="shared" si="10"/>
        <v>537</v>
      </c>
      <c r="G39" s="50" t="s">
        <v>33</v>
      </c>
      <c r="H39" s="50" t="s">
        <v>33</v>
      </c>
      <c r="I39" s="51" t="s">
        <v>33</v>
      </c>
      <c r="J39" s="51" t="s">
        <v>33</v>
      </c>
      <c r="K39" s="51" t="s">
        <v>33</v>
      </c>
      <c r="L39" s="51"/>
      <c r="M39" s="3">
        <f t="shared" si="3"/>
        <v>0</v>
      </c>
      <c r="N39" s="3">
        <f t="shared" si="4"/>
        <v>0</v>
      </c>
    </row>
    <row r="40" spans="1:15" ht="75" customHeight="1">
      <c r="A40" s="163"/>
      <c r="B40" s="167"/>
      <c r="C40" s="49" t="s">
        <v>209</v>
      </c>
      <c r="D40" s="68">
        <v>1790</v>
      </c>
      <c r="E40" s="6">
        <v>70</v>
      </c>
      <c r="F40" s="148">
        <f t="shared" ref="F40" si="17">SUM(D40)*0.3</f>
        <v>537</v>
      </c>
      <c r="G40" s="50" t="s">
        <v>33</v>
      </c>
      <c r="H40" s="50" t="s">
        <v>33</v>
      </c>
      <c r="I40" s="51" t="s">
        <v>33</v>
      </c>
      <c r="J40" s="51" t="s">
        <v>33</v>
      </c>
      <c r="K40" s="51" t="s">
        <v>33</v>
      </c>
      <c r="L40" s="51"/>
      <c r="M40" s="3">
        <f t="shared" ref="M40" si="18">SUM(G40:L40)</f>
        <v>0</v>
      </c>
      <c r="N40" s="3">
        <f t="shared" ref="N40" si="19">M40*F40</f>
        <v>0</v>
      </c>
    </row>
    <row r="41" spans="1:15" ht="123" customHeight="1">
      <c r="A41" s="55" t="s">
        <v>179</v>
      </c>
      <c r="B41" s="67" t="s">
        <v>31</v>
      </c>
      <c r="C41" s="49" t="s">
        <v>32</v>
      </c>
      <c r="D41" s="68">
        <v>1490</v>
      </c>
      <c r="E41" s="6">
        <v>70</v>
      </c>
      <c r="F41" s="148">
        <f t="shared" si="10"/>
        <v>447</v>
      </c>
      <c r="G41" s="50" t="s">
        <v>33</v>
      </c>
      <c r="H41" s="50" t="s">
        <v>33</v>
      </c>
      <c r="I41" s="51" t="s">
        <v>33</v>
      </c>
      <c r="J41" s="51" t="s">
        <v>33</v>
      </c>
      <c r="K41" s="51"/>
      <c r="L41" s="51"/>
      <c r="M41" s="3">
        <f t="shared" si="3"/>
        <v>0</v>
      </c>
      <c r="N41" s="3">
        <f t="shared" si="4"/>
        <v>0</v>
      </c>
    </row>
    <row r="42" spans="1:15" ht="123" customHeight="1">
      <c r="A42" s="55" t="s">
        <v>38</v>
      </c>
      <c r="B42" s="67" t="s">
        <v>37</v>
      </c>
      <c r="C42" s="49" t="s">
        <v>6</v>
      </c>
      <c r="D42" s="68">
        <v>1990</v>
      </c>
      <c r="E42" s="6">
        <v>70</v>
      </c>
      <c r="F42" s="148">
        <f t="shared" si="10"/>
        <v>597</v>
      </c>
      <c r="G42" s="50" t="s">
        <v>33</v>
      </c>
      <c r="H42" s="50" t="s">
        <v>33</v>
      </c>
      <c r="I42" s="51"/>
      <c r="J42" s="51"/>
      <c r="K42" s="51"/>
      <c r="L42" s="51" t="s">
        <v>33</v>
      </c>
      <c r="M42" s="3">
        <f t="shared" si="3"/>
        <v>0</v>
      </c>
      <c r="N42" s="3">
        <f t="shared" si="4"/>
        <v>0</v>
      </c>
    </row>
    <row r="43" spans="1:15" ht="123" customHeight="1">
      <c r="A43" s="55" t="s">
        <v>36</v>
      </c>
      <c r="B43" s="67" t="s">
        <v>35</v>
      </c>
      <c r="C43" s="49" t="s">
        <v>16</v>
      </c>
      <c r="D43" s="68">
        <v>1990</v>
      </c>
      <c r="E43" s="6">
        <v>70</v>
      </c>
      <c r="F43" s="148">
        <f t="shared" si="10"/>
        <v>597</v>
      </c>
      <c r="G43" s="50" t="s">
        <v>33</v>
      </c>
      <c r="H43" s="50" t="s">
        <v>33</v>
      </c>
      <c r="I43" s="51" t="s">
        <v>33</v>
      </c>
      <c r="J43" s="51" t="s">
        <v>33</v>
      </c>
      <c r="K43" s="51" t="s">
        <v>33</v>
      </c>
      <c r="L43" s="51"/>
      <c r="M43" s="3">
        <f t="shared" si="3"/>
        <v>0</v>
      </c>
      <c r="N43" s="3">
        <f t="shared" si="4"/>
        <v>0</v>
      </c>
      <c r="O43" s="65"/>
    </row>
    <row r="44" spans="1:15" ht="125.25" customHeight="1">
      <c r="A44" s="55" t="s">
        <v>53</v>
      </c>
      <c r="B44" s="69" t="s">
        <v>54</v>
      </c>
      <c r="C44" s="49" t="s">
        <v>16</v>
      </c>
      <c r="D44" s="68">
        <v>1990</v>
      </c>
      <c r="E44" s="6">
        <v>70</v>
      </c>
      <c r="F44" s="148">
        <f t="shared" si="10"/>
        <v>597</v>
      </c>
      <c r="G44" s="50" t="s">
        <v>33</v>
      </c>
      <c r="H44" s="50" t="s">
        <v>33</v>
      </c>
      <c r="I44" s="51" t="s">
        <v>33</v>
      </c>
      <c r="J44" s="51"/>
      <c r="K44" s="51"/>
      <c r="L44" s="51"/>
      <c r="M44" s="3">
        <f t="shared" si="3"/>
        <v>0</v>
      </c>
      <c r="N44" s="3">
        <f t="shared" si="4"/>
        <v>0</v>
      </c>
    </row>
    <row r="45" spans="1:15" ht="59.25" customHeight="1">
      <c r="A45" s="154" t="s">
        <v>27</v>
      </c>
      <c r="B45" s="166" t="s">
        <v>26</v>
      </c>
      <c r="C45" s="70" t="s">
        <v>16</v>
      </c>
      <c r="D45" s="68">
        <v>1990</v>
      </c>
      <c r="E45" s="6">
        <v>70</v>
      </c>
      <c r="F45" s="148">
        <f t="shared" si="10"/>
        <v>597</v>
      </c>
      <c r="G45" s="50" t="s">
        <v>33</v>
      </c>
      <c r="H45" s="50" t="s">
        <v>33</v>
      </c>
      <c r="I45" s="51" t="s">
        <v>33</v>
      </c>
      <c r="J45" s="51" t="s">
        <v>33</v>
      </c>
      <c r="K45" s="51" t="s">
        <v>33</v>
      </c>
      <c r="L45" s="51"/>
      <c r="M45" s="3">
        <f t="shared" si="3"/>
        <v>0</v>
      </c>
      <c r="N45" s="3">
        <f t="shared" si="4"/>
        <v>0</v>
      </c>
    </row>
    <row r="46" spans="1:15" ht="69" customHeight="1">
      <c r="A46" s="161"/>
      <c r="B46" s="167"/>
      <c r="C46" s="70" t="s">
        <v>208</v>
      </c>
      <c r="D46" s="68">
        <v>1990</v>
      </c>
      <c r="E46" s="6">
        <v>70</v>
      </c>
      <c r="F46" s="148">
        <f t="shared" ref="F46" si="20">SUM(D46)*0.3</f>
        <v>597</v>
      </c>
      <c r="G46" s="50" t="s">
        <v>33</v>
      </c>
      <c r="H46" s="50" t="s">
        <v>33</v>
      </c>
      <c r="I46" s="51" t="s">
        <v>33</v>
      </c>
      <c r="J46" s="51" t="s">
        <v>33</v>
      </c>
      <c r="K46" s="51"/>
      <c r="L46" s="51"/>
      <c r="M46" s="3">
        <f t="shared" ref="M46" si="21">SUM(G46:L46)</f>
        <v>0</v>
      </c>
      <c r="N46" s="3">
        <f t="shared" ref="N46" si="22">M46*F46</f>
        <v>0</v>
      </c>
    </row>
    <row r="47" spans="1:15" ht="102" customHeight="1">
      <c r="A47" s="55" t="s">
        <v>28</v>
      </c>
      <c r="B47" s="69" t="s">
        <v>19</v>
      </c>
      <c r="C47" s="49" t="s">
        <v>20</v>
      </c>
      <c r="D47" s="68">
        <v>3600</v>
      </c>
      <c r="E47" s="6">
        <v>70</v>
      </c>
      <c r="F47" s="148">
        <f t="shared" si="10"/>
        <v>1080</v>
      </c>
      <c r="G47" s="200"/>
      <c r="H47" s="201"/>
      <c r="I47" s="201"/>
      <c r="J47" s="201"/>
      <c r="K47" s="201"/>
      <c r="L47" s="202"/>
      <c r="M47" s="3">
        <f t="shared" si="3"/>
        <v>0</v>
      </c>
      <c r="N47" s="3">
        <f t="shared" si="4"/>
        <v>0</v>
      </c>
      <c r="O47" s="71"/>
    </row>
    <row r="48" spans="1:15" ht="109.5" customHeight="1">
      <c r="A48" s="55" t="s">
        <v>29</v>
      </c>
      <c r="B48" s="67" t="s">
        <v>30</v>
      </c>
      <c r="C48" s="49" t="s">
        <v>20</v>
      </c>
      <c r="D48" s="68">
        <v>1990</v>
      </c>
      <c r="E48" s="6">
        <v>70</v>
      </c>
      <c r="F48" s="148">
        <f t="shared" si="10"/>
        <v>597</v>
      </c>
      <c r="G48" s="200"/>
      <c r="H48" s="201"/>
      <c r="I48" s="201"/>
      <c r="J48" s="201"/>
      <c r="K48" s="201"/>
      <c r="L48" s="202"/>
      <c r="M48" s="3">
        <f t="shared" si="3"/>
        <v>0</v>
      </c>
      <c r="N48" s="3">
        <f t="shared" si="4"/>
        <v>0</v>
      </c>
      <c r="O48" s="65"/>
    </row>
    <row r="49" spans="1:15" ht="99" customHeight="1">
      <c r="A49" s="55" t="s">
        <v>180</v>
      </c>
      <c r="B49" s="72" t="s">
        <v>90</v>
      </c>
      <c r="C49" s="49" t="s">
        <v>9</v>
      </c>
      <c r="D49" s="68">
        <v>290</v>
      </c>
      <c r="E49" s="6">
        <v>70</v>
      </c>
      <c r="F49" s="148">
        <f t="shared" si="10"/>
        <v>87</v>
      </c>
      <c r="G49" s="200"/>
      <c r="H49" s="201"/>
      <c r="I49" s="201"/>
      <c r="J49" s="201"/>
      <c r="K49" s="201"/>
      <c r="L49" s="202"/>
      <c r="M49" s="3">
        <f t="shared" si="3"/>
        <v>0</v>
      </c>
      <c r="N49" s="3">
        <f t="shared" si="4"/>
        <v>0</v>
      </c>
      <c r="O49" s="4"/>
    </row>
    <row r="50" spans="1:15" ht="30" customHeight="1">
      <c r="A50" s="171" t="s">
        <v>50</v>
      </c>
      <c r="B50" s="166" t="s">
        <v>49</v>
      </c>
      <c r="C50" s="49" t="s">
        <v>45</v>
      </c>
      <c r="D50" s="3">
        <v>290</v>
      </c>
      <c r="E50" s="6">
        <v>70</v>
      </c>
      <c r="F50" s="148">
        <f t="shared" si="10"/>
        <v>87</v>
      </c>
      <c r="G50" s="200"/>
      <c r="H50" s="201"/>
      <c r="I50" s="201"/>
      <c r="J50" s="201"/>
      <c r="K50" s="201"/>
      <c r="L50" s="202"/>
      <c r="M50" s="3">
        <f t="shared" si="3"/>
        <v>0</v>
      </c>
      <c r="N50" s="3">
        <f t="shared" si="4"/>
        <v>0</v>
      </c>
    </row>
    <row r="51" spans="1:15" ht="28.5" customHeight="1">
      <c r="A51" s="208"/>
      <c r="B51" s="207"/>
      <c r="C51" s="49" t="s">
        <v>46</v>
      </c>
      <c r="D51" s="3">
        <v>290</v>
      </c>
      <c r="E51" s="6">
        <v>70</v>
      </c>
      <c r="F51" s="148">
        <f t="shared" si="10"/>
        <v>87</v>
      </c>
      <c r="G51" s="200"/>
      <c r="H51" s="201"/>
      <c r="I51" s="201"/>
      <c r="J51" s="201"/>
      <c r="K51" s="201"/>
      <c r="L51" s="202"/>
      <c r="M51" s="3">
        <f t="shared" si="3"/>
        <v>0</v>
      </c>
      <c r="N51" s="3">
        <f t="shared" si="4"/>
        <v>0</v>
      </c>
    </row>
    <row r="52" spans="1:15" ht="27" customHeight="1">
      <c r="A52" s="208"/>
      <c r="B52" s="207"/>
      <c r="C52" s="49" t="s">
        <v>47</v>
      </c>
      <c r="D52" s="3">
        <v>290</v>
      </c>
      <c r="E52" s="6">
        <v>70</v>
      </c>
      <c r="F52" s="148">
        <f t="shared" si="10"/>
        <v>87</v>
      </c>
      <c r="G52" s="200"/>
      <c r="H52" s="201"/>
      <c r="I52" s="201"/>
      <c r="J52" s="201"/>
      <c r="K52" s="201"/>
      <c r="L52" s="202"/>
      <c r="M52" s="3">
        <f t="shared" si="3"/>
        <v>0</v>
      </c>
      <c r="N52" s="3">
        <f t="shared" si="4"/>
        <v>0</v>
      </c>
    </row>
    <row r="53" spans="1:15" ht="22.5" customHeight="1">
      <c r="A53" s="208"/>
      <c r="B53" s="207"/>
      <c r="C53" s="70" t="s">
        <v>48</v>
      </c>
      <c r="D53" s="16">
        <v>290</v>
      </c>
      <c r="E53" s="15">
        <v>70</v>
      </c>
      <c r="F53" s="146">
        <f t="shared" si="10"/>
        <v>87</v>
      </c>
      <c r="G53" s="203"/>
      <c r="H53" s="204"/>
      <c r="I53" s="204"/>
      <c r="J53" s="204"/>
      <c r="K53" s="204"/>
      <c r="L53" s="205"/>
      <c r="M53" s="16">
        <f t="shared" si="3"/>
        <v>0</v>
      </c>
      <c r="N53" s="16">
        <f t="shared" si="4"/>
        <v>0</v>
      </c>
    </row>
    <row r="54" spans="1:15" ht="20.25" customHeight="1">
      <c r="A54" s="101" t="s">
        <v>80</v>
      </c>
      <c r="B54" s="102"/>
      <c r="C54" s="102"/>
      <c r="D54" s="102"/>
      <c r="E54" s="102"/>
      <c r="F54" s="103"/>
      <c r="G54" s="102"/>
      <c r="H54" s="102"/>
      <c r="I54" s="102"/>
      <c r="J54" s="102"/>
      <c r="K54" s="102"/>
      <c r="L54" s="102"/>
      <c r="M54" s="111"/>
      <c r="N54" s="112"/>
    </row>
    <row r="55" spans="1:15" ht="61.5" customHeight="1">
      <c r="A55" s="161" t="s">
        <v>181</v>
      </c>
      <c r="B55" s="156" t="s">
        <v>85</v>
      </c>
      <c r="C55" s="105" t="s">
        <v>0</v>
      </c>
      <c r="D55" s="106">
        <v>1890</v>
      </c>
      <c r="E55" s="107">
        <v>70</v>
      </c>
      <c r="F55" s="149">
        <f t="shared" ref="F55" si="23">SUM(D55)*0.3</f>
        <v>567</v>
      </c>
      <c r="G55" s="108" t="s">
        <v>33</v>
      </c>
      <c r="H55" s="109"/>
      <c r="I55" s="109"/>
      <c r="J55" s="109"/>
      <c r="K55" s="109" t="s">
        <v>33</v>
      </c>
      <c r="L55" s="109" t="s">
        <v>33</v>
      </c>
      <c r="M55" s="110">
        <f t="shared" ref="M55:M83" si="24">SUM(G55:L55)</f>
        <v>0</v>
      </c>
      <c r="N55" s="110">
        <f t="shared" ref="N55:N83" si="25">M55*F55</f>
        <v>0</v>
      </c>
    </row>
    <row r="56" spans="1:15" ht="45" customHeight="1">
      <c r="A56" s="153"/>
      <c r="B56" s="206"/>
      <c r="C56" s="49" t="s">
        <v>182</v>
      </c>
      <c r="D56" s="57">
        <v>1890</v>
      </c>
      <c r="E56" s="6">
        <v>70</v>
      </c>
      <c r="F56" s="148">
        <f t="shared" ref="F56:F62" si="26">SUM(D56)*0.3</f>
        <v>567</v>
      </c>
      <c r="G56" s="50" t="s">
        <v>33</v>
      </c>
      <c r="H56" s="73" t="s">
        <v>33</v>
      </c>
      <c r="I56" s="73"/>
      <c r="J56" s="73"/>
      <c r="K56" s="73" t="s">
        <v>33</v>
      </c>
      <c r="L56" s="73" t="s">
        <v>33</v>
      </c>
      <c r="M56" s="3">
        <f t="shared" ref="M56:M62" si="27">SUM(G56:L56)</f>
        <v>0</v>
      </c>
      <c r="N56" s="3">
        <f t="shared" ref="N56:N62" si="28">M56*F56</f>
        <v>0</v>
      </c>
    </row>
    <row r="57" spans="1:15" ht="45" customHeight="1">
      <c r="A57" s="154" t="s">
        <v>223</v>
      </c>
      <c r="B57" s="157" t="s">
        <v>224</v>
      </c>
      <c r="C57" s="74" t="s">
        <v>55</v>
      </c>
      <c r="D57" s="57">
        <v>1890</v>
      </c>
      <c r="E57" s="6">
        <v>70</v>
      </c>
      <c r="F57" s="148">
        <f t="shared" si="26"/>
        <v>567</v>
      </c>
      <c r="G57" s="50" t="s">
        <v>33</v>
      </c>
      <c r="H57" s="73" t="s">
        <v>33</v>
      </c>
      <c r="I57" s="73"/>
      <c r="J57" s="73"/>
      <c r="K57" s="73"/>
      <c r="L57" s="73" t="s">
        <v>33</v>
      </c>
      <c r="M57" s="3">
        <f t="shared" si="27"/>
        <v>0</v>
      </c>
      <c r="N57" s="3">
        <f t="shared" si="28"/>
        <v>0</v>
      </c>
    </row>
    <row r="58" spans="1:15" ht="45" customHeight="1">
      <c r="A58" s="160"/>
      <c r="B58" s="158"/>
      <c r="C58" s="49" t="s">
        <v>214</v>
      </c>
      <c r="D58" s="57">
        <v>1890</v>
      </c>
      <c r="E58" s="6">
        <v>70</v>
      </c>
      <c r="F58" s="148">
        <f t="shared" ref="F58" si="29">SUM(D58)*0.3</f>
        <v>567</v>
      </c>
      <c r="G58" s="50" t="s">
        <v>33</v>
      </c>
      <c r="H58" s="73"/>
      <c r="I58" s="73"/>
      <c r="J58" s="73"/>
      <c r="K58" s="73" t="s">
        <v>33</v>
      </c>
      <c r="L58" s="73" t="s">
        <v>33</v>
      </c>
      <c r="M58" s="3">
        <f t="shared" ref="M58" si="30">SUM(G58:L58)</f>
        <v>0</v>
      </c>
      <c r="N58" s="3">
        <f t="shared" ref="N58" si="31">M58*F58</f>
        <v>0</v>
      </c>
    </row>
    <row r="59" spans="1:15" ht="45" customHeight="1">
      <c r="A59" s="161"/>
      <c r="B59" s="159"/>
      <c r="C59" s="49" t="s">
        <v>0</v>
      </c>
      <c r="D59" s="57">
        <v>1890</v>
      </c>
      <c r="E59" s="6">
        <v>70</v>
      </c>
      <c r="F59" s="148">
        <f t="shared" ref="F59:F60" si="32">SUM(D59)*0.3</f>
        <v>567</v>
      </c>
      <c r="G59" s="50" t="s">
        <v>33</v>
      </c>
      <c r="H59" s="73"/>
      <c r="I59" s="73"/>
      <c r="J59" s="73" t="s">
        <v>33</v>
      </c>
      <c r="K59" s="73"/>
      <c r="L59" s="73"/>
      <c r="M59" s="3">
        <f t="shared" ref="M59:M60" si="33">SUM(G59:L59)</f>
        <v>0</v>
      </c>
      <c r="N59" s="3">
        <f t="shared" ref="N59:N60" si="34">M59*F59</f>
        <v>0</v>
      </c>
    </row>
    <row r="60" spans="1:15" ht="60.75" customHeight="1">
      <c r="A60" s="154" t="s">
        <v>225</v>
      </c>
      <c r="B60" s="157" t="s">
        <v>226</v>
      </c>
      <c r="C60" s="75" t="s">
        <v>1</v>
      </c>
      <c r="D60" s="57">
        <v>1890</v>
      </c>
      <c r="E60" s="6">
        <v>70</v>
      </c>
      <c r="F60" s="148">
        <f t="shared" si="32"/>
        <v>567</v>
      </c>
      <c r="G60" s="50" t="s">
        <v>33</v>
      </c>
      <c r="H60" s="73"/>
      <c r="I60" s="73"/>
      <c r="J60" s="73"/>
      <c r="K60" s="73"/>
      <c r="L60" s="73"/>
      <c r="M60" s="3">
        <f t="shared" si="33"/>
        <v>0</v>
      </c>
      <c r="N60" s="3">
        <f t="shared" si="34"/>
        <v>0</v>
      </c>
    </row>
    <row r="61" spans="1:15" ht="58.5" customHeight="1">
      <c r="A61" s="161"/>
      <c r="B61" s="159"/>
      <c r="C61" s="49" t="s">
        <v>0</v>
      </c>
      <c r="D61" s="57">
        <v>1890</v>
      </c>
      <c r="E61" s="6">
        <v>70</v>
      </c>
      <c r="F61" s="148">
        <f t="shared" ref="F61" si="35">SUM(D61)*0.3</f>
        <v>567</v>
      </c>
      <c r="G61" s="50" t="s">
        <v>33</v>
      </c>
      <c r="H61" s="73" t="s">
        <v>33</v>
      </c>
      <c r="I61" s="73"/>
      <c r="J61" s="73"/>
      <c r="K61" s="73" t="s">
        <v>33</v>
      </c>
      <c r="L61" s="73" t="s">
        <v>33</v>
      </c>
      <c r="M61" s="3">
        <f t="shared" ref="M61" si="36">SUM(G61:L61)</f>
        <v>0</v>
      </c>
      <c r="N61" s="3">
        <f t="shared" ref="N61" si="37">M61*F61</f>
        <v>0</v>
      </c>
    </row>
    <row r="62" spans="1:15" ht="63" customHeight="1">
      <c r="A62" s="153" t="s">
        <v>221</v>
      </c>
      <c r="B62" s="155" t="s">
        <v>222</v>
      </c>
      <c r="C62" s="49" t="s">
        <v>0</v>
      </c>
      <c r="D62" s="57">
        <v>1590</v>
      </c>
      <c r="E62" s="6">
        <v>70</v>
      </c>
      <c r="F62" s="148">
        <f t="shared" si="26"/>
        <v>477</v>
      </c>
      <c r="G62" s="50" t="s">
        <v>33</v>
      </c>
      <c r="H62" s="73" t="s">
        <v>33</v>
      </c>
      <c r="I62" s="73"/>
      <c r="J62" s="73"/>
      <c r="K62" s="73"/>
      <c r="L62" s="73" t="s">
        <v>33</v>
      </c>
      <c r="M62" s="3">
        <f t="shared" si="27"/>
        <v>0</v>
      </c>
      <c r="N62" s="3">
        <f t="shared" si="28"/>
        <v>0</v>
      </c>
    </row>
    <row r="63" spans="1:15" ht="70.5" customHeight="1">
      <c r="A63" s="154"/>
      <c r="B63" s="156"/>
      <c r="C63" s="70" t="s">
        <v>214</v>
      </c>
      <c r="D63" s="116">
        <v>1590</v>
      </c>
      <c r="E63" s="15">
        <v>70</v>
      </c>
      <c r="F63" s="146">
        <f t="shared" ref="F63" si="38">SUM(D63)*0.3</f>
        <v>477</v>
      </c>
      <c r="G63" s="117" t="s">
        <v>33</v>
      </c>
      <c r="H63" s="118" t="s">
        <v>33</v>
      </c>
      <c r="I63" s="118"/>
      <c r="J63" s="118"/>
      <c r="K63" s="118" t="s">
        <v>33</v>
      </c>
      <c r="L63" s="118" t="s">
        <v>33</v>
      </c>
      <c r="M63" s="16">
        <f t="shared" ref="M63" si="39">SUM(G63:L63)</f>
        <v>0</v>
      </c>
      <c r="N63" s="16">
        <f t="shared" ref="N63" si="40">M63*F63</f>
        <v>0</v>
      </c>
    </row>
    <row r="64" spans="1:15" ht="19.5" customHeight="1">
      <c r="A64" s="113" t="s">
        <v>81</v>
      </c>
      <c r="B64" s="114"/>
      <c r="C64" s="114"/>
      <c r="D64" s="114"/>
      <c r="E64" s="114"/>
      <c r="F64" s="115"/>
      <c r="G64" s="114"/>
      <c r="H64" s="114"/>
      <c r="I64" s="114"/>
      <c r="J64" s="114"/>
      <c r="K64" s="114"/>
      <c r="L64" s="114"/>
      <c r="M64" s="111"/>
      <c r="N64" s="112"/>
    </row>
    <row r="65" spans="1:14" ht="54.75" customHeight="1">
      <c r="A65" s="160" t="s">
        <v>183</v>
      </c>
      <c r="B65" s="184" t="s">
        <v>58</v>
      </c>
      <c r="C65" s="119" t="s">
        <v>57</v>
      </c>
      <c r="D65" s="106">
        <v>1190</v>
      </c>
      <c r="E65" s="107">
        <v>70</v>
      </c>
      <c r="F65" s="149">
        <f>SUM(D65)*0.3</f>
        <v>357</v>
      </c>
      <c r="G65" s="120" t="s">
        <v>33</v>
      </c>
      <c r="H65" s="109" t="s">
        <v>33</v>
      </c>
      <c r="I65" s="109" t="s">
        <v>33</v>
      </c>
      <c r="J65" s="109" t="s">
        <v>33</v>
      </c>
      <c r="K65" s="109"/>
      <c r="L65" s="109"/>
      <c r="M65" s="110">
        <f t="shared" si="24"/>
        <v>0</v>
      </c>
      <c r="N65" s="110">
        <f t="shared" si="25"/>
        <v>0</v>
      </c>
    </row>
    <row r="66" spans="1:14" ht="45.75" customHeight="1">
      <c r="A66" s="161"/>
      <c r="B66" s="185"/>
      <c r="C66" s="76" t="s">
        <v>59</v>
      </c>
      <c r="D66" s="57">
        <v>1190</v>
      </c>
      <c r="E66" s="6">
        <v>70</v>
      </c>
      <c r="F66" s="148">
        <f t="shared" ref="F66:F83" si="41">SUM(D66)*0.3</f>
        <v>357</v>
      </c>
      <c r="G66" s="77" t="s">
        <v>33</v>
      </c>
      <c r="H66" s="73" t="s">
        <v>33</v>
      </c>
      <c r="I66" s="73" t="s">
        <v>33</v>
      </c>
      <c r="J66" s="73" t="s">
        <v>33</v>
      </c>
      <c r="K66" s="73"/>
      <c r="L66" s="73" t="s">
        <v>33</v>
      </c>
      <c r="M66" s="3">
        <f t="shared" si="24"/>
        <v>0</v>
      </c>
      <c r="N66" s="3">
        <f t="shared" si="25"/>
        <v>0</v>
      </c>
    </row>
    <row r="67" spans="1:14" ht="117" customHeight="1">
      <c r="A67" s="78" t="s">
        <v>184</v>
      </c>
      <c r="B67" s="79" t="s">
        <v>83</v>
      </c>
      <c r="C67" s="76" t="s">
        <v>84</v>
      </c>
      <c r="D67" s="57">
        <v>1390</v>
      </c>
      <c r="E67" s="6">
        <v>70</v>
      </c>
      <c r="F67" s="148">
        <f t="shared" si="41"/>
        <v>417</v>
      </c>
      <c r="G67" s="77" t="s">
        <v>33</v>
      </c>
      <c r="H67" s="73" t="s">
        <v>33</v>
      </c>
      <c r="I67" s="73" t="s">
        <v>33</v>
      </c>
      <c r="J67" s="73" t="s">
        <v>33</v>
      </c>
      <c r="K67" s="73" t="s">
        <v>33</v>
      </c>
      <c r="L67" s="73"/>
      <c r="M67" s="3">
        <f t="shared" si="24"/>
        <v>0</v>
      </c>
      <c r="N67" s="3">
        <f t="shared" si="25"/>
        <v>0</v>
      </c>
    </row>
    <row r="68" spans="1:14" ht="82.5" customHeight="1">
      <c r="A68" s="55" t="s">
        <v>185</v>
      </c>
      <c r="B68" s="79" t="s">
        <v>60</v>
      </c>
      <c r="C68" s="76" t="s">
        <v>61</v>
      </c>
      <c r="D68" s="57">
        <v>1190</v>
      </c>
      <c r="E68" s="6">
        <v>70</v>
      </c>
      <c r="F68" s="148">
        <f t="shared" si="41"/>
        <v>357</v>
      </c>
      <c r="G68" s="77" t="s">
        <v>33</v>
      </c>
      <c r="H68" s="73" t="s">
        <v>33</v>
      </c>
      <c r="I68" s="73"/>
      <c r="J68" s="73"/>
      <c r="K68" s="73"/>
      <c r="L68" s="73"/>
      <c r="M68" s="3">
        <f t="shared" si="24"/>
        <v>0</v>
      </c>
      <c r="N68" s="3">
        <f t="shared" si="25"/>
        <v>0</v>
      </c>
    </row>
    <row r="69" spans="1:14" ht="86.25" customHeight="1">
      <c r="A69" s="55" t="s">
        <v>186</v>
      </c>
      <c r="B69" s="79" t="s">
        <v>62</v>
      </c>
      <c r="C69" s="76" t="s">
        <v>63</v>
      </c>
      <c r="D69" s="57">
        <v>1190</v>
      </c>
      <c r="E69" s="6">
        <v>70</v>
      </c>
      <c r="F69" s="148">
        <f t="shared" si="41"/>
        <v>357</v>
      </c>
      <c r="G69" s="77" t="s">
        <v>33</v>
      </c>
      <c r="H69" s="73" t="s">
        <v>33</v>
      </c>
      <c r="I69" s="73" t="s">
        <v>33</v>
      </c>
      <c r="J69" s="73" t="s">
        <v>33</v>
      </c>
      <c r="K69" s="73"/>
      <c r="L69" s="73"/>
      <c r="M69" s="3">
        <f t="shared" si="24"/>
        <v>0</v>
      </c>
      <c r="N69" s="3">
        <f t="shared" si="25"/>
        <v>0</v>
      </c>
    </row>
    <row r="70" spans="1:14" ht="92.25" customHeight="1">
      <c r="A70" s="55" t="s">
        <v>187</v>
      </c>
      <c r="B70" s="80" t="s">
        <v>64</v>
      </c>
      <c r="C70" s="49" t="s">
        <v>17</v>
      </c>
      <c r="D70" s="57">
        <v>1190</v>
      </c>
      <c r="E70" s="6">
        <v>70</v>
      </c>
      <c r="F70" s="148">
        <f t="shared" si="41"/>
        <v>357</v>
      </c>
      <c r="G70" s="50" t="s">
        <v>33</v>
      </c>
      <c r="H70" s="73" t="s">
        <v>33</v>
      </c>
      <c r="I70" s="73" t="s">
        <v>33</v>
      </c>
      <c r="J70" s="73" t="s">
        <v>33</v>
      </c>
      <c r="K70" s="73"/>
      <c r="L70" s="81"/>
      <c r="M70" s="3">
        <f t="shared" si="24"/>
        <v>0</v>
      </c>
      <c r="N70" s="3">
        <f t="shared" si="25"/>
        <v>0</v>
      </c>
    </row>
    <row r="71" spans="1:14" ht="92.25" customHeight="1">
      <c r="A71" s="182" t="s">
        <v>188</v>
      </c>
      <c r="B71" s="186" t="s">
        <v>65</v>
      </c>
      <c r="C71" s="20" t="s">
        <v>66</v>
      </c>
      <c r="D71" s="22">
        <v>1190</v>
      </c>
      <c r="E71" s="23">
        <v>70</v>
      </c>
      <c r="F71" s="147">
        <f t="shared" si="41"/>
        <v>357</v>
      </c>
      <c r="G71" s="82" t="s">
        <v>33</v>
      </c>
      <c r="H71" s="83" t="s">
        <v>33</v>
      </c>
      <c r="I71" s="83" t="s">
        <v>33</v>
      </c>
      <c r="J71" s="83" t="s">
        <v>33</v>
      </c>
      <c r="K71" s="83"/>
      <c r="L71" s="84"/>
      <c r="M71" s="3">
        <f t="shared" si="24"/>
        <v>0</v>
      </c>
      <c r="N71" s="3">
        <f t="shared" si="25"/>
        <v>0</v>
      </c>
    </row>
    <row r="72" spans="1:14" ht="89.25" customHeight="1">
      <c r="A72" s="183"/>
      <c r="B72" s="187"/>
      <c r="C72" s="20" t="s">
        <v>67</v>
      </c>
      <c r="D72" s="22">
        <v>1190</v>
      </c>
      <c r="E72" s="23">
        <v>70</v>
      </c>
      <c r="F72" s="147">
        <f t="shared" si="41"/>
        <v>357</v>
      </c>
      <c r="G72" s="82" t="s">
        <v>33</v>
      </c>
      <c r="H72" s="83" t="s">
        <v>33</v>
      </c>
      <c r="I72" s="83" t="s">
        <v>33</v>
      </c>
      <c r="J72" s="83" t="s">
        <v>33</v>
      </c>
      <c r="K72" s="83"/>
      <c r="L72" s="84" t="s">
        <v>33</v>
      </c>
      <c r="M72" s="3">
        <f t="shared" si="24"/>
        <v>0</v>
      </c>
      <c r="N72" s="3">
        <f t="shared" si="25"/>
        <v>0</v>
      </c>
    </row>
    <row r="73" spans="1:14" ht="105.75" customHeight="1">
      <c r="A73" s="85" t="s">
        <v>189</v>
      </c>
      <c r="B73" s="86" t="s">
        <v>68</v>
      </c>
      <c r="C73" s="25" t="s">
        <v>69</v>
      </c>
      <c r="D73" s="22">
        <v>2390</v>
      </c>
      <c r="E73" s="23">
        <v>70</v>
      </c>
      <c r="F73" s="147">
        <f t="shared" si="41"/>
        <v>717</v>
      </c>
      <c r="G73" s="82" t="s">
        <v>33</v>
      </c>
      <c r="H73" s="83" t="s">
        <v>33</v>
      </c>
      <c r="I73" s="83" t="s">
        <v>33</v>
      </c>
      <c r="J73" s="83" t="s">
        <v>33</v>
      </c>
      <c r="K73" s="83"/>
      <c r="L73" s="83"/>
      <c r="M73" s="3">
        <f t="shared" si="24"/>
        <v>0</v>
      </c>
      <c r="N73" s="3">
        <f t="shared" si="25"/>
        <v>0</v>
      </c>
    </row>
    <row r="74" spans="1:14" ht="81.75" customHeight="1">
      <c r="A74" s="85" t="s">
        <v>190</v>
      </c>
      <c r="B74" s="87" t="s">
        <v>70</v>
      </c>
      <c r="C74" s="20" t="s">
        <v>2</v>
      </c>
      <c r="D74" s="27">
        <v>1590</v>
      </c>
      <c r="E74" s="23">
        <v>70</v>
      </c>
      <c r="F74" s="147">
        <f t="shared" si="41"/>
        <v>477</v>
      </c>
      <c r="G74" s="82" t="s">
        <v>33</v>
      </c>
      <c r="H74" s="88"/>
      <c r="I74" s="88"/>
      <c r="J74" s="88"/>
      <c r="K74" s="88" t="s">
        <v>33</v>
      </c>
      <c r="L74" s="88" t="s">
        <v>33</v>
      </c>
      <c r="M74" s="3">
        <f t="shared" si="24"/>
        <v>0</v>
      </c>
      <c r="N74" s="3">
        <f t="shared" si="25"/>
        <v>0</v>
      </c>
    </row>
    <row r="75" spans="1:14" ht="92.25" customHeight="1">
      <c r="A75" s="34" t="s">
        <v>191</v>
      </c>
      <c r="B75" s="26" t="s">
        <v>71</v>
      </c>
      <c r="C75" s="20" t="s">
        <v>72</v>
      </c>
      <c r="D75" s="27">
        <v>1390</v>
      </c>
      <c r="E75" s="23">
        <v>70</v>
      </c>
      <c r="F75" s="147">
        <f t="shared" si="41"/>
        <v>417</v>
      </c>
      <c r="G75" s="82" t="s">
        <v>33</v>
      </c>
      <c r="H75" s="88" t="s">
        <v>33</v>
      </c>
      <c r="I75" s="88" t="s">
        <v>33</v>
      </c>
      <c r="J75" s="88" t="s">
        <v>33</v>
      </c>
      <c r="K75" s="88"/>
      <c r="L75" s="88"/>
      <c r="M75" s="3">
        <f t="shared" si="24"/>
        <v>0</v>
      </c>
      <c r="N75" s="3">
        <f t="shared" si="25"/>
        <v>0</v>
      </c>
    </row>
    <row r="76" spans="1:14" ht="92.25" customHeight="1">
      <c r="A76" s="34" t="s">
        <v>192</v>
      </c>
      <c r="B76" s="26" t="s">
        <v>73</v>
      </c>
      <c r="C76" s="20" t="s">
        <v>74</v>
      </c>
      <c r="D76" s="27">
        <v>1390</v>
      </c>
      <c r="E76" s="23">
        <v>70</v>
      </c>
      <c r="F76" s="147">
        <f t="shared" si="41"/>
        <v>417</v>
      </c>
      <c r="G76" s="82" t="s">
        <v>33</v>
      </c>
      <c r="H76" s="82" t="s">
        <v>33</v>
      </c>
      <c r="I76" s="82" t="s">
        <v>33</v>
      </c>
      <c r="J76" s="88"/>
      <c r="K76" s="88"/>
      <c r="L76" s="88"/>
      <c r="M76" s="3">
        <f t="shared" si="24"/>
        <v>0</v>
      </c>
      <c r="N76" s="3">
        <f t="shared" si="25"/>
        <v>0</v>
      </c>
    </row>
    <row r="77" spans="1:14" ht="55.5" customHeight="1">
      <c r="A77" s="196" t="s">
        <v>193</v>
      </c>
      <c r="B77" s="198" t="s">
        <v>75</v>
      </c>
      <c r="C77" s="20" t="s">
        <v>194</v>
      </c>
      <c r="D77" s="22">
        <v>2490</v>
      </c>
      <c r="E77" s="23">
        <v>70</v>
      </c>
      <c r="F77" s="147">
        <f t="shared" si="41"/>
        <v>747</v>
      </c>
      <c r="G77" s="82" t="s">
        <v>33</v>
      </c>
      <c r="H77" s="88" t="s">
        <v>33</v>
      </c>
      <c r="I77" s="88" t="s">
        <v>33</v>
      </c>
      <c r="J77" s="88"/>
      <c r="K77" s="88"/>
      <c r="L77" s="88" t="s">
        <v>33</v>
      </c>
      <c r="M77" s="3">
        <f t="shared" si="24"/>
        <v>0</v>
      </c>
      <c r="N77" s="3">
        <f t="shared" si="25"/>
        <v>0</v>
      </c>
    </row>
    <row r="78" spans="1:14" ht="64.5" customHeight="1">
      <c r="A78" s="197"/>
      <c r="B78" s="199"/>
      <c r="C78" s="20" t="s">
        <v>210</v>
      </c>
      <c r="D78" s="22">
        <v>2490</v>
      </c>
      <c r="E78" s="23">
        <v>70</v>
      </c>
      <c r="F78" s="147">
        <f t="shared" ref="F78" si="42">SUM(D78)*0.3</f>
        <v>747</v>
      </c>
      <c r="G78" s="82" t="s">
        <v>33</v>
      </c>
      <c r="H78" s="88" t="s">
        <v>33</v>
      </c>
      <c r="I78" s="88"/>
      <c r="J78" s="88"/>
      <c r="K78" s="88"/>
      <c r="L78" s="88"/>
      <c r="M78" s="3">
        <f t="shared" ref="M78" si="43">SUM(G78:L78)</f>
        <v>0</v>
      </c>
      <c r="N78" s="3">
        <f t="shared" ref="N78" si="44">M78*F78</f>
        <v>0</v>
      </c>
    </row>
    <row r="79" spans="1:14" ht="58.5" customHeight="1">
      <c r="A79" s="182" t="s">
        <v>195</v>
      </c>
      <c r="B79" s="191" t="s">
        <v>76</v>
      </c>
      <c r="C79" s="20" t="s">
        <v>20</v>
      </c>
      <c r="D79" s="22">
        <v>2990</v>
      </c>
      <c r="E79" s="23">
        <v>70</v>
      </c>
      <c r="F79" s="147">
        <f t="shared" si="41"/>
        <v>897</v>
      </c>
      <c r="G79" s="82" t="s">
        <v>33</v>
      </c>
      <c r="H79" s="88"/>
      <c r="I79" s="88" t="s">
        <v>33</v>
      </c>
      <c r="J79" s="88"/>
      <c r="K79" s="88"/>
      <c r="L79" s="88" t="s">
        <v>33</v>
      </c>
      <c r="M79" s="3">
        <f t="shared" si="24"/>
        <v>0</v>
      </c>
      <c r="N79" s="3">
        <f t="shared" si="25"/>
        <v>0</v>
      </c>
    </row>
    <row r="80" spans="1:14" ht="67.5" customHeight="1">
      <c r="A80" s="183"/>
      <c r="B80" s="192"/>
      <c r="C80" s="20" t="s">
        <v>149</v>
      </c>
      <c r="D80" s="22">
        <v>2990</v>
      </c>
      <c r="E80" s="23">
        <v>70</v>
      </c>
      <c r="F80" s="147">
        <f t="shared" ref="F80" si="45">SUM(D80)*0.3</f>
        <v>897</v>
      </c>
      <c r="G80" s="82" t="s">
        <v>33</v>
      </c>
      <c r="H80" s="88" t="s">
        <v>33</v>
      </c>
      <c r="I80" s="88" t="s">
        <v>33</v>
      </c>
      <c r="J80" s="88"/>
      <c r="K80" s="88"/>
      <c r="L80" s="88"/>
      <c r="M80" s="3">
        <f t="shared" ref="M80" si="46">SUM(G80:L80)</f>
        <v>0</v>
      </c>
      <c r="N80" s="3">
        <f t="shared" ref="N80" si="47">M80*F80</f>
        <v>0</v>
      </c>
    </row>
    <row r="81" spans="1:14" ht="61.5" customHeight="1">
      <c r="A81" s="182" t="s">
        <v>196</v>
      </c>
      <c r="B81" s="186" t="s">
        <v>77</v>
      </c>
      <c r="C81" s="20" t="s">
        <v>0</v>
      </c>
      <c r="D81" s="89">
        <v>2490</v>
      </c>
      <c r="E81" s="23">
        <v>70</v>
      </c>
      <c r="F81" s="147">
        <f t="shared" si="41"/>
        <v>747</v>
      </c>
      <c r="G81" s="82" t="s">
        <v>33</v>
      </c>
      <c r="H81" s="88" t="s">
        <v>33</v>
      </c>
      <c r="I81" s="88" t="s">
        <v>33</v>
      </c>
      <c r="J81" s="88" t="s">
        <v>33</v>
      </c>
      <c r="K81" s="88"/>
      <c r="L81" s="88" t="s">
        <v>33</v>
      </c>
      <c r="M81" s="3">
        <f t="shared" si="24"/>
        <v>0</v>
      </c>
      <c r="N81" s="3">
        <f t="shared" si="25"/>
        <v>0</v>
      </c>
    </row>
    <row r="82" spans="1:14" ht="55.5" customHeight="1">
      <c r="A82" s="183"/>
      <c r="B82" s="187"/>
      <c r="C82" s="20" t="s">
        <v>150</v>
      </c>
      <c r="D82" s="89">
        <v>2490</v>
      </c>
      <c r="E82" s="23">
        <v>70</v>
      </c>
      <c r="F82" s="147">
        <f t="shared" ref="F82" si="48">SUM(D82)*0.3</f>
        <v>747</v>
      </c>
      <c r="G82" s="82" t="s">
        <v>33</v>
      </c>
      <c r="H82" s="88" t="s">
        <v>33</v>
      </c>
      <c r="I82" s="88" t="s">
        <v>33</v>
      </c>
      <c r="J82" s="88"/>
      <c r="K82" s="88" t="s">
        <v>33</v>
      </c>
      <c r="L82" s="88"/>
      <c r="M82" s="3">
        <f t="shared" ref="M82" si="49">SUM(G82:L82)</f>
        <v>0</v>
      </c>
      <c r="N82" s="3">
        <f t="shared" ref="N82" si="50">M82*F82</f>
        <v>0</v>
      </c>
    </row>
    <row r="83" spans="1:14" ht="111.75" customHeight="1">
      <c r="A83" s="132" t="s">
        <v>197</v>
      </c>
      <c r="B83" s="86" t="s">
        <v>78</v>
      </c>
      <c r="C83" s="121" t="s">
        <v>79</v>
      </c>
      <c r="D83" s="122">
        <v>3290</v>
      </c>
      <c r="E83" s="123">
        <v>70</v>
      </c>
      <c r="F83" s="150">
        <f t="shared" si="41"/>
        <v>987</v>
      </c>
      <c r="G83" s="124" t="s">
        <v>33</v>
      </c>
      <c r="H83" s="125" t="s">
        <v>33</v>
      </c>
      <c r="I83" s="125"/>
      <c r="J83" s="125"/>
      <c r="K83" s="125"/>
      <c r="L83" s="125"/>
      <c r="M83" s="16">
        <f t="shared" si="24"/>
        <v>0</v>
      </c>
      <c r="N83" s="16">
        <f t="shared" si="25"/>
        <v>0</v>
      </c>
    </row>
    <row r="84" spans="1:14" ht="30.75" customHeight="1">
      <c r="A84" s="139" t="s">
        <v>114</v>
      </c>
      <c r="B84" s="134"/>
      <c r="C84" s="134"/>
      <c r="D84" s="134"/>
      <c r="E84" s="134"/>
      <c r="F84" s="135"/>
      <c r="G84" s="136" t="s">
        <v>93</v>
      </c>
      <c r="H84" s="137" t="s">
        <v>94</v>
      </c>
      <c r="I84" s="137" t="s">
        <v>95</v>
      </c>
      <c r="J84" s="138"/>
      <c r="K84" s="138"/>
      <c r="L84" s="138"/>
      <c r="M84" s="111"/>
      <c r="N84" s="112"/>
    </row>
    <row r="85" spans="1:14" s="18" customFormat="1" ht="103.5" customHeight="1">
      <c r="A85" s="133" t="s">
        <v>198</v>
      </c>
      <c r="B85" s="126" t="s">
        <v>91</v>
      </c>
      <c r="C85" s="127" t="s">
        <v>2</v>
      </c>
      <c r="D85" s="128">
        <v>2090</v>
      </c>
      <c r="E85" s="129">
        <v>70</v>
      </c>
      <c r="F85" s="151">
        <f t="shared" ref="F85:F86" si="51">SUM(D85)*0.3</f>
        <v>627</v>
      </c>
      <c r="G85" s="130"/>
      <c r="H85" s="130" t="s">
        <v>33</v>
      </c>
      <c r="I85" s="131" t="s">
        <v>33</v>
      </c>
      <c r="J85" s="131" t="s">
        <v>33</v>
      </c>
      <c r="K85" s="131" t="s">
        <v>33</v>
      </c>
      <c r="L85" s="131" t="s">
        <v>33</v>
      </c>
      <c r="M85" s="110">
        <f t="shared" ref="M85:M86" si="52">SUM(G85:L85)</f>
        <v>0</v>
      </c>
      <c r="N85" s="110">
        <f t="shared" ref="N85:N86" si="53">M85*F85</f>
        <v>0</v>
      </c>
    </row>
    <row r="86" spans="1:14" s="18" customFormat="1" ht="103.5" customHeight="1">
      <c r="A86" s="28" t="s">
        <v>199</v>
      </c>
      <c r="B86" s="91" t="s">
        <v>92</v>
      </c>
      <c r="C86" s="90" t="s">
        <v>1</v>
      </c>
      <c r="D86" s="27">
        <v>1290</v>
      </c>
      <c r="E86" s="22">
        <v>70</v>
      </c>
      <c r="F86" s="147">
        <f t="shared" si="51"/>
        <v>387</v>
      </c>
      <c r="G86" s="82" t="s">
        <v>33</v>
      </c>
      <c r="H86" s="82"/>
      <c r="I86" s="88"/>
      <c r="J86" s="88" t="s">
        <v>33</v>
      </c>
      <c r="K86" s="88" t="s">
        <v>33</v>
      </c>
      <c r="L86" s="88" t="s">
        <v>33</v>
      </c>
      <c r="M86" s="3">
        <f t="shared" si="52"/>
        <v>0</v>
      </c>
      <c r="N86" s="3">
        <f t="shared" si="53"/>
        <v>0</v>
      </c>
    </row>
    <row r="87" spans="1:14" s="19" customFormat="1" ht="30.75" customHeight="1">
      <c r="A87" s="188" t="s">
        <v>112</v>
      </c>
      <c r="B87" s="189"/>
      <c r="C87" s="189"/>
      <c r="D87" s="189"/>
      <c r="E87" s="189"/>
      <c r="F87" s="189"/>
      <c r="G87" s="190"/>
      <c r="H87" s="140" t="s">
        <v>109</v>
      </c>
      <c r="I87" s="140" t="s">
        <v>110</v>
      </c>
      <c r="J87" s="140" t="s">
        <v>111</v>
      </c>
      <c r="K87" s="140" t="s">
        <v>115</v>
      </c>
      <c r="L87" s="141"/>
      <c r="M87" s="104"/>
      <c r="N87" s="104"/>
    </row>
    <row r="88" spans="1:14" s="18" customFormat="1" ht="96" customHeight="1">
      <c r="A88" s="33" t="s">
        <v>200</v>
      </c>
      <c r="B88" s="24" t="s">
        <v>96</v>
      </c>
      <c r="C88" s="20" t="s">
        <v>97</v>
      </c>
      <c r="D88" s="27">
        <v>1390</v>
      </c>
      <c r="E88" s="25">
        <v>70</v>
      </c>
      <c r="F88" s="152">
        <f>D88*0.3</f>
        <v>417</v>
      </c>
      <c r="G88" s="28" t="s">
        <v>33</v>
      </c>
      <c r="H88" s="21" t="s">
        <v>33</v>
      </c>
      <c r="I88" s="21"/>
      <c r="J88" s="21" t="s">
        <v>33</v>
      </c>
      <c r="K88" s="21" t="s">
        <v>33</v>
      </c>
      <c r="L88" s="21"/>
      <c r="M88" s="3">
        <f t="shared" ref="M88:M95" si="54">SUM(G88:L88)</f>
        <v>0</v>
      </c>
      <c r="N88" s="3">
        <f t="shared" ref="N88:N95" si="55">M88*F88</f>
        <v>0</v>
      </c>
    </row>
    <row r="89" spans="1:14" s="18" customFormat="1" ht="103.5" customHeight="1">
      <c r="A89" s="33" t="s">
        <v>201</v>
      </c>
      <c r="B89" s="24" t="s">
        <v>98</v>
      </c>
      <c r="C89" s="20" t="s">
        <v>99</v>
      </c>
      <c r="D89" s="27">
        <v>3090</v>
      </c>
      <c r="E89" s="25">
        <v>70</v>
      </c>
      <c r="F89" s="152">
        <f t="shared" ref="F89:F93" si="56">D89*0.3</f>
        <v>927</v>
      </c>
      <c r="G89" s="28" t="s">
        <v>33</v>
      </c>
      <c r="H89" s="21" t="s">
        <v>33</v>
      </c>
      <c r="I89" s="21" t="s">
        <v>33</v>
      </c>
      <c r="J89" s="21" t="s">
        <v>33</v>
      </c>
      <c r="K89" s="21"/>
      <c r="L89" s="21" t="s">
        <v>33</v>
      </c>
      <c r="M89" s="3">
        <f t="shared" si="54"/>
        <v>0</v>
      </c>
      <c r="N89" s="3">
        <f t="shared" si="55"/>
        <v>0</v>
      </c>
    </row>
    <row r="90" spans="1:14" s="18" customFormat="1" ht="94.5" customHeight="1">
      <c r="A90" s="92" t="s">
        <v>202</v>
      </c>
      <c r="B90" s="26" t="s">
        <v>87</v>
      </c>
      <c r="C90" s="20" t="s">
        <v>100</v>
      </c>
      <c r="D90" s="22">
        <v>4090</v>
      </c>
      <c r="E90" s="25">
        <v>70</v>
      </c>
      <c r="F90" s="152">
        <f t="shared" si="56"/>
        <v>1227</v>
      </c>
      <c r="G90" s="28" t="s">
        <v>33</v>
      </c>
      <c r="H90" s="29"/>
      <c r="I90" s="21"/>
      <c r="J90" s="21"/>
      <c r="K90" s="21"/>
      <c r="L90" s="21"/>
      <c r="M90" s="3">
        <f t="shared" si="54"/>
        <v>0</v>
      </c>
      <c r="N90" s="3">
        <f t="shared" si="55"/>
        <v>0</v>
      </c>
    </row>
    <row r="91" spans="1:14" s="18" customFormat="1" ht="99.75" customHeight="1">
      <c r="A91" s="33" t="s">
        <v>203</v>
      </c>
      <c r="B91" s="24" t="s">
        <v>102</v>
      </c>
      <c r="C91" s="21" t="s">
        <v>101</v>
      </c>
      <c r="D91" s="23">
        <v>1090</v>
      </c>
      <c r="E91" s="25">
        <v>70</v>
      </c>
      <c r="F91" s="152">
        <f t="shared" si="56"/>
        <v>327</v>
      </c>
      <c r="G91" s="28" t="s">
        <v>33</v>
      </c>
      <c r="H91" s="30"/>
      <c r="I91" s="30" t="s">
        <v>33</v>
      </c>
      <c r="J91" s="30"/>
      <c r="K91" s="30" t="s">
        <v>33</v>
      </c>
      <c r="L91" s="30"/>
      <c r="M91" s="3">
        <f t="shared" si="54"/>
        <v>0</v>
      </c>
      <c r="N91" s="3">
        <f t="shared" si="55"/>
        <v>0</v>
      </c>
    </row>
    <row r="92" spans="1:14" s="18" customFormat="1" ht="105" customHeight="1">
      <c r="A92" s="33" t="s">
        <v>204</v>
      </c>
      <c r="B92" s="93" t="s">
        <v>103</v>
      </c>
      <c r="C92" s="21" t="s">
        <v>104</v>
      </c>
      <c r="D92" s="23">
        <v>1890</v>
      </c>
      <c r="E92" s="25">
        <v>70</v>
      </c>
      <c r="F92" s="152">
        <f t="shared" si="56"/>
        <v>567</v>
      </c>
      <c r="G92" s="28" t="s">
        <v>33</v>
      </c>
      <c r="H92" s="30" t="s">
        <v>33</v>
      </c>
      <c r="I92" s="30"/>
      <c r="J92" s="30"/>
      <c r="K92" s="30"/>
      <c r="L92" s="30" t="s">
        <v>33</v>
      </c>
      <c r="M92" s="3">
        <f t="shared" si="54"/>
        <v>0</v>
      </c>
      <c r="N92" s="3">
        <f t="shared" si="55"/>
        <v>0</v>
      </c>
    </row>
    <row r="93" spans="1:14" s="18" customFormat="1" ht="105" customHeight="1">
      <c r="A93" s="33" t="s">
        <v>205</v>
      </c>
      <c r="B93" s="24" t="s">
        <v>105</v>
      </c>
      <c r="C93" s="21" t="s">
        <v>106</v>
      </c>
      <c r="D93" s="23">
        <v>590</v>
      </c>
      <c r="E93" s="25">
        <v>70</v>
      </c>
      <c r="F93" s="152">
        <f t="shared" si="56"/>
        <v>177</v>
      </c>
      <c r="G93" s="193"/>
      <c r="H93" s="194"/>
      <c r="I93" s="194"/>
      <c r="J93" s="194"/>
      <c r="K93" s="194"/>
      <c r="L93" s="195"/>
      <c r="M93" s="3">
        <f t="shared" si="54"/>
        <v>0</v>
      </c>
      <c r="N93" s="3">
        <f t="shared" si="55"/>
        <v>0</v>
      </c>
    </row>
    <row r="94" spans="1:14" s="18" customFormat="1" ht="30" customHeight="1">
      <c r="A94" s="139" t="s">
        <v>113</v>
      </c>
      <c r="B94" s="142"/>
      <c r="C94" s="142"/>
      <c r="D94" s="142"/>
      <c r="E94" s="142"/>
      <c r="F94" s="143"/>
      <c r="G94" s="142"/>
      <c r="H94" s="142"/>
      <c r="I94" s="142"/>
      <c r="J94" s="142"/>
      <c r="K94" s="142"/>
      <c r="L94" s="142"/>
      <c r="M94" s="142"/>
      <c r="N94" s="142"/>
    </row>
    <row r="95" spans="1:14" s="18" customFormat="1" ht="117" customHeight="1">
      <c r="A95" s="33" t="s">
        <v>206</v>
      </c>
      <c r="B95" s="24" t="s">
        <v>146</v>
      </c>
      <c r="C95" s="21" t="s">
        <v>147</v>
      </c>
      <c r="D95" s="23">
        <v>3390</v>
      </c>
      <c r="E95" s="25">
        <v>70</v>
      </c>
      <c r="F95" s="152">
        <f t="shared" ref="F95:F100" si="57">D95*0.3</f>
        <v>1017</v>
      </c>
      <c r="G95" s="28" t="s">
        <v>33</v>
      </c>
      <c r="H95" s="30"/>
      <c r="I95" s="30"/>
      <c r="J95" s="30"/>
      <c r="K95" s="30"/>
      <c r="L95" s="30" t="s">
        <v>33</v>
      </c>
      <c r="M95" s="3">
        <f t="shared" si="54"/>
        <v>0</v>
      </c>
      <c r="N95" s="3">
        <f t="shared" si="55"/>
        <v>0</v>
      </c>
    </row>
    <row r="96" spans="1:14" s="18" customFormat="1" ht="105" customHeight="1">
      <c r="A96" s="33" t="s">
        <v>207</v>
      </c>
      <c r="B96" s="24" t="s">
        <v>107</v>
      </c>
      <c r="C96" s="21" t="s">
        <v>108</v>
      </c>
      <c r="D96" s="23">
        <v>3490</v>
      </c>
      <c r="E96" s="25">
        <v>70</v>
      </c>
      <c r="F96" s="152">
        <f t="shared" si="57"/>
        <v>1047</v>
      </c>
      <c r="G96" s="28" t="s">
        <v>33</v>
      </c>
      <c r="H96" s="30"/>
      <c r="I96" s="30"/>
      <c r="J96" s="30"/>
      <c r="K96" s="30" t="s">
        <v>33</v>
      </c>
      <c r="L96" s="30" t="s">
        <v>33</v>
      </c>
      <c r="M96" s="3">
        <f t="shared" ref="M96" si="58">SUM(G96:L96)</f>
        <v>0</v>
      </c>
      <c r="N96" s="3">
        <f t="shared" ref="N96" si="59">M96*F96</f>
        <v>0</v>
      </c>
    </row>
    <row r="97" spans="1:14" s="18" customFormat="1" ht="119.25" customHeight="1">
      <c r="A97" s="33" t="s">
        <v>211</v>
      </c>
      <c r="B97" s="94" t="s">
        <v>212</v>
      </c>
      <c r="C97" s="21" t="s">
        <v>213</v>
      </c>
      <c r="D97" s="23">
        <v>1690</v>
      </c>
      <c r="E97" s="25">
        <v>70</v>
      </c>
      <c r="F97" s="152">
        <f t="shared" si="57"/>
        <v>507</v>
      </c>
      <c r="G97" s="28" t="s">
        <v>33</v>
      </c>
      <c r="H97" s="30" t="s">
        <v>33</v>
      </c>
      <c r="I97" s="30" t="s">
        <v>33</v>
      </c>
      <c r="J97" s="30" t="s">
        <v>33</v>
      </c>
      <c r="K97" s="30"/>
      <c r="L97" s="30"/>
      <c r="M97" s="3">
        <f>SUM(G97:L97)</f>
        <v>0</v>
      </c>
      <c r="N97" s="3">
        <f t="shared" ref="N97" si="60">M97*F97</f>
        <v>0</v>
      </c>
    </row>
    <row r="98" spans="1:14" s="18" customFormat="1" ht="119.25" customHeight="1">
      <c r="A98" s="33" t="s">
        <v>220</v>
      </c>
      <c r="B98" s="24" t="s">
        <v>219</v>
      </c>
      <c r="C98" s="95" t="s">
        <v>214</v>
      </c>
      <c r="D98" s="23">
        <v>2190</v>
      </c>
      <c r="E98" s="25">
        <v>70</v>
      </c>
      <c r="F98" s="152">
        <f t="shared" si="57"/>
        <v>657</v>
      </c>
      <c r="G98" s="28" t="s">
        <v>33</v>
      </c>
      <c r="H98" s="30" t="s">
        <v>33</v>
      </c>
      <c r="I98" s="30" t="s">
        <v>33</v>
      </c>
      <c r="J98" s="30" t="s">
        <v>33</v>
      </c>
      <c r="K98" s="30" t="s">
        <v>33</v>
      </c>
      <c r="L98" s="30"/>
      <c r="M98" s="3">
        <f>SUM(G98:L98)</f>
        <v>0</v>
      </c>
      <c r="N98" s="3">
        <f t="shared" ref="N98" si="61">M98*F98</f>
        <v>0</v>
      </c>
    </row>
    <row r="99" spans="1:14" s="18" customFormat="1" ht="119.25" customHeight="1">
      <c r="A99" s="33" t="s">
        <v>216</v>
      </c>
      <c r="B99" s="96" t="s">
        <v>215</v>
      </c>
      <c r="C99" s="95" t="s">
        <v>1</v>
      </c>
      <c r="D99" s="23">
        <v>2290</v>
      </c>
      <c r="E99" s="25">
        <v>70</v>
      </c>
      <c r="F99" s="152">
        <f t="shared" si="57"/>
        <v>687</v>
      </c>
      <c r="G99" s="28" t="s">
        <v>33</v>
      </c>
      <c r="H99" s="30" t="s">
        <v>33</v>
      </c>
      <c r="I99" s="30" t="s">
        <v>33</v>
      </c>
      <c r="J99" s="30" t="s">
        <v>33</v>
      </c>
      <c r="K99" s="30"/>
      <c r="L99" s="30"/>
      <c r="M99" s="3">
        <f>SUM(G99:L99)</f>
        <v>0</v>
      </c>
      <c r="N99" s="3">
        <f t="shared" ref="N99" si="62">M99*F99</f>
        <v>0</v>
      </c>
    </row>
    <row r="100" spans="1:14" s="18" customFormat="1" ht="126" customHeight="1">
      <c r="A100" s="33" t="s">
        <v>218</v>
      </c>
      <c r="B100" s="96" t="s">
        <v>217</v>
      </c>
      <c r="C100" s="95" t="s">
        <v>214</v>
      </c>
      <c r="D100" s="23">
        <v>2290</v>
      </c>
      <c r="E100" s="25">
        <v>70</v>
      </c>
      <c r="F100" s="152">
        <f t="shared" si="57"/>
        <v>687</v>
      </c>
      <c r="G100" s="28" t="s">
        <v>33</v>
      </c>
      <c r="H100" s="30" t="s">
        <v>33</v>
      </c>
      <c r="I100" s="30" t="s">
        <v>33</v>
      </c>
      <c r="J100" s="30"/>
      <c r="K100" s="30"/>
      <c r="L100" s="30"/>
      <c r="M100" s="3">
        <f>SUM(G100:L100)</f>
        <v>0</v>
      </c>
      <c r="N100" s="3">
        <f t="shared" ref="N100" si="63">M100*F100</f>
        <v>0</v>
      </c>
    </row>
    <row r="101" spans="1:14" ht="18.75">
      <c r="A101" s="179" t="s">
        <v>82</v>
      </c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1"/>
      <c r="M101" s="144">
        <f>SUM(M5:M100)</f>
        <v>0</v>
      </c>
      <c r="N101" s="145">
        <f>SUM(N5:N100)</f>
        <v>0</v>
      </c>
    </row>
  </sheetData>
  <sheetProtection selectLockedCells="1" selectUnlockedCells="1"/>
  <mergeCells count="46">
    <mergeCell ref="G52:L52"/>
    <mergeCell ref="G53:L53"/>
    <mergeCell ref="A55:A56"/>
    <mergeCell ref="B55:B56"/>
    <mergeCell ref="G47:L47"/>
    <mergeCell ref="G48:L48"/>
    <mergeCell ref="G49:L49"/>
    <mergeCell ref="G50:L50"/>
    <mergeCell ref="G51:L51"/>
    <mergeCell ref="B50:B53"/>
    <mergeCell ref="A50:A53"/>
    <mergeCell ref="A101:L101"/>
    <mergeCell ref="A65:A66"/>
    <mergeCell ref="A71:A72"/>
    <mergeCell ref="B65:B66"/>
    <mergeCell ref="B71:B72"/>
    <mergeCell ref="A87:G87"/>
    <mergeCell ref="A79:A80"/>
    <mergeCell ref="B79:B80"/>
    <mergeCell ref="G93:L93"/>
    <mergeCell ref="B81:B82"/>
    <mergeCell ref="A81:A82"/>
    <mergeCell ref="A77:A78"/>
    <mergeCell ref="B77:B78"/>
    <mergeCell ref="A29:A30"/>
    <mergeCell ref="B29:B30"/>
    <mergeCell ref="A45:A46"/>
    <mergeCell ref="B45:B46"/>
    <mergeCell ref="G5:L5"/>
    <mergeCell ref="G6:L6"/>
    <mergeCell ref="A34:A35"/>
    <mergeCell ref="B34:B35"/>
    <mergeCell ref="B10:B11"/>
    <mergeCell ref="B12:B13"/>
    <mergeCell ref="A10:A11"/>
    <mergeCell ref="A12:A13"/>
    <mergeCell ref="A39:A40"/>
    <mergeCell ref="B39:B40"/>
    <mergeCell ref="A36:A38"/>
    <mergeCell ref="B36:B38"/>
    <mergeCell ref="A62:A63"/>
    <mergeCell ref="B62:B63"/>
    <mergeCell ref="B57:B59"/>
    <mergeCell ref="A57:A59"/>
    <mergeCell ref="A60:A61"/>
    <mergeCell ref="B60:B6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3:E6"/>
  <sheetViews>
    <sheetView workbookViewId="0">
      <selection activeCell="B3" sqref="B3:E6"/>
    </sheetView>
  </sheetViews>
  <sheetFormatPr defaultRowHeight="15"/>
  <cols>
    <col min="2" max="2" width="24.85546875" customWidth="1"/>
  </cols>
  <sheetData>
    <row r="3" spans="2:5" ht="118.5" customHeight="1">
      <c r="B3" s="2"/>
      <c r="C3" s="1"/>
      <c r="D3" s="1"/>
      <c r="E3" s="1"/>
    </row>
    <row r="4" spans="2:5" ht="117" customHeight="1">
      <c r="B4" s="2"/>
      <c r="C4" s="1"/>
      <c r="D4" s="1"/>
      <c r="E4" s="1"/>
    </row>
    <row r="5" spans="2:5" ht="114.75" customHeight="1">
      <c r="B5" s="2"/>
      <c r="C5" s="1"/>
      <c r="D5" s="1"/>
      <c r="E5" s="1"/>
    </row>
    <row r="6" spans="2:5" ht="131.25" customHeight="1">
      <c r="B6" s="2"/>
      <c r="C6" s="1"/>
      <c r="D6" s="1"/>
      <c r="E6" s="1"/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одежда</vt:lpstr>
      <vt:lpstr>привлеченные бренды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Вероника</dc:creator>
  <cp:lastModifiedBy>User</cp:lastModifiedBy>
  <cp:lastPrinted>2013-08-12T11:10:44Z</cp:lastPrinted>
  <dcterms:created xsi:type="dcterms:W3CDTF">2012-09-04T04:38:09Z</dcterms:created>
  <dcterms:modified xsi:type="dcterms:W3CDTF">2015-02-24T14:46:52Z</dcterms:modified>
</cp:coreProperties>
</file>