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945" windowWidth="15135" windowHeight="7230"/>
  </bookViews>
  <sheets>
    <sheet name="Экипировка" sheetId="3" r:id="rId1"/>
  </sheets>
  <calcPr calcId="145621"/>
</workbook>
</file>

<file path=xl/calcChain.xml><?xml version="1.0" encoding="utf-8"?>
<calcChain xmlns="http://schemas.openxmlformats.org/spreadsheetml/2006/main">
  <c r="N60" i="3"/>
  <c r="M60"/>
  <c r="G2" l="1"/>
  <c r="G48" l="1"/>
  <c r="M48"/>
  <c r="G47"/>
  <c r="M47"/>
  <c r="G46"/>
  <c r="M46"/>
  <c r="N47" l="1"/>
  <c r="N48"/>
  <c r="N46"/>
  <c r="G45" l="1"/>
  <c r="M45"/>
  <c r="G6"/>
  <c r="M6"/>
  <c r="N6" l="1"/>
  <c r="N45"/>
  <c r="M2"/>
  <c r="M4"/>
  <c r="G41"/>
  <c r="G42"/>
  <c r="G43"/>
  <c r="G44"/>
  <c r="G49"/>
  <c r="G50"/>
  <c r="G51"/>
  <c r="G52"/>
  <c r="G53"/>
  <c r="G54"/>
  <c r="G55"/>
  <c r="G56"/>
  <c r="G57"/>
  <c r="G58"/>
  <c r="G59"/>
  <c r="G40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16"/>
  <c r="G4"/>
  <c r="G5"/>
  <c r="G7"/>
  <c r="G8"/>
  <c r="G9"/>
  <c r="G10"/>
  <c r="G11"/>
  <c r="G12"/>
  <c r="G13"/>
  <c r="M43"/>
  <c r="N43" s="1"/>
  <c r="M41"/>
  <c r="M42"/>
  <c r="M44"/>
  <c r="N44" s="1"/>
  <c r="M49"/>
  <c r="N49" s="1"/>
  <c r="M50"/>
  <c r="N50" s="1"/>
  <c r="M51"/>
  <c r="N51" s="1"/>
  <c r="M52"/>
  <c r="N52" s="1"/>
  <c r="M53"/>
  <c r="N53" s="1"/>
  <c r="M54"/>
  <c r="N54" s="1"/>
  <c r="M55"/>
  <c r="N55" s="1"/>
  <c r="M56"/>
  <c r="N56" s="1"/>
  <c r="M57"/>
  <c r="N57" s="1"/>
  <c r="M58"/>
  <c r="N58" s="1"/>
  <c r="M59"/>
  <c r="N59" s="1"/>
  <c r="M17"/>
  <c r="M18"/>
  <c r="M19"/>
  <c r="M20"/>
  <c r="N20" s="1"/>
  <c r="M21"/>
  <c r="M22"/>
  <c r="M23"/>
  <c r="M24"/>
  <c r="M25"/>
  <c r="M26"/>
  <c r="N26" s="1"/>
  <c r="M27"/>
  <c r="M28"/>
  <c r="N28" s="1"/>
  <c r="M29"/>
  <c r="M30"/>
  <c r="N30" s="1"/>
  <c r="M31"/>
  <c r="N31" s="1"/>
  <c r="M32"/>
  <c r="N32" s="1"/>
  <c r="M33"/>
  <c r="N33" s="1"/>
  <c r="M34"/>
  <c r="N34" s="1"/>
  <c r="M35"/>
  <c r="N35" s="1"/>
  <c r="M36"/>
  <c r="N36" s="1"/>
  <c r="M37"/>
  <c r="N37" s="1"/>
  <c r="M38"/>
  <c r="N38" s="1"/>
  <c r="M5"/>
  <c r="N5" s="1"/>
  <c r="M7"/>
  <c r="N7" s="1"/>
  <c r="M8"/>
  <c r="N8" s="1"/>
  <c r="M9"/>
  <c r="N9" s="1"/>
  <c r="M10"/>
  <c r="N10" s="1"/>
  <c r="M11"/>
  <c r="N11" s="1"/>
  <c r="M12"/>
  <c r="N12" s="1"/>
  <c r="M13"/>
  <c r="N13" s="1"/>
  <c r="M16"/>
  <c r="N16" s="1"/>
  <c r="M40"/>
  <c r="N40" s="1"/>
  <c r="N29" l="1"/>
  <c r="N27"/>
  <c r="N25"/>
  <c r="N23"/>
  <c r="N21"/>
  <c r="N19"/>
  <c r="N17"/>
  <c r="N41"/>
  <c r="N22"/>
  <c r="N24"/>
  <c r="N18"/>
  <c r="N42"/>
  <c r="N4"/>
  <c r="N2"/>
</calcChain>
</file>

<file path=xl/sharedStrings.xml><?xml version="1.0" encoding="utf-8"?>
<sst xmlns="http://schemas.openxmlformats.org/spreadsheetml/2006/main" count="208" uniqueCount="115">
  <si>
    <t xml:space="preserve">Описание </t>
  </si>
  <si>
    <t>XXL</t>
  </si>
  <si>
    <t xml:space="preserve">Сумма заказа </t>
  </si>
  <si>
    <t>скидка, %</t>
  </si>
  <si>
    <t>итого, шт.</t>
  </si>
  <si>
    <t>итого, руб.</t>
  </si>
  <si>
    <t>РРЦ, руб.</t>
  </si>
  <si>
    <t>фото/наименование</t>
  </si>
  <si>
    <t>цвет/состав/характеристика</t>
  </si>
  <si>
    <t>ЗЦ опт, руб.</t>
  </si>
  <si>
    <t>белый/ красный, наполнение латекс, ЭВА, Jumbolon</t>
  </si>
  <si>
    <t>*ЭВА (этиленвинилацетат) - наполнитель, вспененный микропористый полимер, высоко упругий эластичный легкий материал                                                                                                ** Jumbolon -  наполнитель,  разновидность пенного материала, полиэтиленовая пена, включающая в состав полиэтилена также резиновые частицы, близкого по свойствам и структуре к ЭВА, но более жесткий для придания товару прочности</t>
  </si>
  <si>
    <t>синтетическая кожа</t>
  </si>
  <si>
    <t>синтетическая кожа/неопрен</t>
  </si>
  <si>
    <t>Защита голени Bad Boy MMA Shin Guard Pro Gel</t>
  </si>
  <si>
    <t>натуральная кожа, белый/ красный, наполнение латекс, ЭВА, Jumbolon</t>
  </si>
  <si>
    <t>x</t>
  </si>
  <si>
    <t>Перчатки М-1 ММА</t>
  </si>
  <si>
    <t>Перчатки М-1 Imperia Pro Тренинг</t>
  </si>
  <si>
    <t xml:space="preserve">черный, нейлон </t>
  </si>
  <si>
    <t>Капа M-1 MMA Imperia </t>
  </si>
  <si>
    <t>Бинты M-1 MMA Imperia</t>
  </si>
  <si>
    <t>черный</t>
  </si>
  <si>
    <t>красный</t>
  </si>
  <si>
    <t>белый</t>
  </si>
  <si>
    <t>синий</t>
  </si>
  <si>
    <t>красный                      хлопок/лайкра</t>
  </si>
  <si>
    <t>черный                       хлопок/лайкра</t>
  </si>
  <si>
    <t xml:space="preserve">серый камуфляж хлопок/лайкра     </t>
  </si>
  <si>
    <t>зеленый камуфляж хлопок/лайкра</t>
  </si>
  <si>
    <t>красный                     100% хлопок</t>
  </si>
  <si>
    <t xml:space="preserve">серый камуфляж 100% хлопок     </t>
  </si>
  <si>
    <t>зеленый камуфляж 100% хлопок</t>
  </si>
  <si>
    <t>черный                100% хлопок</t>
  </si>
  <si>
    <t>х</t>
  </si>
  <si>
    <t>Х</t>
  </si>
  <si>
    <t>черный, искусственная кожа</t>
  </si>
  <si>
    <t xml:space="preserve">Защита голени Bad Boy Legacy MMA </t>
  </si>
  <si>
    <t>черный,</t>
  </si>
  <si>
    <t>Защита голеностопа Bad Boy Recovery Line</t>
  </si>
  <si>
    <t xml:space="preserve">Перчатки Бокс Venum Elite </t>
  </si>
  <si>
    <t>Перчатки снарядные Venum Elite</t>
  </si>
  <si>
    <t>Перчатки ММА Venum Undisputed</t>
  </si>
  <si>
    <t>Перчатки ММА Venum Challenger</t>
  </si>
  <si>
    <t>Перчатки М-1 Бокс (Липучка)</t>
  </si>
  <si>
    <t>белый, натуральная кожа</t>
  </si>
  <si>
    <t>Экипировка Venum</t>
  </si>
  <si>
    <t>Капа Venum Challenger</t>
  </si>
  <si>
    <t>черно-белый</t>
  </si>
  <si>
    <t>черно-красный</t>
  </si>
  <si>
    <t xml:space="preserve">Рашгард Venum Amazonia </t>
  </si>
  <si>
    <t>Рашгард Venum Giant Long</t>
  </si>
  <si>
    <t>Рашгард Venum Giant</t>
  </si>
  <si>
    <t>зеленый</t>
  </si>
  <si>
    <t xml:space="preserve">Bad Boy </t>
  </si>
  <si>
    <t>M-1</t>
  </si>
  <si>
    <t>голубой</t>
  </si>
  <si>
    <t>Защита колена Venum Kontact</t>
  </si>
  <si>
    <t>розовый</t>
  </si>
  <si>
    <t>Бинты Venum 2.5m</t>
  </si>
  <si>
    <t>Бинты Venum 4m</t>
  </si>
  <si>
    <t>Фиксатор голеностопа Venum</t>
  </si>
  <si>
    <t>Перчатки М-1 ММА Gel</t>
  </si>
  <si>
    <t>M - 12 унций</t>
  </si>
  <si>
    <t>L - 14 унций</t>
  </si>
  <si>
    <t>XL - 16 унций</t>
  </si>
  <si>
    <t>Жгут тренировочный</t>
  </si>
  <si>
    <t>Цвет: бежевый. Состав: 75%резина,25%силикон. Эспандер-жгут борцовский усиленный сверхэластичный 5 м латексная резина
Внутренний диаметр (полая часть): 6 мм 
Диаметр стенки: 3,5 мм 
Данный жгут универсален: подходит для тренировок рук, ног, отработки бросков</t>
  </si>
  <si>
    <r>
      <t xml:space="preserve">S - 10 унций - </t>
    </r>
    <r>
      <rPr>
        <b/>
        <sz val="10"/>
        <rFont val="Calibri"/>
        <family val="2"/>
        <charset val="204"/>
      </rPr>
      <t>1 метр</t>
    </r>
  </si>
  <si>
    <t>Артикул</t>
  </si>
  <si>
    <t>BSS14E101-01</t>
  </si>
  <si>
    <t>Перчатки Bad Boy Legacy MMA</t>
  </si>
  <si>
    <t>BSS14E101-02</t>
  </si>
  <si>
    <t>Перчатки Bad Boy Legacy Safety MMA</t>
  </si>
  <si>
    <t>BSS14E103-01</t>
  </si>
  <si>
    <t>BSS13E103-01</t>
  </si>
  <si>
    <t>BSS13E101-04</t>
  </si>
  <si>
    <t>Перчатки Bad Boy Pro Series MMA Glove</t>
  </si>
  <si>
    <t>BSS14E112-01</t>
  </si>
  <si>
    <t xml:space="preserve">Защита локтя Bad Boy Recovery Line </t>
  </si>
  <si>
    <t>BSS14E112-02</t>
  </si>
  <si>
    <t xml:space="preserve">Защита локтя Bad Boy Recovery Line 2 </t>
  </si>
  <si>
    <t>BSS14E103-02</t>
  </si>
  <si>
    <t>VSS14E108-01</t>
  </si>
  <si>
    <t>VSS14E108-02</t>
  </si>
  <si>
    <t>VSS14E107-02</t>
  </si>
  <si>
    <t>VSS14E102-01</t>
  </si>
  <si>
    <t>VSS14E101-05</t>
  </si>
  <si>
    <t>VSS14E101-04</t>
  </si>
  <si>
    <t>VSS14E101-01</t>
  </si>
  <si>
    <t>Защита голени-чулок Venum Kontact 2</t>
  </si>
  <si>
    <t>VSS14E103-05</t>
  </si>
  <si>
    <t>VSS14E103-06</t>
  </si>
  <si>
    <t>VSS14E103-07</t>
  </si>
  <si>
    <t>VSS14E106-02</t>
  </si>
  <si>
    <t>VSS14E106-03</t>
  </si>
  <si>
    <t>VSS14E105-01</t>
  </si>
  <si>
    <t>MSS14E102-01</t>
  </si>
  <si>
    <t>МAW14E103-01</t>
  </si>
  <si>
    <t>Защита голени-чулок M-1 MMA Imperia</t>
  </si>
  <si>
    <t>MSS13E101-02</t>
  </si>
  <si>
    <t>MAW14E101-01</t>
  </si>
  <si>
    <t>MSS13E101-03</t>
  </si>
  <si>
    <t>MAW14E106-01</t>
  </si>
  <si>
    <t>MAW14E105-01</t>
  </si>
  <si>
    <t>BSS14E102-01</t>
  </si>
  <si>
    <t xml:space="preserve">Перчатки Bad Boy Legacy Boxing </t>
  </si>
  <si>
    <t>Перчатки для тренировок Grant GM1GTG</t>
  </si>
  <si>
    <t>G121515-L-1</t>
  </si>
  <si>
    <t>GSS13E101-01</t>
  </si>
  <si>
    <t>Перчатки для смешанных единоборств Grant GM1FG</t>
  </si>
  <si>
    <t>Защита (футы) на ноги мягкая Grant модель GM1GSG</t>
  </si>
  <si>
    <t>MAW11E103-01</t>
  </si>
  <si>
    <t>MAW11E103-02</t>
  </si>
  <si>
    <t>Защита (футы) на ноги твердая Grant модель GM1SUS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</si>
</sst>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0"/>
      <name val="Calibri"/>
      <family val="2"/>
      <charset val="204"/>
    </font>
    <font>
      <b/>
      <i/>
      <sz val="14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wrapText="1"/>
    </xf>
    <xf numFmtId="0" fontId="2" fillId="0" borderId="0" xfId="0" applyFont="1" applyFill="1"/>
    <xf numFmtId="0" fontId="2" fillId="5" borderId="0" xfId="0" applyFont="1" applyFill="1"/>
    <xf numFmtId="0" fontId="5" fillId="2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left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wrapText="1"/>
      <protection locked="0"/>
    </xf>
    <xf numFmtId="0" fontId="0" fillId="10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wrapText="1"/>
      <protection locked="0"/>
    </xf>
    <xf numFmtId="0" fontId="0" fillId="0" borderId="1" xfId="0" applyFill="1" applyBorder="1" applyAlignment="1">
      <alignment horizontal="center" vertical="center"/>
    </xf>
    <xf numFmtId="1" fontId="10" fillId="0" borderId="1" xfId="0" applyNumberFormat="1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6" fillId="10" borderId="7" xfId="0" applyFont="1" applyFill="1" applyBorder="1" applyAlignment="1">
      <alignment vertical="center"/>
    </xf>
    <xf numFmtId="0" fontId="16" fillId="10" borderId="6" xfId="0" applyFont="1" applyFill="1" applyBorder="1" applyAlignment="1">
      <alignment vertical="center"/>
    </xf>
    <xf numFmtId="0" fontId="0" fillId="10" borderId="7" xfId="0" applyFill="1" applyBorder="1" applyAlignment="1">
      <alignment vertical="center"/>
    </xf>
    <xf numFmtId="0" fontId="0" fillId="10" borderId="6" xfId="0" applyFill="1" applyBorder="1" applyAlignment="1">
      <alignment vertical="center"/>
    </xf>
    <xf numFmtId="0" fontId="17" fillId="2" borderId="1" xfId="0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 applyProtection="1">
      <alignment horizontal="left" wrapText="1"/>
      <protection locked="0"/>
    </xf>
    <xf numFmtId="49" fontId="3" fillId="0" borderId="3" xfId="0" applyNumberFormat="1" applyFont="1" applyFill="1" applyBorder="1" applyAlignment="1" applyProtection="1">
      <alignment horizontal="left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/>
    </xf>
    <xf numFmtId="0" fontId="15" fillId="10" borderId="7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wrapText="1"/>
    </xf>
    <xf numFmtId="49" fontId="2" fillId="0" borderId="1" xfId="0" applyNumberFormat="1" applyFont="1" applyFill="1" applyBorder="1" applyAlignment="1" applyProtection="1">
      <alignment horizontal="left" wrapText="1"/>
      <protection locked="0"/>
    </xf>
    <xf numFmtId="0" fontId="7" fillId="10" borderId="3" xfId="0" applyFont="1" applyFill="1" applyBorder="1" applyAlignment="1">
      <alignment horizontal="left" vertical="center"/>
    </xf>
    <xf numFmtId="0" fontId="2" fillId="10" borderId="7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left"/>
    </xf>
    <xf numFmtId="0" fontId="6" fillId="10" borderId="7" xfId="0" applyFont="1" applyFill="1" applyBorder="1" applyAlignment="1">
      <alignment horizontal="left" wrapText="1"/>
    </xf>
    <xf numFmtId="0" fontId="12" fillId="10" borderId="7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18" fillId="10" borderId="7" xfId="0" applyFont="1" applyFill="1" applyBorder="1" applyAlignment="1">
      <alignment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10" borderId="7" xfId="0" applyFont="1" applyFill="1" applyBorder="1" applyAlignment="1">
      <alignment vertical="center"/>
    </xf>
    <xf numFmtId="0" fontId="20" fillId="10" borderId="1" xfId="0" applyFont="1" applyFill="1" applyBorder="1" applyAlignment="1">
      <alignment horizontal="center" vertical="center"/>
    </xf>
    <xf numFmtId="1" fontId="19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3" fillId="11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49" fontId="3" fillId="0" borderId="3" xfId="0" applyNumberFormat="1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2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/>
    </xf>
    <xf numFmtId="0" fontId="23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wrapText="1"/>
    </xf>
    <xf numFmtId="1" fontId="21" fillId="0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left" wrapText="1"/>
      <protection locked="0"/>
    </xf>
    <xf numFmtId="1" fontId="10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49" fontId="2" fillId="0" borderId="2" xfId="0" applyNumberFormat="1" applyFont="1" applyFill="1" applyBorder="1" applyAlignment="1" applyProtection="1">
      <alignment horizontal="left" wrapText="1"/>
      <protection locked="0"/>
    </xf>
    <xf numFmtId="0" fontId="5" fillId="0" borderId="0" xfId="0" applyFont="1" applyFill="1" applyAlignment="1">
      <alignment horizontal="left"/>
    </xf>
    <xf numFmtId="0" fontId="7" fillId="10" borderId="7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1" fontId="3" fillId="5" borderId="2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wrapText="1"/>
      <protection locked="0"/>
    </xf>
    <xf numFmtId="49" fontId="2" fillId="0" borderId="4" xfId="0" applyNumberFormat="1" applyFont="1" applyFill="1" applyBorder="1" applyAlignment="1" applyProtection="1">
      <alignment horizontal="left" wrapText="1"/>
      <protection locked="0"/>
    </xf>
    <xf numFmtId="49" fontId="2" fillId="0" borderId="3" xfId="0" applyNumberFormat="1" applyFont="1" applyFill="1" applyBorder="1" applyAlignment="1" applyProtection="1">
      <alignment horizontal="left" wrapText="1"/>
      <protection locked="0"/>
    </xf>
    <xf numFmtId="49" fontId="3" fillId="0" borderId="2" xfId="0" applyNumberFormat="1" applyFont="1" applyFill="1" applyBorder="1" applyAlignment="1" applyProtection="1">
      <alignment horizontal="left" wrapText="1"/>
      <protection locked="0"/>
    </xf>
    <xf numFmtId="49" fontId="3" fillId="0" borderId="4" xfId="0" applyNumberFormat="1" applyFont="1" applyFill="1" applyBorder="1" applyAlignment="1" applyProtection="1">
      <alignment horizontal="left" wrapText="1"/>
      <protection locked="0"/>
    </xf>
    <xf numFmtId="49" fontId="3" fillId="0" borderId="3" xfId="0" applyNumberFormat="1" applyFont="1" applyFill="1" applyBorder="1" applyAlignment="1" applyProtection="1">
      <alignment horizontal="left" wrapText="1"/>
      <protection locked="0"/>
    </xf>
    <xf numFmtId="0" fontId="19" fillId="4" borderId="5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21" fillId="3" borderId="5" xfId="0" applyFont="1" applyFill="1" applyBorder="1" applyAlignment="1">
      <alignment horizontal="center"/>
    </xf>
    <xf numFmtId="0" fontId="21" fillId="3" borderId="7" xfId="0" applyFont="1" applyFill="1" applyBorder="1" applyAlignment="1">
      <alignment horizontal="center"/>
    </xf>
    <xf numFmtId="0" fontId="21" fillId="3" borderId="6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21" fillId="0" borderId="7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pn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pn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pn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png"/><Relationship Id="rId59" Type="http://schemas.openxmlformats.org/officeDocument/2006/relationships/image" Target="../media/image5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704850</xdr:colOff>
      <xdr:row>59</xdr:row>
      <xdr:rowOff>0</xdr:rowOff>
    </xdr:from>
    <xdr:to>
      <xdr:col>2</xdr:col>
      <xdr:colOff>704850</xdr:colOff>
      <xdr:row>59</xdr:row>
      <xdr:rowOff>0</xdr:rowOff>
    </xdr:to>
    <xdr:pic>
      <xdr:nvPicPr>
        <xdr:cNvPr id="1043" name="Рисунок 3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4850" y="2372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</xdr:colOff>
      <xdr:row>59</xdr:row>
      <xdr:rowOff>0</xdr:rowOff>
    </xdr:from>
    <xdr:to>
      <xdr:col>2</xdr:col>
      <xdr:colOff>495300</xdr:colOff>
      <xdr:row>59</xdr:row>
      <xdr:rowOff>0</xdr:rowOff>
    </xdr:to>
    <xdr:pic>
      <xdr:nvPicPr>
        <xdr:cNvPr id="1044" name="Рисунок 3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575" y="23726775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647700</xdr:colOff>
      <xdr:row>59</xdr:row>
      <xdr:rowOff>0</xdr:rowOff>
    </xdr:from>
    <xdr:to>
      <xdr:col>2</xdr:col>
      <xdr:colOff>647700</xdr:colOff>
      <xdr:row>59</xdr:row>
      <xdr:rowOff>123825</xdr:rowOff>
    </xdr:to>
    <xdr:pic>
      <xdr:nvPicPr>
        <xdr:cNvPr id="1045" name="Рисунок 34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7700" y="23726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76199</xdr:colOff>
      <xdr:row>39</xdr:row>
      <xdr:rowOff>142875</xdr:rowOff>
    </xdr:from>
    <xdr:to>
      <xdr:col>2</xdr:col>
      <xdr:colOff>1171574</xdr:colOff>
      <xdr:row>39</xdr:row>
      <xdr:rowOff>990600</xdr:rowOff>
    </xdr:to>
    <xdr:pic>
      <xdr:nvPicPr>
        <xdr:cNvPr id="43" name="Picture 2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6199" y="49701450"/>
          <a:ext cx="1095375" cy="847725"/>
        </a:xfrm>
        <a:prstGeom prst="rect">
          <a:avLst/>
        </a:prstGeom>
      </xdr:spPr>
    </xdr:pic>
    <xdr:clientData/>
  </xdr:twoCellAnchor>
  <xdr:twoCellAnchor>
    <xdr:from>
      <xdr:col>2</xdr:col>
      <xdr:colOff>180975</xdr:colOff>
      <xdr:row>7</xdr:row>
      <xdr:rowOff>104776</xdr:rowOff>
    </xdr:from>
    <xdr:to>
      <xdr:col>2</xdr:col>
      <xdr:colOff>1209675</xdr:colOff>
      <xdr:row>7</xdr:row>
      <xdr:rowOff>962026</xdr:rowOff>
    </xdr:to>
    <xdr:pic>
      <xdr:nvPicPr>
        <xdr:cNvPr id="84" name="Picture 7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975" y="4914901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</xdr:colOff>
      <xdr:row>8</xdr:row>
      <xdr:rowOff>95250</xdr:rowOff>
    </xdr:from>
    <xdr:to>
      <xdr:col>2</xdr:col>
      <xdr:colOff>1114425</xdr:colOff>
      <xdr:row>8</xdr:row>
      <xdr:rowOff>1057275</xdr:rowOff>
    </xdr:to>
    <xdr:pic>
      <xdr:nvPicPr>
        <xdr:cNvPr id="86" name="Picture 80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0" y="6238875"/>
          <a:ext cx="10191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152399</xdr:colOff>
      <xdr:row>9</xdr:row>
      <xdr:rowOff>66676</xdr:rowOff>
    </xdr:from>
    <xdr:to>
      <xdr:col>2</xdr:col>
      <xdr:colOff>1181100</xdr:colOff>
      <xdr:row>9</xdr:row>
      <xdr:rowOff>904876</xdr:rowOff>
    </xdr:to>
    <xdr:pic>
      <xdr:nvPicPr>
        <xdr:cNvPr id="90" name="Picture 9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2399" y="10210801"/>
          <a:ext cx="1028701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10</xdr:row>
      <xdr:rowOff>0</xdr:rowOff>
    </xdr:from>
    <xdr:to>
      <xdr:col>0</xdr:col>
      <xdr:colOff>1104900</xdr:colOff>
      <xdr:row>10</xdr:row>
      <xdr:rowOff>0</xdr:rowOff>
    </xdr:to>
    <xdr:pic>
      <xdr:nvPicPr>
        <xdr:cNvPr id="70" name="Picture 122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33350" y="4171950"/>
          <a:ext cx="9715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10</xdr:row>
      <xdr:rowOff>0</xdr:rowOff>
    </xdr:from>
    <xdr:to>
      <xdr:col>0</xdr:col>
      <xdr:colOff>1009650</xdr:colOff>
      <xdr:row>10</xdr:row>
      <xdr:rowOff>0</xdr:rowOff>
    </xdr:to>
    <xdr:pic>
      <xdr:nvPicPr>
        <xdr:cNvPr id="71" name="Picture 122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42875" y="3152775"/>
          <a:ext cx="8667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42863</xdr:colOff>
      <xdr:row>43</xdr:row>
      <xdr:rowOff>50196</xdr:rowOff>
    </xdr:from>
    <xdr:to>
      <xdr:col>2</xdr:col>
      <xdr:colOff>1609724</xdr:colOff>
      <xdr:row>43</xdr:row>
      <xdr:rowOff>1090200</xdr:rowOff>
    </xdr:to>
    <xdr:pic>
      <xdr:nvPicPr>
        <xdr:cNvPr id="74" name="Рисунок 73" descr="http://www.mmaimperia.ru/upload/resize_cache/iblock/262/600_800_1/TAR_1418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 rot="5400000">
          <a:off x="306292" y="37534342"/>
          <a:ext cx="1040004" cy="1566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</xdr:colOff>
      <xdr:row>41</xdr:row>
      <xdr:rowOff>40131</xdr:rowOff>
    </xdr:from>
    <xdr:to>
      <xdr:col>2</xdr:col>
      <xdr:colOff>1590675</xdr:colOff>
      <xdr:row>41</xdr:row>
      <xdr:rowOff>1076324</xdr:rowOff>
    </xdr:to>
    <xdr:pic>
      <xdr:nvPicPr>
        <xdr:cNvPr id="76" name="Рисунок 75" descr="http://www.mmaimperia.ru/upload/resize_cache/iblock/170/600_800_1/TAR_0098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2975" y="36082731"/>
          <a:ext cx="1562100" cy="1036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1371601</xdr:colOff>
      <xdr:row>48</xdr:row>
      <xdr:rowOff>28575</xdr:rowOff>
    </xdr:from>
    <xdr:to>
      <xdr:col>2</xdr:col>
      <xdr:colOff>2646581</xdr:colOff>
      <xdr:row>49</xdr:row>
      <xdr:rowOff>333375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86001" y="40138350"/>
          <a:ext cx="1274980" cy="8763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52</xdr:row>
      <xdr:rowOff>28576</xdr:rowOff>
    </xdr:from>
    <xdr:to>
      <xdr:col>2</xdr:col>
      <xdr:colOff>1304925</xdr:colOff>
      <xdr:row>53</xdr:row>
      <xdr:rowOff>352425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42976" y="42233851"/>
          <a:ext cx="1276349" cy="819149"/>
        </a:xfrm>
        <a:prstGeom prst="rect">
          <a:avLst/>
        </a:prstGeom>
      </xdr:spPr>
    </xdr:pic>
    <xdr:clientData/>
  </xdr:twoCellAnchor>
  <xdr:twoCellAnchor editAs="oneCell">
    <xdr:from>
      <xdr:col>2</xdr:col>
      <xdr:colOff>1390651</xdr:colOff>
      <xdr:row>52</xdr:row>
      <xdr:rowOff>19051</xdr:rowOff>
    </xdr:from>
    <xdr:to>
      <xdr:col>2</xdr:col>
      <xdr:colOff>2667001</xdr:colOff>
      <xdr:row>53</xdr:row>
      <xdr:rowOff>372389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305051" y="42224326"/>
          <a:ext cx="1276350" cy="848638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54</xdr:row>
      <xdr:rowOff>19050</xdr:rowOff>
    </xdr:from>
    <xdr:to>
      <xdr:col>2</xdr:col>
      <xdr:colOff>1318506</xdr:colOff>
      <xdr:row>55</xdr:row>
      <xdr:rowOff>340125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33450" y="43224450"/>
          <a:ext cx="1299456" cy="864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1390650</xdr:colOff>
      <xdr:row>54</xdr:row>
      <xdr:rowOff>28575</xdr:rowOff>
    </xdr:from>
    <xdr:to>
      <xdr:col>2</xdr:col>
      <xdr:colOff>2690106</xdr:colOff>
      <xdr:row>55</xdr:row>
      <xdr:rowOff>349650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305050" y="43233975"/>
          <a:ext cx="1299456" cy="864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56</xdr:row>
      <xdr:rowOff>29785</xdr:rowOff>
    </xdr:from>
    <xdr:to>
      <xdr:col>2</xdr:col>
      <xdr:colOff>583360</xdr:colOff>
      <xdr:row>58</xdr:row>
      <xdr:rowOff>209550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rot="16200000">
          <a:off x="754247" y="44547863"/>
          <a:ext cx="922715" cy="564310"/>
        </a:xfrm>
        <a:prstGeom prst="rect">
          <a:avLst/>
        </a:prstGeom>
      </xdr:spPr>
    </xdr:pic>
    <xdr:clientData/>
  </xdr:twoCellAnchor>
  <xdr:twoCellAnchor editAs="oneCell">
    <xdr:from>
      <xdr:col>2</xdr:col>
      <xdr:colOff>647094</xdr:colOff>
      <xdr:row>56</xdr:row>
      <xdr:rowOff>19712</xdr:rowOff>
    </xdr:from>
    <xdr:to>
      <xdr:col>2</xdr:col>
      <xdr:colOff>1279966</xdr:colOff>
      <xdr:row>58</xdr:row>
      <xdr:rowOff>228601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rot="16200000">
          <a:off x="1402010" y="44518071"/>
          <a:ext cx="951839" cy="632872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1333501</xdr:colOff>
      <xdr:row>56</xdr:row>
      <xdr:rowOff>29239</xdr:rowOff>
    </xdr:from>
    <xdr:to>
      <xdr:col>2</xdr:col>
      <xdr:colOff>1960038</xdr:colOff>
      <xdr:row>58</xdr:row>
      <xdr:rowOff>228601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rot="16200000">
          <a:off x="2090014" y="44526001"/>
          <a:ext cx="942312" cy="626537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40</xdr:row>
      <xdr:rowOff>55708</xdr:rowOff>
    </xdr:from>
    <xdr:to>
      <xdr:col>2</xdr:col>
      <xdr:colOff>934275</xdr:colOff>
      <xdr:row>40</xdr:row>
      <xdr:rowOff>1360576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rot="16200000">
          <a:off x="-151959" y="29982817"/>
          <a:ext cx="1304868" cy="8676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9526</xdr:colOff>
      <xdr:row>48</xdr:row>
      <xdr:rowOff>38101</xdr:rowOff>
    </xdr:from>
    <xdr:to>
      <xdr:col>2</xdr:col>
      <xdr:colOff>1285876</xdr:colOff>
      <xdr:row>49</xdr:row>
      <xdr:rowOff>315237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23926" y="40147876"/>
          <a:ext cx="1276350" cy="848636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50</xdr:row>
      <xdr:rowOff>28575</xdr:rowOff>
    </xdr:from>
    <xdr:to>
      <xdr:col>2</xdr:col>
      <xdr:colOff>1314450</xdr:colOff>
      <xdr:row>51</xdr:row>
      <xdr:rowOff>323850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42975" y="41224200"/>
          <a:ext cx="1285875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1400174</xdr:colOff>
      <xdr:row>50</xdr:row>
      <xdr:rowOff>19050</xdr:rowOff>
    </xdr:from>
    <xdr:to>
      <xdr:col>2</xdr:col>
      <xdr:colOff>2657475</xdr:colOff>
      <xdr:row>51</xdr:row>
      <xdr:rowOff>331147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314574" y="41214675"/>
          <a:ext cx="1257301" cy="835972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3</xdr:row>
      <xdr:rowOff>47625</xdr:rowOff>
    </xdr:from>
    <xdr:to>
      <xdr:col>2</xdr:col>
      <xdr:colOff>797280</xdr:colOff>
      <xdr:row>3</xdr:row>
      <xdr:rowOff>1127625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6200" y="10077450"/>
          <a:ext cx="72108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866775</xdr:colOff>
      <xdr:row>3</xdr:row>
      <xdr:rowOff>47625</xdr:rowOff>
    </xdr:from>
    <xdr:to>
      <xdr:col>2</xdr:col>
      <xdr:colOff>1587855</xdr:colOff>
      <xdr:row>3</xdr:row>
      <xdr:rowOff>1127625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66775" y="10077450"/>
          <a:ext cx="72108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819150</xdr:colOff>
      <xdr:row>4</xdr:row>
      <xdr:rowOff>104775</xdr:rowOff>
    </xdr:from>
    <xdr:to>
      <xdr:col>2</xdr:col>
      <xdr:colOff>2436724</xdr:colOff>
      <xdr:row>4</xdr:row>
      <xdr:rowOff>1184775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19150" y="11620500"/>
          <a:ext cx="1617574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4</xdr:row>
      <xdr:rowOff>95250</xdr:rowOff>
    </xdr:from>
    <xdr:to>
      <xdr:col>2</xdr:col>
      <xdr:colOff>759180</xdr:colOff>
      <xdr:row>4</xdr:row>
      <xdr:rowOff>1175250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8100" y="11439525"/>
          <a:ext cx="72108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</xdr:row>
      <xdr:rowOff>66675</xdr:rowOff>
    </xdr:from>
    <xdr:to>
      <xdr:col>2</xdr:col>
      <xdr:colOff>759180</xdr:colOff>
      <xdr:row>6</xdr:row>
      <xdr:rowOff>1146675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8100" y="12725400"/>
          <a:ext cx="72108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828675</xdr:colOff>
      <xdr:row>6</xdr:row>
      <xdr:rowOff>76200</xdr:rowOff>
    </xdr:from>
    <xdr:to>
      <xdr:col>2</xdr:col>
      <xdr:colOff>1549755</xdr:colOff>
      <xdr:row>6</xdr:row>
      <xdr:rowOff>1156200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28675" y="12734925"/>
          <a:ext cx="72108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10</xdr:row>
      <xdr:rowOff>133350</xdr:rowOff>
    </xdr:from>
    <xdr:to>
      <xdr:col>2</xdr:col>
      <xdr:colOff>857250</xdr:colOff>
      <xdr:row>10</xdr:row>
      <xdr:rowOff>1113754</xdr:rowOff>
    </xdr:to>
    <xdr:pic>
      <xdr:nvPicPr>
        <xdr:cNvPr id="108" name="Рисунок 11" descr="Bad Boy Recovery Line Elbow Support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838200" y="10372725"/>
          <a:ext cx="828675" cy="9804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12</xdr:row>
      <xdr:rowOff>28575</xdr:rowOff>
    </xdr:from>
    <xdr:to>
      <xdr:col>2</xdr:col>
      <xdr:colOff>781050</xdr:colOff>
      <xdr:row>12</xdr:row>
      <xdr:rowOff>895350</xdr:rowOff>
    </xdr:to>
    <xdr:pic>
      <xdr:nvPicPr>
        <xdr:cNvPr id="110" name="Рисунок 2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52400" y="40033575"/>
          <a:ext cx="6286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95251</xdr:colOff>
      <xdr:row>11</xdr:row>
      <xdr:rowOff>38100</xdr:rowOff>
    </xdr:from>
    <xdr:to>
      <xdr:col>2</xdr:col>
      <xdr:colOff>647701</xdr:colOff>
      <xdr:row>11</xdr:row>
      <xdr:rowOff>919669</xdr:rowOff>
    </xdr:to>
    <xdr:pic>
      <xdr:nvPicPr>
        <xdr:cNvPr id="113" name="Рисунок 112" descr="Bad Boy Recovery Line Magnetic Elbow Support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1" y="41633775"/>
          <a:ext cx="552450" cy="881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866775</xdr:colOff>
      <xdr:row>10</xdr:row>
      <xdr:rowOff>57150</xdr:rowOff>
    </xdr:from>
    <xdr:to>
      <xdr:col>2</xdr:col>
      <xdr:colOff>1587675</xdr:colOff>
      <xdr:row>10</xdr:row>
      <xdr:rowOff>1137150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66775" y="38100000"/>
          <a:ext cx="7209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828675</xdr:colOff>
      <xdr:row>12</xdr:row>
      <xdr:rowOff>38100</xdr:rowOff>
    </xdr:from>
    <xdr:to>
      <xdr:col>2</xdr:col>
      <xdr:colOff>1549575</xdr:colOff>
      <xdr:row>12</xdr:row>
      <xdr:rowOff>1118100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28675" y="40528875"/>
          <a:ext cx="7209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18</xdr:row>
      <xdr:rowOff>28575</xdr:rowOff>
    </xdr:from>
    <xdr:to>
      <xdr:col>2</xdr:col>
      <xdr:colOff>1156200</xdr:colOff>
      <xdr:row>18</xdr:row>
      <xdr:rowOff>1108575</xdr:rowOff>
    </xdr:to>
    <xdr:pic>
      <xdr:nvPicPr>
        <xdr:cNvPr id="123" name="Рисунок 122" descr="http://warriormma.ru/images/stories/virtuemart/product/bokserskie-perchatki-venum-elite-12-oz-black-4.jpg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" y="41814750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1238250</xdr:colOff>
      <xdr:row>18</xdr:row>
      <xdr:rowOff>47625</xdr:rowOff>
    </xdr:from>
    <xdr:to>
      <xdr:col>2</xdr:col>
      <xdr:colOff>2318250</xdr:colOff>
      <xdr:row>18</xdr:row>
      <xdr:rowOff>1127625</xdr:rowOff>
    </xdr:to>
    <xdr:pic>
      <xdr:nvPicPr>
        <xdr:cNvPr id="124" name="Рисунок 123" descr="http://warriormma.ru/images/stories/virtuemart/product/bokserskie-perchatki-venum-elite-14-oz-black-7.jpg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38250" y="41833800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47625</xdr:colOff>
      <xdr:row>19</xdr:row>
      <xdr:rowOff>66675</xdr:rowOff>
    </xdr:from>
    <xdr:to>
      <xdr:col>2</xdr:col>
      <xdr:colOff>1127625</xdr:colOff>
      <xdr:row>19</xdr:row>
      <xdr:rowOff>1146675</xdr:rowOff>
    </xdr:to>
    <xdr:pic>
      <xdr:nvPicPr>
        <xdr:cNvPr id="125" name="Рисунок 124" descr="http://warriormma.ru/images/stories/virtuemart/product/snaryadnye-perchatki-venum-elite-white.jpg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5" y="43148250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1323975</xdr:colOff>
      <xdr:row>19</xdr:row>
      <xdr:rowOff>28575</xdr:rowOff>
    </xdr:from>
    <xdr:to>
      <xdr:col>2</xdr:col>
      <xdr:colOff>2403975</xdr:colOff>
      <xdr:row>19</xdr:row>
      <xdr:rowOff>1108575</xdr:rowOff>
    </xdr:to>
    <xdr:pic>
      <xdr:nvPicPr>
        <xdr:cNvPr id="126" name="Рисунок 125" descr="http://warriormma.ru/images/stories/virtuemart/product/snaryadnye-perchatki-venum-elite-white-7.jpg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3975" y="43110150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</xdr:colOff>
      <xdr:row>20</xdr:row>
      <xdr:rowOff>38100</xdr:rowOff>
    </xdr:from>
    <xdr:to>
      <xdr:col>2</xdr:col>
      <xdr:colOff>1108575</xdr:colOff>
      <xdr:row>20</xdr:row>
      <xdr:rowOff>1118100</xdr:rowOff>
    </xdr:to>
    <xdr:pic>
      <xdr:nvPicPr>
        <xdr:cNvPr id="131" name="Рисунок 130" descr="http://budoxperten.dk/images/VE-0121%20MMA%20Handske%20Undisputed%20sort%201.jpg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" y="47005875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1190625</xdr:colOff>
      <xdr:row>20</xdr:row>
      <xdr:rowOff>47625</xdr:rowOff>
    </xdr:from>
    <xdr:to>
      <xdr:col>2</xdr:col>
      <xdr:colOff>2377680</xdr:colOff>
      <xdr:row>20</xdr:row>
      <xdr:rowOff>1127625</xdr:rowOff>
    </xdr:to>
    <xdr:pic>
      <xdr:nvPicPr>
        <xdr:cNvPr id="132" name="Рисунок 131" descr="http://dammage.com.ua/source/img/thumb/125228_US-VENUM-0121-5.jpg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90625" y="47015400"/>
          <a:ext cx="118705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85725</xdr:colOff>
      <xdr:row>21</xdr:row>
      <xdr:rowOff>76200</xdr:rowOff>
    </xdr:from>
    <xdr:to>
      <xdr:col>2</xdr:col>
      <xdr:colOff>1165725</xdr:colOff>
      <xdr:row>21</xdr:row>
      <xdr:rowOff>1156200</xdr:rowOff>
    </xdr:to>
    <xdr:pic>
      <xdr:nvPicPr>
        <xdr:cNvPr id="133" name="Рисунок 132" descr="http://venum.by/wp-content/uploads/2013/05/VENUM-0666-5.jpg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725" y="49282350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1704975</xdr:colOff>
      <xdr:row>21</xdr:row>
      <xdr:rowOff>38100</xdr:rowOff>
    </xdr:from>
    <xdr:to>
      <xdr:col>2</xdr:col>
      <xdr:colOff>2784975</xdr:colOff>
      <xdr:row>21</xdr:row>
      <xdr:rowOff>1118100</xdr:rowOff>
    </xdr:to>
    <xdr:pic>
      <xdr:nvPicPr>
        <xdr:cNvPr id="134" name="Рисунок 133" descr="http://www.fight-zone.ru/images/26b411dd.jpg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04975" y="49244250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36</xdr:row>
      <xdr:rowOff>47625</xdr:rowOff>
    </xdr:from>
    <xdr:to>
      <xdr:col>2</xdr:col>
      <xdr:colOff>677744</xdr:colOff>
      <xdr:row>37</xdr:row>
      <xdr:rowOff>419100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47725" y="32061150"/>
          <a:ext cx="639644" cy="962025"/>
        </a:xfrm>
        <a:prstGeom prst="rect">
          <a:avLst/>
        </a:prstGeom>
      </xdr:spPr>
    </xdr:pic>
    <xdr:clientData/>
  </xdr:twoCellAnchor>
  <xdr:twoCellAnchor editAs="oneCell">
    <xdr:from>
      <xdr:col>2</xdr:col>
      <xdr:colOff>800100</xdr:colOff>
      <xdr:row>36</xdr:row>
      <xdr:rowOff>47625</xdr:rowOff>
    </xdr:from>
    <xdr:to>
      <xdr:col>2</xdr:col>
      <xdr:colOff>1452412</xdr:colOff>
      <xdr:row>37</xdr:row>
      <xdr:rowOff>438151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609725" y="32061150"/>
          <a:ext cx="652312" cy="981076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15</xdr:row>
      <xdr:rowOff>66675</xdr:rowOff>
    </xdr:from>
    <xdr:to>
      <xdr:col>2</xdr:col>
      <xdr:colOff>1171575</xdr:colOff>
      <xdr:row>15</xdr:row>
      <xdr:rowOff>1143000</xdr:rowOff>
    </xdr:to>
    <xdr:pic>
      <xdr:nvPicPr>
        <xdr:cNvPr id="13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" y="38157150"/>
          <a:ext cx="10572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16</xdr:row>
      <xdr:rowOff>133350</xdr:rowOff>
    </xdr:from>
    <xdr:to>
      <xdr:col>2</xdr:col>
      <xdr:colOff>1314450</xdr:colOff>
      <xdr:row>16</xdr:row>
      <xdr:rowOff>1228725</xdr:rowOff>
    </xdr:to>
    <xdr:pic>
      <xdr:nvPicPr>
        <xdr:cNvPr id="14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41252775"/>
          <a:ext cx="10287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17</xdr:row>
      <xdr:rowOff>19050</xdr:rowOff>
    </xdr:from>
    <xdr:to>
      <xdr:col>2</xdr:col>
      <xdr:colOff>1181100</xdr:colOff>
      <xdr:row>17</xdr:row>
      <xdr:rowOff>971550</xdr:rowOff>
    </xdr:to>
    <xdr:pic>
      <xdr:nvPicPr>
        <xdr:cNvPr id="14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7725" y="17202150"/>
          <a:ext cx="11430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22</xdr:row>
      <xdr:rowOff>38100</xdr:rowOff>
    </xdr:from>
    <xdr:to>
      <xdr:col>2</xdr:col>
      <xdr:colOff>1387172</xdr:colOff>
      <xdr:row>24</xdr:row>
      <xdr:rowOff>362550</xdr:rowOff>
    </xdr:to>
    <xdr:pic>
      <xdr:nvPicPr>
        <xdr:cNvPr id="95" name="Picture 32" descr="Venum &quot;Kontact&quot; shinguards - Cotton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24841200"/>
          <a:ext cx="1234772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1171574</xdr:colOff>
      <xdr:row>30</xdr:row>
      <xdr:rowOff>95250</xdr:rowOff>
    </xdr:from>
    <xdr:to>
      <xdr:col>2</xdr:col>
      <xdr:colOff>2103314</xdr:colOff>
      <xdr:row>30</xdr:row>
      <xdr:rowOff>1391250</xdr:rowOff>
    </xdr:to>
    <xdr:pic>
      <xdr:nvPicPr>
        <xdr:cNvPr id="98" name="Image 46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1171574" y="56502300"/>
          <a:ext cx="931740" cy="129600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25</xdr:row>
      <xdr:rowOff>57149</xdr:rowOff>
    </xdr:from>
    <xdr:to>
      <xdr:col>2</xdr:col>
      <xdr:colOff>924153</xdr:colOff>
      <xdr:row>28</xdr:row>
      <xdr:rowOff>61799</xdr:rowOff>
    </xdr:to>
    <xdr:pic>
      <xdr:nvPicPr>
        <xdr:cNvPr id="99" name="Picture 35" descr="Venum Ankle Support Guard - Muay Thai / Kick Boxing Black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" y="54968774"/>
          <a:ext cx="857478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1104899</xdr:colOff>
      <xdr:row>25</xdr:row>
      <xdr:rowOff>66674</xdr:rowOff>
    </xdr:from>
    <xdr:to>
      <xdr:col>2</xdr:col>
      <xdr:colOff>1962379</xdr:colOff>
      <xdr:row>28</xdr:row>
      <xdr:rowOff>71324</xdr:rowOff>
    </xdr:to>
    <xdr:pic>
      <xdr:nvPicPr>
        <xdr:cNvPr id="102" name="Picture 36" descr="Venum Ankle Support Guard - Muay Thai / Kick Boxing Blue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04899" y="54978299"/>
          <a:ext cx="857480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676275</xdr:colOff>
      <xdr:row>27</xdr:row>
      <xdr:rowOff>38099</xdr:rowOff>
    </xdr:from>
    <xdr:to>
      <xdr:col>2</xdr:col>
      <xdr:colOff>1362259</xdr:colOff>
      <xdr:row>29</xdr:row>
      <xdr:rowOff>186599</xdr:rowOff>
    </xdr:to>
    <xdr:pic>
      <xdr:nvPicPr>
        <xdr:cNvPr id="106" name="Picture 37" descr="Venum Ankle Support Guard - Muay Thai / Kick Boxing Red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55559324"/>
          <a:ext cx="685984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1828799</xdr:colOff>
      <xdr:row>26</xdr:row>
      <xdr:rowOff>123824</xdr:rowOff>
    </xdr:from>
    <xdr:to>
      <xdr:col>2</xdr:col>
      <xdr:colOff>2686279</xdr:colOff>
      <xdr:row>29</xdr:row>
      <xdr:rowOff>166574</xdr:rowOff>
    </xdr:to>
    <xdr:pic>
      <xdr:nvPicPr>
        <xdr:cNvPr id="114" name="Picture 38" descr="Venum Ankle Support Guard - Muay Thai / Kick Boxing Withe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28799" y="55359299"/>
          <a:ext cx="857480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2486025</xdr:colOff>
      <xdr:row>25</xdr:row>
      <xdr:rowOff>19049</xdr:rowOff>
    </xdr:from>
    <xdr:to>
      <xdr:col>2</xdr:col>
      <xdr:colOff>3343506</xdr:colOff>
      <xdr:row>28</xdr:row>
      <xdr:rowOff>23699</xdr:rowOff>
    </xdr:to>
    <xdr:pic>
      <xdr:nvPicPr>
        <xdr:cNvPr id="117" name="Picture 40" descr="Venum Ankle Support Guard - Muay Thai / Kick Boxing - Pink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86025" y="54930674"/>
          <a:ext cx="857481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895350</xdr:colOff>
      <xdr:row>33</xdr:row>
      <xdr:rowOff>28575</xdr:rowOff>
    </xdr:from>
    <xdr:to>
      <xdr:col>2</xdr:col>
      <xdr:colOff>2130121</xdr:colOff>
      <xdr:row>35</xdr:row>
      <xdr:rowOff>381600</xdr:rowOff>
    </xdr:to>
    <xdr:pic>
      <xdr:nvPicPr>
        <xdr:cNvPr id="122" name="Picture 29" descr="Venum &quot;Boxing Handwraps &quot; - 2,5m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95350" y="59731275"/>
          <a:ext cx="1234771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1085850</xdr:colOff>
      <xdr:row>31</xdr:row>
      <xdr:rowOff>19049</xdr:rowOff>
    </xdr:from>
    <xdr:to>
      <xdr:col>2</xdr:col>
      <xdr:colOff>2219325</xdr:colOff>
      <xdr:row>32</xdr:row>
      <xdr:rowOff>571499</xdr:rowOff>
    </xdr:to>
    <xdr:pic>
      <xdr:nvPicPr>
        <xdr:cNvPr id="142" name="Picture 30" descr="Venum &quot;Boxing Handwraps &quot; - 2,5m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85850" y="32832674"/>
          <a:ext cx="1133475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42</xdr:row>
      <xdr:rowOff>28575</xdr:rowOff>
    </xdr:from>
    <xdr:to>
      <xdr:col>2</xdr:col>
      <xdr:colOff>1624319</xdr:colOff>
      <xdr:row>42</xdr:row>
      <xdr:rowOff>1228725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33450" y="37347525"/>
          <a:ext cx="1605269" cy="1200150"/>
        </a:xfrm>
        <a:prstGeom prst="rect">
          <a:avLst/>
        </a:prstGeom>
      </xdr:spPr>
    </xdr:pic>
    <xdr:clientData/>
  </xdr:twoCellAnchor>
  <xdr:twoCellAnchor editAs="oneCell">
    <xdr:from>
      <xdr:col>2</xdr:col>
      <xdr:colOff>1181100</xdr:colOff>
      <xdr:row>1</xdr:row>
      <xdr:rowOff>0</xdr:rowOff>
    </xdr:from>
    <xdr:to>
      <xdr:col>2</xdr:col>
      <xdr:colOff>1187805</xdr:colOff>
      <xdr:row>1</xdr:row>
      <xdr:rowOff>51300</xdr:rowOff>
    </xdr:to>
    <xdr:pic>
      <xdr:nvPicPr>
        <xdr:cNvPr id="91" name="Рисунок 90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33513" y="1219200"/>
          <a:ext cx="6705" cy="51300"/>
        </a:xfrm>
        <a:prstGeom prst="rect">
          <a:avLst/>
        </a:prstGeom>
      </xdr:spPr>
    </xdr:pic>
    <xdr:clientData/>
  </xdr:twoCellAnchor>
  <xdr:twoCellAnchor editAs="oneCell">
    <xdr:from>
      <xdr:col>2</xdr:col>
      <xdr:colOff>1181100</xdr:colOff>
      <xdr:row>1</xdr:row>
      <xdr:rowOff>0</xdr:rowOff>
    </xdr:from>
    <xdr:to>
      <xdr:col>2</xdr:col>
      <xdr:colOff>1187805</xdr:colOff>
      <xdr:row>1</xdr:row>
      <xdr:rowOff>51300</xdr:rowOff>
    </xdr:to>
    <xdr:pic>
      <xdr:nvPicPr>
        <xdr:cNvPr id="92" name="Рисунок 91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33513" y="1219200"/>
          <a:ext cx="6705" cy="51300"/>
        </a:xfrm>
        <a:prstGeom prst="rect">
          <a:avLst/>
        </a:prstGeom>
      </xdr:spPr>
    </xdr:pic>
    <xdr:clientData/>
  </xdr:twoCellAnchor>
  <xdr:oneCellAnchor>
    <xdr:from>
      <xdr:col>2</xdr:col>
      <xdr:colOff>2124075</xdr:colOff>
      <xdr:row>1</xdr:row>
      <xdr:rowOff>47625</xdr:rowOff>
    </xdr:from>
    <xdr:ext cx="1476910" cy="380104"/>
    <xdr:sp macro="" textlink="">
      <xdr:nvSpPr>
        <xdr:cNvPr id="101" name="TextBox 100"/>
        <xdr:cNvSpPr txBox="1"/>
      </xdr:nvSpPr>
      <xdr:spPr>
        <a:xfrm>
          <a:off x="2124075" y="552450"/>
          <a:ext cx="1476910" cy="3801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2000" b="1" i="1">
              <a:solidFill>
                <a:srgbClr val="FF0000"/>
              </a:solidFill>
              <a:latin typeface="Monotype Corsiva" pitchFamily="66" charset="0"/>
            </a:rPr>
            <a:t>НОВИНКА</a:t>
          </a:r>
        </a:p>
      </xdr:txBody>
    </xdr:sp>
    <xdr:clientData/>
  </xdr:oneCellAnchor>
  <xdr:twoCellAnchor editAs="oneCell">
    <xdr:from>
      <xdr:col>2</xdr:col>
      <xdr:colOff>19050</xdr:colOff>
      <xdr:row>1</xdr:row>
      <xdr:rowOff>47625</xdr:rowOff>
    </xdr:from>
    <xdr:to>
      <xdr:col>2</xdr:col>
      <xdr:colOff>1447800</xdr:colOff>
      <xdr:row>1</xdr:row>
      <xdr:rowOff>1419225</xdr:rowOff>
    </xdr:to>
    <xdr:pic>
      <xdr:nvPicPr>
        <xdr:cNvPr id="75" name="Рисунок 74" descr="C:\Users\РехтюкА\Pictures\67702_320444_18.jpg"/>
        <xdr:cNvPicPr/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400050"/>
          <a:ext cx="1428750" cy="137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38100</xdr:colOff>
      <xdr:row>5</xdr:row>
      <xdr:rowOff>9525</xdr:rowOff>
    </xdr:from>
    <xdr:to>
      <xdr:col>2</xdr:col>
      <xdr:colOff>759180</xdr:colOff>
      <xdr:row>5</xdr:row>
      <xdr:rowOff>1089525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52500" y="4933950"/>
          <a:ext cx="72108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790575</xdr:colOff>
      <xdr:row>5</xdr:row>
      <xdr:rowOff>19050</xdr:rowOff>
    </xdr:from>
    <xdr:to>
      <xdr:col>2</xdr:col>
      <xdr:colOff>1511655</xdr:colOff>
      <xdr:row>5</xdr:row>
      <xdr:rowOff>1099050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04975" y="4943475"/>
          <a:ext cx="72108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19049</xdr:colOff>
      <xdr:row>44</xdr:row>
      <xdr:rowOff>47624</xdr:rowOff>
    </xdr:from>
    <xdr:to>
      <xdr:col>2</xdr:col>
      <xdr:colOff>1133474</xdr:colOff>
      <xdr:row>44</xdr:row>
      <xdr:rowOff>1162049</xdr:rowOff>
    </xdr:to>
    <xdr:pic>
      <xdr:nvPicPr>
        <xdr:cNvPr id="69" name="Рисунок 68" descr="ПЕРЧАТКИ СНАРЯДНЫЕ GRANT M1 GM1GTG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3449" y="41395649"/>
          <a:ext cx="11144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45</xdr:row>
      <xdr:rowOff>19050</xdr:rowOff>
    </xdr:from>
    <xdr:to>
      <xdr:col>2</xdr:col>
      <xdr:colOff>1190625</xdr:colOff>
      <xdr:row>45</xdr:row>
      <xdr:rowOff>1200150</xdr:rowOff>
    </xdr:to>
    <xdr:pic>
      <xdr:nvPicPr>
        <xdr:cNvPr id="73" name="Рисунок 72" descr="Перчатки - Интернет-магазин Лайвмолл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23925" y="42767250"/>
          <a:ext cx="1181100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46</xdr:row>
      <xdr:rowOff>114300</xdr:rowOff>
    </xdr:from>
    <xdr:to>
      <xdr:col>2</xdr:col>
      <xdr:colOff>1314450</xdr:colOff>
      <xdr:row>46</xdr:row>
      <xdr:rowOff>1333500</xdr:rowOff>
    </xdr:to>
    <xdr:pic>
      <xdr:nvPicPr>
        <xdr:cNvPr id="78" name="Рисунок 77" descr="http://www.sportdepo.ru/catalog/gallery/ol0002582b.jpeg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3450" y="44262675"/>
          <a:ext cx="12954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1304926</xdr:colOff>
      <xdr:row>46</xdr:row>
      <xdr:rowOff>57151</xdr:rowOff>
    </xdr:from>
    <xdr:to>
      <xdr:col>2</xdr:col>
      <xdr:colOff>2190750</xdr:colOff>
      <xdr:row>46</xdr:row>
      <xdr:rowOff>1323975</xdr:rowOff>
    </xdr:to>
    <xdr:pic>
      <xdr:nvPicPr>
        <xdr:cNvPr id="80" name="Рисунок 79" descr="Защита голени GRANT M-1 GEAR купить в магазине Апперкот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19326" y="44205526"/>
          <a:ext cx="885824" cy="1266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47</xdr:row>
      <xdr:rowOff>66675</xdr:rowOff>
    </xdr:from>
    <xdr:to>
      <xdr:col>2</xdr:col>
      <xdr:colOff>1257300</xdr:colOff>
      <xdr:row>47</xdr:row>
      <xdr:rowOff>1247775</xdr:rowOff>
    </xdr:to>
    <xdr:pic>
      <xdr:nvPicPr>
        <xdr:cNvPr id="83" name="Рисунок 82" descr="ЗАЩИТА ГОЛЕНИ M1 GRANT GM1SUS 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90600" y="45758100"/>
          <a:ext cx="1181100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61"/>
  <sheetViews>
    <sheetView tabSelected="1" topLeftCell="B1" zoomScaleNormal="100" workbookViewId="0">
      <pane ySplit="1" topLeftCell="A2" activePane="bottomLeft" state="frozen"/>
      <selection activeCell="B1" sqref="B1"/>
      <selection pane="bottomLeft" activeCell="C2" sqref="C2"/>
    </sheetView>
  </sheetViews>
  <sheetFormatPr defaultRowHeight="15"/>
  <cols>
    <col min="1" max="1" width="9.140625" style="1" hidden="1" customWidth="1"/>
    <col min="2" max="2" width="13.7109375" style="113" customWidth="1"/>
    <col min="3" max="3" width="54.5703125" style="2" customWidth="1"/>
    <col min="4" max="4" width="21.85546875" style="40" customWidth="1"/>
    <col min="5" max="5" width="13.28515625" style="1" customWidth="1"/>
    <col min="6" max="6" width="8.5703125" style="1" customWidth="1"/>
    <col min="7" max="7" width="10.85546875" style="1" customWidth="1"/>
    <col min="8" max="11" width="7.42578125" style="1" customWidth="1"/>
    <col min="12" max="12" width="8.140625" style="1" customWidth="1"/>
    <col min="13" max="13" width="9" style="1" customWidth="1"/>
    <col min="14" max="14" width="12.140625" style="1" customWidth="1"/>
    <col min="15" max="16384" width="9.140625" style="1"/>
  </cols>
  <sheetData>
    <row r="1" spans="1:41" ht="39.75" customHeight="1">
      <c r="A1" s="46" t="s">
        <v>0</v>
      </c>
      <c r="B1" s="109" t="s">
        <v>69</v>
      </c>
      <c r="C1" s="45" t="s">
        <v>7</v>
      </c>
      <c r="D1" s="49" t="s">
        <v>8</v>
      </c>
      <c r="E1" s="47" t="s">
        <v>6</v>
      </c>
      <c r="F1" s="48" t="s">
        <v>3</v>
      </c>
      <c r="G1" s="115" t="s">
        <v>9</v>
      </c>
      <c r="H1" s="28" t="s">
        <v>68</v>
      </c>
      <c r="I1" s="28" t="s">
        <v>63</v>
      </c>
      <c r="J1" s="28" t="s">
        <v>64</v>
      </c>
      <c r="K1" s="28" t="s">
        <v>65</v>
      </c>
      <c r="L1" s="28" t="s">
        <v>1</v>
      </c>
      <c r="M1" s="46" t="s">
        <v>4</v>
      </c>
      <c r="N1" s="48" t="s">
        <v>5</v>
      </c>
    </row>
    <row r="2" spans="1:41" ht="123.75">
      <c r="A2" s="46"/>
      <c r="B2" s="110"/>
      <c r="C2" s="58" t="s">
        <v>66</v>
      </c>
      <c r="D2" s="54" t="s">
        <v>67</v>
      </c>
      <c r="E2" s="9">
        <v>400</v>
      </c>
      <c r="F2" s="25">
        <v>45</v>
      </c>
      <c r="G2" s="82">
        <f>E2*0.55</f>
        <v>220.00000000000003</v>
      </c>
      <c r="H2" s="21"/>
      <c r="I2" s="20" t="s">
        <v>35</v>
      </c>
      <c r="J2" s="20" t="s">
        <v>35</v>
      </c>
      <c r="K2" s="20" t="s">
        <v>35</v>
      </c>
      <c r="L2" s="20" t="s">
        <v>35</v>
      </c>
      <c r="M2" s="17">
        <f t="shared" ref="M2" si="0">SUM(H2:L2)</f>
        <v>0</v>
      </c>
      <c r="N2" s="17">
        <f>M2*G2</f>
        <v>0</v>
      </c>
    </row>
    <row r="3" spans="1:41" ht="17.25" customHeight="1">
      <c r="A3" s="57"/>
      <c r="B3" s="64"/>
      <c r="C3" s="60" t="s">
        <v>54</v>
      </c>
      <c r="D3" s="50"/>
      <c r="E3" s="50"/>
      <c r="F3" s="50"/>
      <c r="G3" s="50"/>
      <c r="H3" s="73"/>
      <c r="I3" s="73"/>
      <c r="J3" s="73"/>
      <c r="K3" s="73"/>
      <c r="L3" s="73"/>
      <c r="M3" s="50"/>
      <c r="N3" s="51"/>
    </row>
    <row r="4" spans="1:41" s="12" customFormat="1" ht="103.5" customHeight="1">
      <c r="A4" s="11"/>
      <c r="B4" s="111" t="s">
        <v>70</v>
      </c>
      <c r="C4" s="59" t="s">
        <v>71</v>
      </c>
      <c r="D4" s="32" t="s">
        <v>36</v>
      </c>
      <c r="E4" s="9">
        <v>2390</v>
      </c>
      <c r="F4" s="25">
        <v>45</v>
      </c>
      <c r="G4" s="82">
        <f t="shared" ref="G4:G13" si="1">E4*0.55</f>
        <v>1314.5</v>
      </c>
      <c r="H4" s="21"/>
      <c r="I4" s="20" t="s">
        <v>35</v>
      </c>
      <c r="J4" s="21"/>
      <c r="K4" s="20" t="s">
        <v>35</v>
      </c>
      <c r="L4" s="21"/>
      <c r="M4" s="17">
        <f t="shared" ref="M4:M13" si="2">SUM(H4:L4)</f>
        <v>0</v>
      </c>
      <c r="N4" s="17">
        <f t="shared" ref="N4:N13" si="3">M4*G4</f>
        <v>0</v>
      </c>
    </row>
    <row r="5" spans="1:41" s="12" customFormat="1" ht="103.5" customHeight="1">
      <c r="A5" s="11"/>
      <c r="B5" s="61" t="s">
        <v>72</v>
      </c>
      <c r="C5" s="13" t="s">
        <v>73</v>
      </c>
      <c r="D5" s="32" t="s">
        <v>36</v>
      </c>
      <c r="E5" s="9">
        <v>2390</v>
      </c>
      <c r="F5" s="25">
        <v>45</v>
      </c>
      <c r="G5" s="82">
        <f t="shared" si="1"/>
        <v>1314.5</v>
      </c>
      <c r="H5" s="21"/>
      <c r="I5" s="20" t="s">
        <v>35</v>
      </c>
      <c r="J5" s="21"/>
      <c r="K5" s="20" t="s">
        <v>35</v>
      </c>
      <c r="L5" s="21"/>
      <c r="M5" s="17">
        <f t="shared" si="2"/>
        <v>0</v>
      </c>
      <c r="N5" s="17">
        <f t="shared" si="3"/>
        <v>0</v>
      </c>
    </row>
    <row r="6" spans="1:41" s="12" customFormat="1" ht="97.5" customHeight="1">
      <c r="A6" s="11"/>
      <c r="B6" s="61" t="s">
        <v>105</v>
      </c>
      <c r="C6" s="13" t="s">
        <v>106</v>
      </c>
      <c r="D6" s="32" t="s">
        <v>36</v>
      </c>
      <c r="E6" s="9">
        <v>3590</v>
      </c>
      <c r="F6" s="25">
        <v>45</v>
      </c>
      <c r="G6" s="82">
        <f t="shared" ref="G6" si="4">E6*0.55</f>
        <v>1974.5000000000002</v>
      </c>
      <c r="H6" s="20"/>
      <c r="I6" s="20"/>
      <c r="J6" s="20"/>
      <c r="K6" s="20" t="s">
        <v>35</v>
      </c>
      <c r="L6" s="20" t="s">
        <v>35</v>
      </c>
      <c r="M6" s="17">
        <f t="shared" ref="M6" si="5">SUM(H6:L6)</f>
        <v>0</v>
      </c>
      <c r="N6" s="17">
        <f t="shared" ref="N6" si="6">M6*G6</f>
        <v>0</v>
      </c>
    </row>
    <row r="7" spans="1:41" s="12" customFormat="1" ht="103.5" customHeight="1">
      <c r="A7" s="11"/>
      <c r="B7" s="61" t="s">
        <v>74</v>
      </c>
      <c r="C7" s="13" t="s">
        <v>37</v>
      </c>
      <c r="D7" s="32" t="s">
        <v>36</v>
      </c>
      <c r="E7" s="9">
        <v>3690</v>
      </c>
      <c r="F7" s="25">
        <v>45</v>
      </c>
      <c r="G7" s="82">
        <f t="shared" si="1"/>
        <v>2029.5000000000002</v>
      </c>
      <c r="H7" s="21"/>
      <c r="I7" s="20" t="s">
        <v>35</v>
      </c>
      <c r="J7" s="20" t="s">
        <v>35</v>
      </c>
      <c r="K7" s="20" t="s">
        <v>35</v>
      </c>
      <c r="L7" s="20" t="s">
        <v>35</v>
      </c>
      <c r="M7" s="17">
        <f t="shared" si="2"/>
        <v>0</v>
      </c>
      <c r="N7" s="17">
        <f t="shared" si="3"/>
        <v>0</v>
      </c>
    </row>
    <row r="8" spans="1:41" ht="105" customHeight="1">
      <c r="A8" s="15"/>
      <c r="B8" s="61" t="s">
        <v>76</v>
      </c>
      <c r="C8" s="5" t="s">
        <v>77</v>
      </c>
      <c r="D8" s="33" t="s">
        <v>12</v>
      </c>
      <c r="E8" s="16">
        <v>1090</v>
      </c>
      <c r="F8" s="25">
        <v>45</v>
      </c>
      <c r="G8" s="82">
        <f t="shared" si="1"/>
        <v>599.5</v>
      </c>
      <c r="H8" s="74"/>
      <c r="I8" s="75" t="s">
        <v>16</v>
      </c>
      <c r="J8" s="74"/>
      <c r="K8" s="75" t="s">
        <v>16</v>
      </c>
      <c r="L8" s="74"/>
      <c r="M8" s="17">
        <f t="shared" si="2"/>
        <v>0</v>
      </c>
      <c r="N8" s="17">
        <f t="shared" si="3"/>
        <v>0</v>
      </c>
    </row>
    <row r="9" spans="1:41" ht="105" customHeight="1">
      <c r="A9" s="15"/>
      <c r="B9" s="61" t="s">
        <v>76</v>
      </c>
      <c r="C9" s="3" t="s">
        <v>77</v>
      </c>
      <c r="D9" s="33" t="s">
        <v>12</v>
      </c>
      <c r="E9" s="16">
        <v>1090</v>
      </c>
      <c r="F9" s="25">
        <v>45</v>
      </c>
      <c r="G9" s="82">
        <f t="shared" si="1"/>
        <v>599.5</v>
      </c>
      <c r="H9" s="74"/>
      <c r="I9" s="75" t="s">
        <v>16</v>
      </c>
      <c r="J9" s="74"/>
      <c r="K9" s="75" t="s">
        <v>16</v>
      </c>
      <c r="L9" s="74"/>
      <c r="M9" s="17">
        <f t="shared" si="2"/>
        <v>0</v>
      </c>
      <c r="N9" s="17">
        <f t="shared" si="3"/>
        <v>0</v>
      </c>
    </row>
    <row r="10" spans="1:41" ht="105" customHeight="1">
      <c r="A10" s="15"/>
      <c r="B10" s="61" t="s">
        <v>75</v>
      </c>
      <c r="C10" s="3" t="s">
        <v>14</v>
      </c>
      <c r="D10" s="33" t="s">
        <v>13</v>
      </c>
      <c r="E10" s="16">
        <v>1790</v>
      </c>
      <c r="F10" s="25">
        <v>45</v>
      </c>
      <c r="G10" s="82">
        <f t="shared" si="1"/>
        <v>984.50000000000011</v>
      </c>
      <c r="H10" s="74"/>
      <c r="I10" s="75" t="s">
        <v>16</v>
      </c>
      <c r="J10" s="74"/>
      <c r="K10" s="75" t="s">
        <v>16</v>
      </c>
      <c r="L10" s="75" t="s">
        <v>16</v>
      </c>
      <c r="M10" s="17">
        <f t="shared" si="2"/>
        <v>0</v>
      </c>
      <c r="N10" s="17">
        <f t="shared" si="3"/>
        <v>0</v>
      </c>
    </row>
    <row r="11" spans="1:41" s="7" customFormat="1" ht="102" customHeight="1">
      <c r="A11" s="14"/>
      <c r="B11" s="62" t="s">
        <v>78</v>
      </c>
      <c r="C11" s="14" t="s">
        <v>79</v>
      </c>
      <c r="D11" s="31" t="s">
        <v>38</v>
      </c>
      <c r="E11" s="18">
        <v>990</v>
      </c>
      <c r="F11" s="25">
        <v>45</v>
      </c>
      <c r="G11" s="82">
        <f t="shared" si="1"/>
        <v>544.5</v>
      </c>
      <c r="H11" s="117"/>
      <c r="I11" s="118"/>
      <c r="J11" s="118"/>
      <c r="K11" s="118"/>
      <c r="L11" s="119"/>
      <c r="M11" s="17">
        <f t="shared" si="2"/>
        <v>0</v>
      </c>
      <c r="N11" s="17">
        <f t="shared" si="3"/>
        <v>0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</row>
    <row r="12" spans="1:41" s="7" customFormat="1" ht="90.75" customHeight="1">
      <c r="A12" s="23"/>
      <c r="B12" s="62" t="s">
        <v>80</v>
      </c>
      <c r="C12" s="23" t="s">
        <v>81</v>
      </c>
      <c r="D12" s="31" t="s">
        <v>38</v>
      </c>
      <c r="E12" s="18">
        <v>1090</v>
      </c>
      <c r="F12" s="25">
        <v>45</v>
      </c>
      <c r="G12" s="82">
        <f t="shared" si="1"/>
        <v>599.5</v>
      </c>
      <c r="H12" s="117"/>
      <c r="I12" s="118"/>
      <c r="J12" s="118"/>
      <c r="K12" s="118"/>
      <c r="L12" s="119"/>
      <c r="M12" s="17">
        <f t="shared" si="2"/>
        <v>0</v>
      </c>
      <c r="N12" s="17">
        <f t="shared" si="3"/>
        <v>0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</row>
    <row r="13" spans="1:41" s="7" customFormat="1" ht="102" customHeight="1">
      <c r="A13" s="14"/>
      <c r="B13" s="112" t="s">
        <v>82</v>
      </c>
      <c r="C13" s="55" t="s">
        <v>39</v>
      </c>
      <c r="D13" s="31" t="s">
        <v>22</v>
      </c>
      <c r="E13" s="18">
        <v>1090</v>
      </c>
      <c r="F13" s="25">
        <v>45</v>
      </c>
      <c r="G13" s="82">
        <f t="shared" si="1"/>
        <v>599.5</v>
      </c>
      <c r="H13" s="76" t="s">
        <v>35</v>
      </c>
      <c r="I13" s="75" t="s">
        <v>35</v>
      </c>
      <c r="J13" s="75" t="s">
        <v>35</v>
      </c>
      <c r="K13" s="75"/>
      <c r="L13" s="75" t="s">
        <v>35</v>
      </c>
      <c r="M13" s="17">
        <f t="shared" si="2"/>
        <v>0</v>
      </c>
      <c r="N13" s="17">
        <f t="shared" si="3"/>
        <v>0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</row>
    <row r="14" spans="1:41" ht="17.25" customHeight="1">
      <c r="A14" s="57"/>
      <c r="B14" s="64"/>
      <c r="C14" s="114" t="s">
        <v>46</v>
      </c>
      <c r="D14" s="52"/>
      <c r="E14" s="52"/>
      <c r="F14" s="52"/>
      <c r="G14" s="52"/>
      <c r="H14" s="77"/>
      <c r="I14" s="77"/>
      <c r="J14" s="77"/>
      <c r="K14" s="77"/>
      <c r="L14" s="77"/>
      <c r="M14" s="52"/>
      <c r="N14" s="53"/>
    </row>
    <row r="15" spans="1:41" ht="17.25" hidden="1" customHeight="1">
      <c r="A15" s="28"/>
      <c r="B15" s="111"/>
      <c r="C15" s="63"/>
      <c r="D15" s="34"/>
      <c r="E15" s="27"/>
      <c r="F15" s="27"/>
      <c r="G15" s="27"/>
      <c r="H15" s="78"/>
      <c r="I15" s="78"/>
      <c r="J15" s="78"/>
      <c r="K15" s="78"/>
      <c r="L15" s="78"/>
      <c r="M15" s="42"/>
      <c r="N15" s="42"/>
    </row>
    <row r="16" spans="1:41" s="12" customFormat="1" ht="119.25" customHeight="1">
      <c r="A16" s="11"/>
      <c r="B16" s="61" t="s">
        <v>83</v>
      </c>
      <c r="C16" s="29" t="s">
        <v>50</v>
      </c>
      <c r="D16" s="31" t="s">
        <v>53</v>
      </c>
      <c r="E16" s="18">
        <v>2790</v>
      </c>
      <c r="F16" s="22">
        <v>45</v>
      </c>
      <c r="G16" s="82">
        <f>SUM(E16)*0.55</f>
        <v>1534.5000000000002</v>
      </c>
      <c r="H16" s="79"/>
      <c r="I16" s="79"/>
      <c r="J16" s="79"/>
      <c r="K16" s="79"/>
      <c r="L16" s="79" t="s">
        <v>35</v>
      </c>
      <c r="M16" s="41">
        <f>SUM(H16:L16)</f>
        <v>0</v>
      </c>
      <c r="N16" s="17">
        <f>SUM(G16)*M16</f>
        <v>0</v>
      </c>
    </row>
    <row r="17" spans="1:41" s="12" customFormat="1" ht="115.5" customHeight="1">
      <c r="A17" s="11"/>
      <c r="B17" s="61" t="s">
        <v>84</v>
      </c>
      <c r="C17" s="29" t="s">
        <v>52</v>
      </c>
      <c r="D17" s="31" t="s">
        <v>22</v>
      </c>
      <c r="E17" s="18">
        <v>2690</v>
      </c>
      <c r="F17" s="22">
        <v>45</v>
      </c>
      <c r="G17" s="82">
        <f t="shared" ref="G17:G38" si="7">SUM(E17)*0.55</f>
        <v>1479.5000000000002</v>
      </c>
      <c r="H17" s="80"/>
      <c r="I17" s="80" t="s">
        <v>35</v>
      </c>
      <c r="J17" s="80"/>
      <c r="K17" s="80" t="s">
        <v>35</v>
      </c>
      <c r="L17" s="80" t="s">
        <v>35</v>
      </c>
      <c r="M17" s="41">
        <f t="shared" ref="M17:M38" si="8">SUM(H17:L17)</f>
        <v>0</v>
      </c>
      <c r="N17" s="17">
        <f t="shared" ref="N17:N38" si="9">SUM(G17)*M17</f>
        <v>0</v>
      </c>
    </row>
    <row r="18" spans="1:41" s="12" customFormat="1" ht="94.5" customHeight="1">
      <c r="A18" s="11"/>
      <c r="B18" s="111" t="s">
        <v>85</v>
      </c>
      <c r="C18" s="56" t="s">
        <v>51</v>
      </c>
      <c r="D18" s="35" t="s">
        <v>48</v>
      </c>
      <c r="E18" s="30">
        <v>2890</v>
      </c>
      <c r="F18" s="22">
        <v>45</v>
      </c>
      <c r="G18" s="82">
        <f t="shared" si="7"/>
        <v>1589.5000000000002</v>
      </c>
      <c r="H18" s="80"/>
      <c r="I18" s="80"/>
      <c r="J18" s="80" t="s">
        <v>35</v>
      </c>
      <c r="K18" s="80" t="s">
        <v>35</v>
      </c>
      <c r="L18" s="80" t="s">
        <v>35</v>
      </c>
      <c r="M18" s="41">
        <f t="shared" si="8"/>
        <v>0</v>
      </c>
      <c r="N18" s="17">
        <f t="shared" si="9"/>
        <v>0</v>
      </c>
    </row>
    <row r="19" spans="1:41" s="7" customFormat="1" ht="102" customHeight="1">
      <c r="A19" s="24"/>
      <c r="B19" s="62" t="s">
        <v>86</v>
      </c>
      <c r="C19" s="24" t="s">
        <v>40</v>
      </c>
      <c r="D19" s="31" t="s">
        <v>38</v>
      </c>
      <c r="E19" s="18">
        <v>4290</v>
      </c>
      <c r="F19" s="22">
        <v>45</v>
      </c>
      <c r="G19" s="82">
        <f t="shared" si="7"/>
        <v>2359.5</v>
      </c>
      <c r="H19" s="76" t="s">
        <v>34</v>
      </c>
      <c r="I19" s="76" t="s">
        <v>34</v>
      </c>
      <c r="J19" s="76"/>
      <c r="K19" s="76"/>
      <c r="L19" s="75" t="s">
        <v>34</v>
      </c>
      <c r="M19" s="41">
        <f t="shared" si="8"/>
        <v>0</v>
      </c>
      <c r="N19" s="17">
        <f t="shared" si="9"/>
        <v>0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</row>
    <row r="20" spans="1:41" s="7" customFormat="1" ht="102" customHeight="1">
      <c r="A20" s="24"/>
      <c r="B20" s="62" t="s">
        <v>87</v>
      </c>
      <c r="C20" s="24" t="s">
        <v>41</v>
      </c>
      <c r="D20" s="31" t="s">
        <v>38</v>
      </c>
      <c r="E20" s="18">
        <v>2590</v>
      </c>
      <c r="F20" s="22">
        <v>45</v>
      </c>
      <c r="G20" s="82">
        <f t="shared" si="7"/>
        <v>1424.5000000000002</v>
      </c>
      <c r="H20" s="74"/>
      <c r="I20" s="75" t="s">
        <v>16</v>
      </c>
      <c r="J20" s="74"/>
      <c r="K20" s="75" t="s">
        <v>16</v>
      </c>
      <c r="L20" s="75" t="s">
        <v>16</v>
      </c>
      <c r="M20" s="41">
        <f t="shared" si="8"/>
        <v>0</v>
      </c>
      <c r="N20" s="17">
        <f t="shared" si="9"/>
        <v>0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r="21" spans="1:41" s="7" customFormat="1" ht="102" customHeight="1">
      <c r="A21" s="24"/>
      <c r="B21" s="62" t="s">
        <v>88</v>
      </c>
      <c r="C21" s="24" t="s">
        <v>42</v>
      </c>
      <c r="D21" s="31" t="s">
        <v>38</v>
      </c>
      <c r="E21" s="18">
        <v>4290</v>
      </c>
      <c r="F21" s="22">
        <v>45</v>
      </c>
      <c r="G21" s="82">
        <f t="shared" si="7"/>
        <v>2359.5</v>
      </c>
      <c r="H21" s="76"/>
      <c r="I21" s="76" t="s">
        <v>34</v>
      </c>
      <c r="J21" s="76" t="s">
        <v>34</v>
      </c>
      <c r="K21" s="75" t="s">
        <v>34</v>
      </c>
      <c r="L21" s="75" t="s">
        <v>34</v>
      </c>
      <c r="M21" s="41">
        <f t="shared" si="8"/>
        <v>0</v>
      </c>
      <c r="N21" s="17">
        <f t="shared" si="9"/>
        <v>0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</row>
    <row r="22" spans="1:41" s="7" customFormat="1" ht="102" customHeight="1">
      <c r="A22" s="24"/>
      <c r="B22" s="62" t="s">
        <v>89</v>
      </c>
      <c r="C22" s="24" t="s">
        <v>43</v>
      </c>
      <c r="D22" s="31" t="s">
        <v>38</v>
      </c>
      <c r="E22" s="18">
        <v>3190</v>
      </c>
      <c r="F22" s="22">
        <v>45</v>
      </c>
      <c r="G22" s="82">
        <f t="shared" si="7"/>
        <v>1754.5000000000002</v>
      </c>
      <c r="H22" s="76"/>
      <c r="I22" s="76" t="s">
        <v>34</v>
      </c>
      <c r="J22" s="76" t="s">
        <v>34</v>
      </c>
      <c r="K22" s="75" t="s">
        <v>34</v>
      </c>
      <c r="L22" s="75" t="s">
        <v>34</v>
      </c>
      <c r="M22" s="41">
        <f t="shared" si="8"/>
        <v>0</v>
      </c>
      <c r="N22" s="17">
        <f t="shared" si="9"/>
        <v>0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pans="1:41" s="7" customFormat="1" ht="39.75" customHeight="1">
      <c r="A23" s="43"/>
      <c r="B23" s="120" t="s">
        <v>91</v>
      </c>
      <c r="C23" s="123" t="s">
        <v>90</v>
      </c>
      <c r="D23" s="31" t="s">
        <v>22</v>
      </c>
      <c r="E23" s="18">
        <v>1400</v>
      </c>
      <c r="F23" s="22">
        <v>45</v>
      </c>
      <c r="G23" s="82">
        <f t="shared" si="7"/>
        <v>770.00000000000011</v>
      </c>
      <c r="H23" s="117"/>
      <c r="I23" s="118"/>
      <c r="J23" s="118"/>
      <c r="K23" s="118"/>
      <c r="L23" s="119"/>
      <c r="M23" s="41">
        <f t="shared" si="8"/>
        <v>0</v>
      </c>
      <c r="N23" s="17">
        <f t="shared" si="9"/>
        <v>0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</row>
    <row r="24" spans="1:41" s="7" customFormat="1" ht="36.75" customHeight="1">
      <c r="A24" s="43"/>
      <c r="B24" s="121"/>
      <c r="C24" s="124"/>
      <c r="D24" s="31" t="s">
        <v>23</v>
      </c>
      <c r="E24" s="18">
        <v>1400</v>
      </c>
      <c r="F24" s="22">
        <v>45</v>
      </c>
      <c r="G24" s="82">
        <f t="shared" si="7"/>
        <v>770.00000000000011</v>
      </c>
      <c r="H24" s="117"/>
      <c r="I24" s="118"/>
      <c r="J24" s="118"/>
      <c r="K24" s="118"/>
      <c r="L24" s="119"/>
      <c r="M24" s="41">
        <f t="shared" si="8"/>
        <v>0</v>
      </c>
      <c r="N24" s="17">
        <f t="shared" si="9"/>
        <v>0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</row>
    <row r="25" spans="1:41" s="7" customFormat="1" ht="39" customHeight="1">
      <c r="A25" s="43"/>
      <c r="B25" s="122"/>
      <c r="C25" s="125"/>
      <c r="D25" s="31" t="s">
        <v>56</v>
      </c>
      <c r="E25" s="18">
        <v>1400</v>
      </c>
      <c r="F25" s="22">
        <v>45</v>
      </c>
      <c r="G25" s="82">
        <f t="shared" si="7"/>
        <v>770.00000000000011</v>
      </c>
      <c r="H25" s="117"/>
      <c r="I25" s="118"/>
      <c r="J25" s="118"/>
      <c r="K25" s="118"/>
      <c r="L25" s="119"/>
      <c r="M25" s="41">
        <f t="shared" si="8"/>
        <v>0</v>
      </c>
      <c r="N25" s="17">
        <f t="shared" si="9"/>
        <v>0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</row>
    <row r="26" spans="1:41" s="7" customFormat="1" ht="25.5" customHeight="1">
      <c r="A26" s="44"/>
      <c r="B26" s="120" t="s">
        <v>93</v>
      </c>
      <c r="C26" s="123" t="s">
        <v>61</v>
      </c>
      <c r="D26" s="31" t="s">
        <v>22</v>
      </c>
      <c r="E26" s="18">
        <v>990</v>
      </c>
      <c r="F26" s="22">
        <v>45</v>
      </c>
      <c r="G26" s="82">
        <f t="shared" si="7"/>
        <v>544.5</v>
      </c>
      <c r="H26" s="117"/>
      <c r="I26" s="118"/>
      <c r="J26" s="118"/>
      <c r="K26" s="118"/>
      <c r="L26" s="119"/>
      <c r="M26" s="41">
        <f t="shared" si="8"/>
        <v>0</v>
      </c>
      <c r="N26" s="17">
        <f t="shared" si="9"/>
        <v>0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</row>
    <row r="27" spans="1:41" s="7" customFormat="1" ht="22.5" customHeight="1">
      <c r="A27" s="44"/>
      <c r="B27" s="121"/>
      <c r="C27" s="124"/>
      <c r="D27" s="31" t="s">
        <v>23</v>
      </c>
      <c r="E27" s="18">
        <v>990</v>
      </c>
      <c r="F27" s="22">
        <v>45</v>
      </c>
      <c r="G27" s="82">
        <f t="shared" si="7"/>
        <v>544.5</v>
      </c>
      <c r="H27" s="117"/>
      <c r="I27" s="118"/>
      <c r="J27" s="118"/>
      <c r="K27" s="118"/>
      <c r="L27" s="119"/>
      <c r="M27" s="41">
        <f t="shared" si="8"/>
        <v>0</v>
      </c>
      <c r="N27" s="17">
        <f t="shared" si="9"/>
        <v>0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1:41" s="7" customFormat="1" ht="22.5" customHeight="1">
      <c r="A28" s="44"/>
      <c r="B28" s="121"/>
      <c r="C28" s="124"/>
      <c r="D28" s="31" t="s">
        <v>56</v>
      </c>
      <c r="E28" s="18">
        <v>990</v>
      </c>
      <c r="F28" s="22">
        <v>45</v>
      </c>
      <c r="G28" s="82">
        <f t="shared" si="7"/>
        <v>544.5</v>
      </c>
      <c r="H28" s="117"/>
      <c r="I28" s="118"/>
      <c r="J28" s="118"/>
      <c r="K28" s="118"/>
      <c r="L28" s="119"/>
      <c r="M28" s="41">
        <f t="shared" si="8"/>
        <v>0</v>
      </c>
      <c r="N28" s="17">
        <f t="shared" si="9"/>
        <v>0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</row>
    <row r="29" spans="1:41" s="7" customFormat="1" ht="22.5" customHeight="1">
      <c r="A29" s="44"/>
      <c r="B29" s="121"/>
      <c r="C29" s="124"/>
      <c r="D29" s="31" t="s">
        <v>24</v>
      </c>
      <c r="E29" s="18">
        <v>990</v>
      </c>
      <c r="F29" s="22">
        <v>45</v>
      </c>
      <c r="G29" s="82">
        <f t="shared" si="7"/>
        <v>544.5</v>
      </c>
      <c r="H29" s="117"/>
      <c r="I29" s="118"/>
      <c r="J29" s="118"/>
      <c r="K29" s="118"/>
      <c r="L29" s="119"/>
      <c r="M29" s="41">
        <f t="shared" si="8"/>
        <v>0</v>
      </c>
      <c r="N29" s="17">
        <f t="shared" si="9"/>
        <v>0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</row>
    <row r="30" spans="1:41" s="7" customFormat="1" ht="24.75" customHeight="1">
      <c r="A30" s="44"/>
      <c r="B30" s="122"/>
      <c r="C30" s="125"/>
      <c r="D30" s="31" t="s">
        <v>58</v>
      </c>
      <c r="E30" s="18">
        <v>990</v>
      </c>
      <c r="F30" s="22">
        <v>45</v>
      </c>
      <c r="G30" s="82">
        <f t="shared" si="7"/>
        <v>544.5</v>
      </c>
      <c r="H30" s="117"/>
      <c r="I30" s="118"/>
      <c r="J30" s="118"/>
      <c r="K30" s="118"/>
      <c r="L30" s="119"/>
      <c r="M30" s="41">
        <f t="shared" si="8"/>
        <v>0</v>
      </c>
      <c r="N30" s="17">
        <f t="shared" si="9"/>
        <v>0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</row>
    <row r="31" spans="1:41" s="7" customFormat="1" ht="129.75" customHeight="1">
      <c r="A31" s="44"/>
      <c r="B31" s="62" t="s">
        <v>92</v>
      </c>
      <c r="C31" s="44" t="s">
        <v>57</v>
      </c>
      <c r="D31" s="31" t="s">
        <v>22</v>
      </c>
      <c r="E31" s="18">
        <v>1700</v>
      </c>
      <c r="F31" s="22">
        <v>45</v>
      </c>
      <c r="G31" s="82">
        <f t="shared" si="7"/>
        <v>935.00000000000011</v>
      </c>
      <c r="H31" s="74"/>
      <c r="I31" s="126"/>
      <c r="J31" s="127"/>
      <c r="K31" s="81"/>
      <c r="L31" s="76" t="s">
        <v>34</v>
      </c>
      <c r="M31" s="41">
        <f t="shared" si="8"/>
        <v>0</v>
      </c>
      <c r="N31" s="17">
        <f t="shared" si="9"/>
        <v>0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</row>
    <row r="32" spans="1:41" s="7" customFormat="1" ht="45.75" customHeight="1">
      <c r="A32" s="44"/>
      <c r="B32" s="120" t="s">
        <v>95</v>
      </c>
      <c r="C32" s="124" t="s">
        <v>60</v>
      </c>
      <c r="D32" s="31" t="s">
        <v>23</v>
      </c>
      <c r="E32" s="18">
        <v>650</v>
      </c>
      <c r="F32" s="22">
        <v>45</v>
      </c>
      <c r="G32" s="82">
        <f t="shared" si="7"/>
        <v>357.50000000000006</v>
      </c>
      <c r="H32" s="117"/>
      <c r="I32" s="118"/>
      <c r="J32" s="118"/>
      <c r="K32" s="118"/>
      <c r="L32" s="119"/>
      <c r="M32" s="41">
        <f t="shared" si="8"/>
        <v>0</v>
      </c>
      <c r="N32" s="17">
        <f t="shared" si="9"/>
        <v>0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</row>
    <row r="33" spans="1:41" s="7" customFormat="1" ht="45.75" customHeight="1">
      <c r="A33" s="44"/>
      <c r="B33" s="122"/>
      <c r="C33" s="125"/>
      <c r="D33" s="31" t="s">
        <v>56</v>
      </c>
      <c r="E33" s="18">
        <v>650</v>
      </c>
      <c r="F33" s="22">
        <v>45</v>
      </c>
      <c r="G33" s="82">
        <f t="shared" si="7"/>
        <v>357.50000000000006</v>
      </c>
      <c r="H33" s="117"/>
      <c r="I33" s="118"/>
      <c r="J33" s="118"/>
      <c r="K33" s="118"/>
      <c r="L33" s="119"/>
      <c r="M33" s="41">
        <f t="shared" si="8"/>
        <v>0</v>
      </c>
      <c r="N33" s="17">
        <f t="shared" si="9"/>
        <v>0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</row>
    <row r="34" spans="1:41" s="7" customFormat="1" ht="37.5" customHeight="1">
      <c r="A34" s="44"/>
      <c r="B34" s="120" t="s">
        <v>94</v>
      </c>
      <c r="C34" s="123" t="s">
        <v>59</v>
      </c>
      <c r="D34" s="31" t="s">
        <v>22</v>
      </c>
      <c r="E34" s="18">
        <v>610</v>
      </c>
      <c r="F34" s="22">
        <v>45</v>
      </c>
      <c r="G34" s="82">
        <f t="shared" si="7"/>
        <v>335.5</v>
      </c>
      <c r="H34" s="117"/>
      <c r="I34" s="118"/>
      <c r="J34" s="118"/>
      <c r="K34" s="118"/>
      <c r="L34" s="119"/>
      <c r="M34" s="41">
        <f t="shared" si="8"/>
        <v>0</v>
      </c>
      <c r="N34" s="17">
        <f t="shared" si="9"/>
        <v>0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</row>
    <row r="35" spans="1:41" s="7" customFormat="1" ht="36.75" customHeight="1">
      <c r="A35" s="44"/>
      <c r="B35" s="121"/>
      <c r="C35" s="124"/>
      <c r="D35" s="31" t="s">
        <v>23</v>
      </c>
      <c r="E35" s="18">
        <v>610</v>
      </c>
      <c r="F35" s="22">
        <v>45</v>
      </c>
      <c r="G35" s="82">
        <f t="shared" si="7"/>
        <v>335.5</v>
      </c>
      <c r="H35" s="117"/>
      <c r="I35" s="118"/>
      <c r="J35" s="118"/>
      <c r="K35" s="118"/>
      <c r="L35" s="119"/>
      <c r="M35" s="41">
        <f t="shared" si="8"/>
        <v>0</v>
      </c>
      <c r="N35" s="17">
        <f t="shared" si="9"/>
        <v>0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spans="1:41" s="7" customFormat="1" ht="39" customHeight="1">
      <c r="A36" s="44"/>
      <c r="B36" s="122"/>
      <c r="C36" s="125"/>
      <c r="D36" s="31" t="s">
        <v>56</v>
      </c>
      <c r="E36" s="18">
        <v>610</v>
      </c>
      <c r="F36" s="22">
        <v>45</v>
      </c>
      <c r="G36" s="82">
        <f t="shared" si="7"/>
        <v>335.5</v>
      </c>
      <c r="H36" s="117"/>
      <c r="I36" s="118"/>
      <c r="J36" s="118"/>
      <c r="K36" s="118"/>
      <c r="L36" s="119"/>
      <c r="M36" s="41">
        <f t="shared" si="8"/>
        <v>0</v>
      </c>
      <c r="N36" s="17">
        <f t="shared" si="9"/>
        <v>0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</row>
    <row r="37" spans="1:41" s="7" customFormat="1" ht="46.5" customHeight="1">
      <c r="A37" s="26"/>
      <c r="B37" s="120" t="s">
        <v>96</v>
      </c>
      <c r="C37" s="123" t="s">
        <v>47</v>
      </c>
      <c r="D37" s="31" t="s">
        <v>48</v>
      </c>
      <c r="E37" s="18">
        <v>990</v>
      </c>
      <c r="F37" s="22">
        <v>45</v>
      </c>
      <c r="G37" s="82">
        <f t="shared" si="7"/>
        <v>544.5</v>
      </c>
      <c r="H37" s="117"/>
      <c r="I37" s="118"/>
      <c r="J37" s="118"/>
      <c r="K37" s="118"/>
      <c r="L37" s="119"/>
      <c r="M37" s="41">
        <f t="shared" si="8"/>
        <v>0</v>
      </c>
      <c r="N37" s="17">
        <f t="shared" si="9"/>
        <v>0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</row>
    <row r="38" spans="1:41" s="7" customFormat="1" ht="43.5" customHeight="1">
      <c r="A38" s="26"/>
      <c r="B38" s="121"/>
      <c r="C38" s="124"/>
      <c r="D38" s="31" t="s">
        <v>49</v>
      </c>
      <c r="E38" s="18">
        <v>990</v>
      </c>
      <c r="F38" s="22">
        <v>45</v>
      </c>
      <c r="G38" s="82">
        <f t="shared" si="7"/>
        <v>544.5</v>
      </c>
      <c r="H38" s="117"/>
      <c r="I38" s="118"/>
      <c r="J38" s="118"/>
      <c r="K38" s="118"/>
      <c r="L38" s="119"/>
      <c r="M38" s="41">
        <f t="shared" si="8"/>
        <v>0</v>
      </c>
      <c r="N38" s="17">
        <f t="shared" si="9"/>
        <v>0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</row>
    <row r="39" spans="1:41" ht="17.25" customHeight="1">
      <c r="A39" s="57"/>
      <c r="B39" s="64"/>
      <c r="C39" s="60" t="s">
        <v>55</v>
      </c>
      <c r="D39" s="50"/>
      <c r="E39" s="50"/>
      <c r="F39" s="50"/>
      <c r="G39" s="50"/>
      <c r="H39" s="73"/>
      <c r="I39" s="73"/>
      <c r="J39" s="73"/>
      <c r="K39" s="73"/>
      <c r="L39" s="73"/>
      <c r="M39" s="50"/>
      <c r="N39" s="51"/>
    </row>
    <row r="40" spans="1:41" s="6" customFormat="1" ht="88.5" customHeight="1">
      <c r="A40" s="44"/>
      <c r="B40" s="107" t="s">
        <v>97</v>
      </c>
      <c r="C40" s="90" t="s">
        <v>44</v>
      </c>
      <c r="D40" s="108" t="s">
        <v>45</v>
      </c>
      <c r="E40" s="18">
        <v>3990</v>
      </c>
      <c r="F40" s="25">
        <v>45</v>
      </c>
      <c r="G40" s="82">
        <f>E40*0.55</f>
        <v>2194.5</v>
      </c>
      <c r="H40" s="76"/>
      <c r="I40" s="76"/>
      <c r="J40" s="76"/>
      <c r="K40" s="76" t="s">
        <v>35</v>
      </c>
      <c r="L40" s="76" t="s">
        <v>35</v>
      </c>
      <c r="M40" s="17">
        <f>SUM(H40:L40)</f>
        <v>0</v>
      </c>
      <c r="N40" s="17">
        <f>M40*G40</f>
        <v>0</v>
      </c>
    </row>
    <row r="41" spans="1:41" s="12" customFormat="1" ht="121.5" customHeight="1">
      <c r="A41" s="83"/>
      <c r="B41" s="101" t="s">
        <v>98</v>
      </c>
      <c r="C41" s="89" t="s">
        <v>99</v>
      </c>
      <c r="D41" s="102" t="s">
        <v>19</v>
      </c>
      <c r="E41" s="84">
        <v>890</v>
      </c>
      <c r="F41" s="25">
        <v>45</v>
      </c>
      <c r="G41" s="82">
        <f t="shared" ref="G41:G59" si="10">E41*0.55</f>
        <v>489.50000000000006</v>
      </c>
      <c r="H41" s="76"/>
      <c r="I41" s="105"/>
      <c r="J41" s="106"/>
      <c r="K41" s="105"/>
      <c r="L41" s="105"/>
      <c r="M41" s="17">
        <f t="shared" ref="M41:M59" si="11">SUM(H41:L41)</f>
        <v>0</v>
      </c>
      <c r="N41" s="17">
        <f t="shared" ref="N41:N59" si="12">M41*G41</f>
        <v>0</v>
      </c>
    </row>
    <row r="42" spans="1:41" s="12" customFormat="1" ht="100.5" customHeight="1">
      <c r="A42" s="83"/>
      <c r="B42" s="101" t="s">
        <v>100</v>
      </c>
      <c r="C42" s="89" t="s">
        <v>17</v>
      </c>
      <c r="D42" s="102" t="s">
        <v>15</v>
      </c>
      <c r="E42" s="84">
        <v>3690</v>
      </c>
      <c r="F42" s="25">
        <v>45</v>
      </c>
      <c r="G42" s="82">
        <f t="shared" si="10"/>
        <v>2029.5000000000002</v>
      </c>
      <c r="H42" s="76"/>
      <c r="I42" s="76"/>
      <c r="J42" s="103"/>
      <c r="K42" s="76"/>
      <c r="L42" s="103"/>
      <c r="M42" s="17">
        <f t="shared" si="11"/>
        <v>0</v>
      </c>
      <c r="N42" s="17">
        <f t="shared" si="12"/>
        <v>0</v>
      </c>
      <c r="O42" s="87"/>
    </row>
    <row r="43" spans="1:41" s="12" customFormat="1" ht="109.5" customHeight="1">
      <c r="A43" s="83"/>
      <c r="B43" s="101" t="s">
        <v>101</v>
      </c>
      <c r="C43" s="89" t="s">
        <v>62</v>
      </c>
      <c r="D43" s="102" t="s">
        <v>15</v>
      </c>
      <c r="E43" s="84">
        <v>3990</v>
      </c>
      <c r="F43" s="25">
        <v>45</v>
      </c>
      <c r="G43" s="82">
        <f t="shared" si="10"/>
        <v>2194.5</v>
      </c>
      <c r="H43" s="76"/>
      <c r="I43" s="76"/>
      <c r="J43" s="103"/>
      <c r="K43" s="76"/>
      <c r="L43" s="103"/>
      <c r="M43" s="17">
        <f t="shared" si="11"/>
        <v>0</v>
      </c>
      <c r="N43" s="17">
        <f t="shared" si="12"/>
        <v>0</v>
      </c>
      <c r="O43" s="87"/>
    </row>
    <row r="44" spans="1:41" s="12" customFormat="1" ht="110.25" customHeight="1">
      <c r="A44" s="83"/>
      <c r="B44" s="101" t="s">
        <v>102</v>
      </c>
      <c r="C44" s="89" t="s">
        <v>18</v>
      </c>
      <c r="D44" s="102" t="s">
        <v>10</v>
      </c>
      <c r="E44" s="84">
        <v>2390</v>
      </c>
      <c r="F44" s="25">
        <v>45</v>
      </c>
      <c r="G44" s="82">
        <f t="shared" si="10"/>
        <v>1314.5</v>
      </c>
      <c r="H44" s="103"/>
      <c r="I44" s="103"/>
      <c r="J44" s="103"/>
      <c r="K44" s="103"/>
      <c r="L44" s="103"/>
      <c r="M44" s="17">
        <f t="shared" si="11"/>
        <v>0</v>
      </c>
      <c r="N44" s="17">
        <f t="shared" si="12"/>
        <v>0</v>
      </c>
      <c r="O44" s="87"/>
    </row>
    <row r="45" spans="1:41" s="12" customFormat="1" ht="110.25" customHeight="1">
      <c r="A45" s="83"/>
      <c r="B45" s="101" t="s">
        <v>108</v>
      </c>
      <c r="C45" s="104" t="s">
        <v>107</v>
      </c>
      <c r="D45" s="102" t="s">
        <v>24</v>
      </c>
      <c r="E45" s="84">
        <v>2590</v>
      </c>
      <c r="F45" s="25">
        <v>45</v>
      </c>
      <c r="G45" s="82">
        <f t="shared" ref="G45" si="13">E45*0.55</f>
        <v>1424.5000000000002</v>
      </c>
      <c r="H45" s="103" t="s">
        <v>35</v>
      </c>
      <c r="I45" s="103"/>
      <c r="J45" s="103"/>
      <c r="K45" s="103"/>
      <c r="L45" s="103"/>
      <c r="M45" s="17">
        <f t="shared" ref="M45" si="14">SUM(H45:L45)</f>
        <v>0</v>
      </c>
      <c r="N45" s="17">
        <f t="shared" ref="N45" si="15">M45*G45</f>
        <v>0</v>
      </c>
      <c r="O45" s="87"/>
    </row>
    <row r="46" spans="1:41" s="97" customFormat="1" ht="110.25" customHeight="1">
      <c r="A46" s="17"/>
      <c r="B46" s="91" t="s">
        <v>109</v>
      </c>
      <c r="C46" s="92" t="s">
        <v>110</v>
      </c>
      <c r="D46" s="93" t="s">
        <v>24</v>
      </c>
      <c r="E46" s="10">
        <v>2590</v>
      </c>
      <c r="F46" s="94">
        <v>45</v>
      </c>
      <c r="G46" s="82">
        <f t="shared" ref="G46" si="16">E46*0.55</f>
        <v>1424.5000000000002</v>
      </c>
      <c r="H46" s="95" t="s">
        <v>35</v>
      </c>
      <c r="I46" s="95" t="s">
        <v>35</v>
      </c>
      <c r="J46" s="95" t="s">
        <v>35</v>
      </c>
      <c r="K46" s="95" t="s">
        <v>35</v>
      </c>
      <c r="L46" s="95"/>
      <c r="M46" s="17">
        <f t="shared" ref="M46" si="17">SUM(H46:L46)</f>
        <v>0</v>
      </c>
      <c r="N46" s="17">
        <f t="shared" ref="N46" si="18">M46*G46</f>
        <v>0</v>
      </c>
      <c r="O46" s="96"/>
    </row>
    <row r="47" spans="1:41" s="97" customFormat="1" ht="121.5" customHeight="1">
      <c r="A47" s="17"/>
      <c r="B47" s="91" t="s">
        <v>112</v>
      </c>
      <c r="C47" s="98" t="s">
        <v>111</v>
      </c>
      <c r="D47" s="93" t="s">
        <v>24</v>
      </c>
      <c r="E47" s="10">
        <v>1090</v>
      </c>
      <c r="F47" s="94">
        <v>45</v>
      </c>
      <c r="G47" s="82">
        <f t="shared" ref="G47" si="19">E47*0.55</f>
        <v>599.5</v>
      </c>
      <c r="H47" s="95" t="s">
        <v>35</v>
      </c>
      <c r="I47" s="95" t="s">
        <v>35</v>
      </c>
      <c r="J47" s="95" t="s">
        <v>35</v>
      </c>
      <c r="K47" s="95" t="s">
        <v>35</v>
      </c>
      <c r="L47" s="95"/>
      <c r="M47" s="17">
        <f t="shared" ref="M47" si="20">SUM(H47:L47)</f>
        <v>0</v>
      </c>
      <c r="N47" s="17">
        <f t="shared" ref="N47" si="21">M47*G47</f>
        <v>0</v>
      </c>
      <c r="O47" s="96"/>
    </row>
    <row r="48" spans="1:41" s="97" customFormat="1" ht="115.5" customHeight="1">
      <c r="A48" s="17"/>
      <c r="B48" s="99" t="s">
        <v>113</v>
      </c>
      <c r="C48" s="100" t="s">
        <v>114</v>
      </c>
      <c r="D48" s="93" t="s">
        <v>24</v>
      </c>
      <c r="E48" s="10">
        <v>1090</v>
      </c>
      <c r="F48" s="94">
        <v>45</v>
      </c>
      <c r="G48" s="82">
        <f t="shared" ref="G48" si="22">E48*0.55</f>
        <v>599.5</v>
      </c>
      <c r="H48" s="95" t="s">
        <v>35</v>
      </c>
      <c r="I48" s="95" t="s">
        <v>35</v>
      </c>
      <c r="J48" s="95" t="s">
        <v>35</v>
      </c>
      <c r="K48" s="95" t="s">
        <v>35</v>
      </c>
      <c r="L48" s="95"/>
      <c r="M48" s="17">
        <f t="shared" ref="M48" si="23">SUM(H48:L48)</f>
        <v>0</v>
      </c>
      <c r="N48" s="17">
        <f t="shared" ref="N48" si="24">M48*G48</f>
        <v>0</v>
      </c>
      <c r="O48" s="96"/>
    </row>
    <row r="49" spans="1:15" ht="45" customHeight="1">
      <c r="A49" s="8"/>
      <c r="B49" s="128" t="s">
        <v>103</v>
      </c>
      <c r="C49" s="137" t="s">
        <v>21</v>
      </c>
      <c r="D49" s="36" t="s">
        <v>30</v>
      </c>
      <c r="E49" s="19">
        <v>250</v>
      </c>
      <c r="F49" s="22">
        <v>45</v>
      </c>
      <c r="G49" s="82">
        <f t="shared" si="10"/>
        <v>137.5</v>
      </c>
      <c r="H49" s="131"/>
      <c r="I49" s="132"/>
      <c r="J49" s="132"/>
      <c r="K49" s="132"/>
      <c r="L49" s="133"/>
      <c r="M49" s="17">
        <f t="shared" si="11"/>
        <v>0</v>
      </c>
      <c r="N49" s="17">
        <f t="shared" si="12"/>
        <v>0</v>
      </c>
    </row>
    <row r="50" spans="1:15" ht="40.5" customHeight="1">
      <c r="A50" s="8"/>
      <c r="B50" s="129"/>
      <c r="C50" s="137"/>
      <c r="D50" s="37" t="s">
        <v>33</v>
      </c>
      <c r="E50" s="19">
        <v>250</v>
      </c>
      <c r="F50" s="22">
        <v>45</v>
      </c>
      <c r="G50" s="82">
        <f t="shared" si="10"/>
        <v>137.5</v>
      </c>
      <c r="H50" s="134"/>
      <c r="I50" s="135"/>
      <c r="J50" s="135"/>
      <c r="K50" s="135"/>
      <c r="L50" s="136"/>
      <c r="M50" s="17">
        <f t="shared" si="11"/>
        <v>0</v>
      </c>
      <c r="N50" s="17">
        <f t="shared" si="12"/>
        <v>0</v>
      </c>
    </row>
    <row r="51" spans="1:15" ht="41.25" customHeight="1">
      <c r="A51" s="8"/>
      <c r="B51" s="129"/>
      <c r="C51" s="137" t="s">
        <v>21</v>
      </c>
      <c r="D51" s="38" t="s">
        <v>31</v>
      </c>
      <c r="E51" s="19">
        <v>290</v>
      </c>
      <c r="F51" s="22">
        <v>45</v>
      </c>
      <c r="G51" s="82">
        <f t="shared" si="10"/>
        <v>159.5</v>
      </c>
      <c r="H51" s="134"/>
      <c r="I51" s="135"/>
      <c r="J51" s="135"/>
      <c r="K51" s="135"/>
      <c r="L51" s="136"/>
      <c r="M51" s="17">
        <f t="shared" si="11"/>
        <v>0</v>
      </c>
      <c r="N51" s="17">
        <f t="shared" si="12"/>
        <v>0</v>
      </c>
    </row>
    <row r="52" spans="1:15" ht="38.25" customHeight="1">
      <c r="A52" s="8"/>
      <c r="B52" s="130"/>
      <c r="C52" s="137"/>
      <c r="D52" s="39" t="s">
        <v>32</v>
      </c>
      <c r="E52" s="19">
        <v>290</v>
      </c>
      <c r="F52" s="22">
        <v>45</v>
      </c>
      <c r="G52" s="82">
        <f t="shared" si="10"/>
        <v>159.5</v>
      </c>
      <c r="H52" s="134"/>
      <c r="I52" s="135"/>
      <c r="J52" s="135"/>
      <c r="K52" s="135"/>
      <c r="L52" s="136"/>
      <c r="M52" s="17">
        <f t="shared" si="11"/>
        <v>0</v>
      </c>
      <c r="N52" s="17">
        <f t="shared" si="12"/>
        <v>0</v>
      </c>
    </row>
    <row r="53" spans="1:15" ht="39" customHeight="1">
      <c r="A53" s="8"/>
      <c r="B53" s="128" t="s">
        <v>103</v>
      </c>
      <c r="C53" s="137" t="s">
        <v>21</v>
      </c>
      <c r="D53" s="36" t="s">
        <v>26</v>
      </c>
      <c r="E53" s="19">
        <v>250</v>
      </c>
      <c r="F53" s="22">
        <v>45</v>
      </c>
      <c r="G53" s="82">
        <f t="shared" si="10"/>
        <v>137.5</v>
      </c>
      <c r="H53" s="131"/>
      <c r="I53" s="132"/>
      <c r="J53" s="132"/>
      <c r="K53" s="132"/>
      <c r="L53" s="133"/>
      <c r="M53" s="17">
        <f t="shared" si="11"/>
        <v>0</v>
      </c>
      <c r="N53" s="17">
        <f t="shared" si="12"/>
        <v>0</v>
      </c>
    </row>
    <row r="54" spans="1:15" ht="39.75" customHeight="1">
      <c r="A54" s="8"/>
      <c r="B54" s="129"/>
      <c r="C54" s="137"/>
      <c r="D54" s="37" t="s">
        <v>27</v>
      </c>
      <c r="E54" s="19">
        <v>250</v>
      </c>
      <c r="F54" s="22">
        <v>45</v>
      </c>
      <c r="G54" s="82">
        <f t="shared" si="10"/>
        <v>137.5</v>
      </c>
      <c r="H54" s="134"/>
      <c r="I54" s="135"/>
      <c r="J54" s="135"/>
      <c r="K54" s="135"/>
      <c r="L54" s="136"/>
      <c r="M54" s="17">
        <f t="shared" si="11"/>
        <v>0</v>
      </c>
      <c r="N54" s="17">
        <f t="shared" si="12"/>
        <v>0</v>
      </c>
    </row>
    <row r="55" spans="1:15" ht="42.75" customHeight="1">
      <c r="A55" s="8"/>
      <c r="B55" s="129"/>
      <c r="C55" s="137" t="s">
        <v>21</v>
      </c>
      <c r="D55" s="38" t="s">
        <v>28</v>
      </c>
      <c r="E55" s="19">
        <v>290</v>
      </c>
      <c r="F55" s="22">
        <v>45</v>
      </c>
      <c r="G55" s="82">
        <f t="shared" si="10"/>
        <v>159.5</v>
      </c>
      <c r="H55" s="134"/>
      <c r="I55" s="135"/>
      <c r="J55" s="135"/>
      <c r="K55" s="135"/>
      <c r="L55" s="136"/>
      <c r="M55" s="17">
        <f t="shared" si="11"/>
        <v>0</v>
      </c>
      <c r="N55" s="17">
        <f t="shared" si="12"/>
        <v>0</v>
      </c>
    </row>
    <row r="56" spans="1:15" ht="46.5" customHeight="1">
      <c r="A56" s="8"/>
      <c r="B56" s="130"/>
      <c r="C56" s="137"/>
      <c r="D56" s="39" t="s">
        <v>29</v>
      </c>
      <c r="E56" s="19">
        <v>290</v>
      </c>
      <c r="F56" s="22">
        <v>45</v>
      </c>
      <c r="G56" s="82">
        <f t="shared" si="10"/>
        <v>159.5</v>
      </c>
      <c r="H56" s="134"/>
      <c r="I56" s="135"/>
      <c r="J56" s="135"/>
      <c r="K56" s="135"/>
      <c r="L56" s="136"/>
      <c r="M56" s="17">
        <f t="shared" si="11"/>
        <v>0</v>
      </c>
      <c r="N56" s="17">
        <f t="shared" si="12"/>
        <v>0</v>
      </c>
    </row>
    <row r="57" spans="1:15" s="12" customFormat="1" ht="27.75" customHeight="1">
      <c r="A57" s="83"/>
      <c r="B57" s="138" t="s">
        <v>104</v>
      </c>
      <c r="C57" s="143" t="s">
        <v>20</v>
      </c>
      <c r="D57" s="36" t="s">
        <v>23</v>
      </c>
      <c r="E57" s="84">
        <v>190</v>
      </c>
      <c r="F57" s="25">
        <v>45</v>
      </c>
      <c r="G57" s="82">
        <f t="shared" si="10"/>
        <v>104.50000000000001</v>
      </c>
      <c r="H57" s="134"/>
      <c r="I57" s="135"/>
      <c r="J57" s="135"/>
      <c r="K57" s="135"/>
      <c r="L57" s="136"/>
      <c r="M57" s="17">
        <f t="shared" si="11"/>
        <v>0</v>
      </c>
      <c r="N57" s="17">
        <f t="shared" si="12"/>
        <v>0</v>
      </c>
    </row>
    <row r="58" spans="1:15" s="12" customFormat="1" ht="30.75" customHeight="1">
      <c r="A58" s="83"/>
      <c r="B58" s="139"/>
      <c r="C58" s="143"/>
      <c r="D58" s="37" t="s">
        <v>22</v>
      </c>
      <c r="E58" s="84">
        <v>190</v>
      </c>
      <c r="F58" s="25">
        <v>45</v>
      </c>
      <c r="G58" s="82">
        <f t="shared" si="10"/>
        <v>104.50000000000001</v>
      </c>
      <c r="H58" s="134"/>
      <c r="I58" s="135"/>
      <c r="J58" s="135"/>
      <c r="K58" s="135"/>
      <c r="L58" s="136"/>
      <c r="M58" s="17">
        <f t="shared" si="11"/>
        <v>0</v>
      </c>
      <c r="N58" s="17">
        <f t="shared" si="12"/>
        <v>0</v>
      </c>
    </row>
    <row r="59" spans="1:15" s="12" customFormat="1" ht="27.75" customHeight="1">
      <c r="A59" s="83"/>
      <c r="B59" s="139"/>
      <c r="C59" s="144"/>
      <c r="D59" s="88" t="s">
        <v>25</v>
      </c>
      <c r="E59" s="85">
        <v>190</v>
      </c>
      <c r="F59" s="86">
        <v>45</v>
      </c>
      <c r="G59" s="116">
        <f t="shared" si="10"/>
        <v>104.50000000000001</v>
      </c>
      <c r="H59" s="140"/>
      <c r="I59" s="141"/>
      <c r="J59" s="141"/>
      <c r="K59" s="141"/>
      <c r="L59" s="142"/>
      <c r="M59" s="17">
        <f t="shared" si="11"/>
        <v>0</v>
      </c>
      <c r="N59" s="17">
        <f t="shared" si="12"/>
        <v>0</v>
      </c>
      <c r="O59" s="87"/>
    </row>
    <row r="60" spans="1:15" ht="23.25" customHeight="1">
      <c r="A60" s="65"/>
      <c r="B60" s="66"/>
      <c r="C60" s="67" t="s">
        <v>2</v>
      </c>
      <c r="D60" s="68"/>
      <c r="E60" s="69"/>
      <c r="F60" s="69"/>
      <c r="G60" s="69"/>
      <c r="H60" s="69"/>
      <c r="I60" s="69"/>
      <c r="J60" s="69"/>
      <c r="K60" s="69"/>
      <c r="L60" s="70"/>
      <c r="M60" s="71">
        <f>SUM(M2:M59)</f>
        <v>0</v>
      </c>
      <c r="N60" s="72">
        <f>SUM(N2:N59)</f>
        <v>0</v>
      </c>
    </row>
    <row r="61" spans="1:15" ht="103.5" customHeight="1">
      <c r="C61" s="4" t="s">
        <v>11</v>
      </c>
    </row>
  </sheetData>
  <mergeCells count="47">
    <mergeCell ref="B57:B59"/>
    <mergeCell ref="H57:L57"/>
    <mergeCell ref="H58:L58"/>
    <mergeCell ref="H59:L59"/>
    <mergeCell ref="C57:C59"/>
    <mergeCell ref="B53:B56"/>
    <mergeCell ref="H53:L53"/>
    <mergeCell ref="H54:L54"/>
    <mergeCell ref="H55:L55"/>
    <mergeCell ref="H56:L56"/>
    <mergeCell ref="C55:C56"/>
    <mergeCell ref="C53:C54"/>
    <mergeCell ref="B49:B52"/>
    <mergeCell ref="H49:L49"/>
    <mergeCell ref="H50:L50"/>
    <mergeCell ref="H51:L51"/>
    <mergeCell ref="H52:L52"/>
    <mergeCell ref="C49:C50"/>
    <mergeCell ref="C51:C52"/>
    <mergeCell ref="B37:B38"/>
    <mergeCell ref="H32:L32"/>
    <mergeCell ref="H33:L33"/>
    <mergeCell ref="H34:L34"/>
    <mergeCell ref="H35:L35"/>
    <mergeCell ref="H36:L36"/>
    <mergeCell ref="H37:L37"/>
    <mergeCell ref="H38:L38"/>
    <mergeCell ref="C37:C38"/>
    <mergeCell ref="C34:C36"/>
    <mergeCell ref="C32:C33"/>
    <mergeCell ref="H28:L28"/>
    <mergeCell ref="H29:L29"/>
    <mergeCell ref="H30:L30"/>
    <mergeCell ref="B32:B33"/>
    <mergeCell ref="B34:B36"/>
    <mergeCell ref="I31:J31"/>
    <mergeCell ref="C26:C30"/>
    <mergeCell ref="B26:B30"/>
    <mergeCell ref="H26:L26"/>
    <mergeCell ref="H27:L27"/>
    <mergeCell ref="H11:L11"/>
    <mergeCell ref="H12:L12"/>
    <mergeCell ref="B23:B25"/>
    <mergeCell ref="H23:L23"/>
    <mergeCell ref="H24:L24"/>
    <mergeCell ref="H25:L25"/>
    <mergeCell ref="C23:C2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Экипировка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2013-08-02T06:37:32Z</cp:lastPrinted>
  <dcterms:created xsi:type="dcterms:W3CDTF">2012-01-28T08:21:13Z</dcterms:created>
  <dcterms:modified xsi:type="dcterms:W3CDTF">2015-02-24T15:00:14Z</dcterms:modified>
</cp:coreProperties>
</file>