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525" tabRatio="879"/>
  </bookViews>
  <sheets>
    <sheet name="итого" sheetId="14" r:id="rId1"/>
    <sheet name="баланс" sheetId="6" r:id="rId2"/>
    <sheet name="1163" sheetId="66" r:id="rId3"/>
    <sheet name="1162" sheetId="62" r:id="rId4"/>
    <sheet name="1161" sheetId="63" r:id="rId5"/>
    <sheet name="1160" sheetId="64" r:id="rId6"/>
    <sheet name="1159" sheetId="65" r:id="rId7"/>
    <sheet name="1158" sheetId="55" r:id="rId8"/>
    <sheet name="1157" sheetId="56" r:id="rId9"/>
    <sheet name="1156" sheetId="57" r:id="rId10"/>
    <sheet name="1155" sheetId="58" r:id="rId11"/>
    <sheet name="1154" sheetId="59" r:id="rId12"/>
    <sheet name="1153" sheetId="60" r:id="rId13"/>
    <sheet name="1152" sheetId="61" r:id="rId14"/>
    <sheet name="1151" sheetId="54" r:id="rId15"/>
    <sheet name="1149" sheetId="52" r:id="rId16"/>
    <sheet name="1150" sheetId="51" r:id="rId17"/>
    <sheet name="1148" sheetId="53" r:id="rId18"/>
    <sheet name="1147" sheetId="49" r:id="rId19"/>
    <sheet name="1146" sheetId="50" r:id="rId20"/>
    <sheet name="1145" sheetId="45" r:id="rId21"/>
    <sheet name="1144" sheetId="46" r:id="rId22"/>
    <sheet name="1143" sheetId="47" r:id="rId23"/>
    <sheet name="1142" sheetId="48" r:id="rId24"/>
    <sheet name="1141" sheetId="41" r:id="rId25"/>
    <sheet name="1140" sheetId="42" r:id="rId26"/>
    <sheet name="1139" sheetId="43" r:id="rId27"/>
    <sheet name="1138" sheetId="44" r:id="rId28"/>
    <sheet name="1137" sheetId="35" r:id="rId29"/>
    <sheet name="1136" sheetId="36" r:id="rId30"/>
    <sheet name="1135" sheetId="37" r:id="rId31"/>
    <sheet name="1134" sheetId="38" r:id="rId32"/>
    <sheet name="1133" sheetId="39" r:id="rId33"/>
    <sheet name="1132" sheetId="40" r:id="rId34"/>
    <sheet name="1131" sheetId="30" r:id="rId35"/>
    <sheet name="1130" sheetId="31" r:id="rId36"/>
    <sheet name="1129" sheetId="32" r:id="rId37"/>
    <sheet name="1128" sheetId="33" r:id="rId38"/>
    <sheet name="1127" sheetId="34" r:id="rId39"/>
    <sheet name="1126" sheetId="26" r:id="rId40"/>
    <sheet name="1125" sheetId="27" r:id="rId41"/>
    <sheet name="1124" sheetId="28" r:id="rId42"/>
    <sheet name="1123" sheetId="29" r:id="rId43"/>
    <sheet name="1122" sheetId="25" r:id="rId44"/>
    <sheet name="1121" sheetId="22" r:id="rId45"/>
    <sheet name="1120" sheetId="23" r:id="rId46"/>
    <sheet name="1119" sheetId="24" r:id="rId47"/>
    <sheet name="1118" sheetId="21" r:id="rId48"/>
    <sheet name="1117" sheetId="15" r:id="rId49"/>
    <sheet name="1116" sheetId="16" r:id="rId50"/>
    <sheet name="1115" sheetId="18" r:id="rId51"/>
    <sheet name="1114" sheetId="17" r:id="rId52"/>
    <sheet name="1113" sheetId="19" r:id="rId53"/>
    <sheet name="1112" sheetId="20" r:id="rId54"/>
    <sheet name="1111" sheetId="13" r:id="rId55"/>
    <sheet name="1108" sheetId="11" r:id="rId56"/>
    <sheet name="1110" sheetId="9" r:id="rId57"/>
    <sheet name="1109" sheetId="10" r:id="rId58"/>
    <sheet name="1107" sheetId="12" r:id="rId59"/>
    <sheet name="1106" sheetId="8" r:id="rId60"/>
    <sheet name="1105" sheetId="2" r:id="rId61"/>
    <sheet name="1104" sheetId="3" r:id="rId62"/>
    <sheet name="1103" sheetId="4" r:id="rId63"/>
    <sheet name="1102" sheetId="5" r:id="rId64"/>
    <sheet name="1101" sheetId="1" r:id="rId6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4" l="1"/>
  <c r="C3" i="14" s="1"/>
  <c r="C4" i="14"/>
  <c r="C5" i="14"/>
  <c r="C6" i="14" s="1"/>
  <c r="C7" i="14"/>
  <c r="C8" i="14"/>
  <c r="C9" i="14"/>
  <c r="C12" i="14" s="1"/>
  <c r="C10" i="14"/>
  <c r="C11" i="14"/>
  <c r="C13" i="14"/>
  <c r="C14" i="14" s="1"/>
  <c r="C15" i="14"/>
  <c r="C16" i="14"/>
  <c r="C17" i="14"/>
  <c r="C18" i="14" s="1"/>
  <c r="C19" i="14"/>
  <c r="C20" i="14"/>
  <c r="C21" i="14"/>
  <c r="C22" i="14"/>
  <c r="C24" i="14"/>
  <c r="C25" i="14"/>
  <c r="C26" i="14"/>
  <c r="C27" i="14"/>
  <c r="C28" i="14"/>
  <c r="C29" i="14"/>
  <c r="C30" i="14"/>
  <c r="C31" i="14" s="1"/>
  <c r="C32" i="14"/>
  <c r="C33" i="14"/>
  <c r="C34" i="14"/>
  <c r="C35" i="14" s="1"/>
  <c r="C36" i="14"/>
  <c r="C37" i="14"/>
  <c r="C38" i="14"/>
  <c r="C39" i="14"/>
  <c r="C40" i="14"/>
  <c r="C41" i="14"/>
  <c r="C42" i="14"/>
  <c r="C43" i="14"/>
  <c r="C44" i="14"/>
  <c r="C45" i="14"/>
  <c r="C46" i="14" s="1"/>
  <c r="C48" i="14"/>
  <c r="C49" i="14"/>
  <c r="C50" i="14"/>
  <c r="C51" i="14"/>
  <c r="C52" i="14"/>
  <c r="C53" i="14"/>
  <c r="C54" i="14"/>
  <c r="C55" i="14"/>
  <c r="C56" i="14" s="1"/>
  <c r="C57" i="14"/>
  <c r="C58" i="14"/>
  <c r="C59" i="14"/>
  <c r="C60" i="14"/>
  <c r="C61" i="14"/>
  <c r="C62" i="14"/>
  <c r="C63" i="14"/>
  <c r="C64" i="14" s="1"/>
  <c r="C65" i="14"/>
  <c r="C66" i="14"/>
  <c r="C67" i="14"/>
  <c r="C68" i="14"/>
  <c r="C69" i="14"/>
  <c r="C72" i="14" s="1"/>
  <c r="C70" i="14"/>
  <c r="C71" i="14"/>
  <c r="C73" i="14"/>
  <c r="C74" i="14"/>
  <c r="C75" i="14"/>
  <c r="C76" i="14"/>
  <c r="C77" i="14"/>
  <c r="C78" i="14"/>
  <c r="C80" i="14" s="1"/>
  <c r="C79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7" i="14"/>
  <c r="C98" i="14"/>
  <c r="C99" i="14"/>
  <c r="C100" i="14"/>
  <c r="C101" i="14"/>
  <c r="C102" i="14"/>
  <c r="C103" i="14"/>
  <c r="C104" i="14"/>
  <c r="C105" i="14"/>
  <c r="C106" i="14"/>
  <c r="C107" i="14"/>
  <c r="C108" i="14"/>
  <c r="C109" i="14"/>
  <c r="C110" i="14"/>
  <c r="C111" i="14"/>
  <c r="C112" i="14"/>
  <c r="C113" i="14"/>
  <c r="C114" i="14"/>
  <c r="C115" i="14"/>
  <c r="C116" i="14"/>
  <c r="C117" i="14"/>
  <c r="C118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/>
  <c r="C134" i="14"/>
  <c r="C135" i="14" s="1"/>
  <c r="C136" i="14"/>
  <c r="C137" i="14"/>
  <c r="C138" i="14"/>
  <c r="C140" i="14" s="1"/>
  <c r="C139" i="14"/>
  <c r="C141" i="14"/>
  <c r="C142" i="14"/>
  <c r="C143" i="14"/>
  <c r="C144" i="14"/>
  <c r="C145" i="14"/>
  <c r="C146" i="14"/>
  <c r="C147" i="14"/>
  <c r="C148" i="14"/>
  <c r="C149" i="14"/>
  <c r="C150" i="14"/>
  <c r="C151" i="14" s="1"/>
  <c r="C152" i="14"/>
  <c r="C153" i="14"/>
  <c r="C154" i="14"/>
  <c r="C157" i="14" s="1"/>
  <c r="C155" i="14"/>
  <c r="C156" i="14"/>
  <c r="C158" i="14"/>
  <c r="C159" i="14" s="1"/>
  <c r="C160" i="14"/>
  <c r="C161" i="14"/>
  <c r="C162" i="14"/>
  <c r="C164" i="14" s="1"/>
  <c r="C163" i="14"/>
  <c r="C165" i="14"/>
  <c r="C166" i="14"/>
  <c r="C167" i="14"/>
  <c r="C168" i="14"/>
  <c r="C169" i="14"/>
  <c r="C170" i="14"/>
  <c r="C171" i="14"/>
  <c r="C172" i="14"/>
  <c r="C173" i="14"/>
  <c r="C174" i="14"/>
  <c r="C175" i="14"/>
  <c r="C176" i="14"/>
  <c r="C177" i="14"/>
  <c r="C178" i="14"/>
  <c r="C180" i="14"/>
  <c r="C181" i="14"/>
  <c r="C182" i="14"/>
  <c r="C184" i="14"/>
  <c r="C185" i="14"/>
  <c r="C186" i="14"/>
  <c r="C187" i="14" s="1"/>
  <c r="C188" i="14"/>
  <c r="C189" i="14"/>
  <c r="C190" i="14"/>
  <c r="C191" i="14" s="1"/>
  <c r="C192" i="14"/>
  <c r="C193" i="14"/>
  <c r="C194" i="14"/>
  <c r="C195" i="14" s="1"/>
  <c r="C196" i="14"/>
  <c r="C197" i="14"/>
  <c r="C198" i="14"/>
  <c r="C199" i="14"/>
  <c r="C200" i="14"/>
  <c r="C201" i="14"/>
  <c r="C202" i="14"/>
  <c r="C203" i="14"/>
  <c r="C204" i="14"/>
  <c r="C206" i="14"/>
  <c r="C207" i="14" s="1"/>
  <c r="C208" i="14"/>
  <c r="C209" i="14"/>
  <c r="C210" i="14"/>
  <c r="C211" i="14"/>
  <c r="C213" i="14"/>
  <c r="C214" i="14"/>
  <c r="C215" i="14"/>
  <c r="C216" i="14" s="1"/>
  <c r="C217" i="14"/>
  <c r="C218" i="14"/>
  <c r="C219" i="14"/>
  <c r="C220" i="14" s="1"/>
  <c r="C221" i="14"/>
  <c r="C222" i="14"/>
  <c r="C223" i="14"/>
  <c r="C224" i="14"/>
  <c r="C225" i="14"/>
  <c r="C226" i="14"/>
  <c r="C228" i="14" s="1"/>
  <c r="C227" i="14"/>
  <c r="C229" i="14"/>
  <c r="C230" i="14"/>
  <c r="C231" i="14"/>
  <c r="C232" i="14" s="1"/>
  <c r="C233" i="14"/>
  <c r="C234" i="14"/>
  <c r="C237" i="14" s="1"/>
  <c r="C235" i="14"/>
  <c r="C236" i="14"/>
  <c r="C238" i="14"/>
  <c r="C239" i="14"/>
  <c r="C240" i="14"/>
  <c r="C241" i="14"/>
  <c r="C242" i="14"/>
  <c r="C243" i="14"/>
  <c r="C244" i="14"/>
  <c r="C245" i="14"/>
  <c r="C246" i="14"/>
  <c r="C248" i="14"/>
  <c r="C249" i="14"/>
  <c r="C250" i="14"/>
  <c r="C251" i="14" s="1"/>
  <c r="C252" i="14"/>
  <c r="C253" i="14"/>
  <c r="C254" i="14"/>
  <c r="C255" i="14" s="1"/>
  <c r="C256" i="14"/>
  <c r="C257" i="14"/>
  <c r="C258" i="14"/>
  <c r="C259" i="14" s="1"/>
  <c r="C260" i="14"/>
  <c r="C261" i="14"/>
  <c r="C262" i="14"/>
  <c r="C263" i="14" s="1"/>
  <c r="C264" i="14"/>
  <c r="C265" i="14"/>
  <c r="C266" i="14"/>
  <c r="C268" i="14" s="1"/>
  <c r="C267" i="14"/>
  <c r="C269" i="14"/>
  <c r="C270" i="14"/>
  <c r="C271" i="14"/>
  <c r="C272" i="14"/>
  <c r="C273" i="14"/>
  <c r="C274" i="14"/>
  <c r="C275" i="14" s="1"/>
  <c r="C276" i="14"/>
  <c r="C277" i="14"/>
  <c r="C278" i="14"/>
  <c r="C279" i="14" s="1"/>
  <c r="C280" i="14"/>
  <c r="C281" i="14"/>
  <c r="C282" i="14"/>
  <c r="C283" i="14" s="1"/>
  <c r="C284" i="14"/>
  <c r="C285" i="14"/>
  <c r="C286" i="14"/>
  <c r="C287" i="14" s="1"/>
  <c r="C288" i="14"/>
  <c r="C289" i="14"/>
  <c r="C290" i="14"/>
  <c r="C291" i="14"/>
  <c r="C292" i="14" s="1"/>
  <c r="C293" i="14"/>
  <c r="C294" i="14"/>
  <c r="C295" i="14"/>
  <c r="C296" i="14" s="1"/>
  <c r="C297" i="14"/>
  <c r="C298" i="14"/>
  <c r="C299" i="14"/>
  <c r="C301" i="14"/>
  <c r="C303" i="14" s="1"/>
  <c r="C302" i="14"/>
  <c r="C304" i="14"/>
  <c r="C305" i="14"/>
  <c r="C306" i="14"/>
  <c r="C307" i="14" s="1"/>
  <c r="C308" i="14"/>
  <c r="C309" i="14"/>
  <c r="C310" i="14"/>
  <c r="C311" i="14" s="1"/>
  <c r="C312" i="14"/>
  <c r="C313" i="14"/>
  <c r="C314" i="14"/>
  <c r="C315" i="14" s="1"/>
  <c r="C316" i="14"/>
  <c r="C317" i="14"/>
  <c r="C318" i="14"/>
  <c r="C319" i="14" s="1"/>
  <c r="C320" i="14"/>
  <c r="C321" i="14"/>
  <c r="C322" i="14"/>
  <c r="C323" i="14"/>
  <c r="C324" i="14" s="1"/>
  <c r="C325" i="14"/>
  <c r="C326" i="14"/>
  <c r="C327" i="14"/>
  <c r="C328" i="14" s="1"/>
  <c r="C329" i="14"/>
  <c r="C330" i="14"/>
  <c r="C331" i="14"/>
  <c r="C333" i="14"/>
  <c r="C335" i="14" s="1"/>
  <c r="C334" i="14"/>
  <c r="C336" i="14"/>
  <c r="C337" i="14"/>
  <c r="C338" i="14"/>
  <c r="C339" i="14" s="1"/>
  <c r="C340" i="14"/>
  <c r="C341" i="14"/>
  <c r="C342" i="14"/>
  <c r="C344" i="14" s="1"/>
  <c r="C343" i="14"/>
  <c r="C345" i="14"/>
  <c r="C346" i="14"/>
  <c r="C347" i="14"/>
  <c r="C348" i="14" s="1"/>
  <c r="C349" i="14"/>
  <c r="C350" i="14"/>
  <c r="C351" i="14"/>
  <c r="C352" i="14" s="1"/>
  <c r="C353" i="14"/>
  <c r="C354" i="14"/>
  <c r="C355" i="14"/>
  <c r="C356" i="14"/>
  <c r="C357" i="14"/>
  <c r="C358" i="14"/>
  <c r="C359" i="14"/>
  <c r="C360" i="14"/>
  <c r="C361" i="14"/>
  <c r="C362" i="14"/>
  <c r="C363" i="14"/>
  <c r="C364" i="14"/>
  <c r="C365" i="14"/>
  <c r="C366" i="14"/>
  <c r="C368" i="14"/>
  <c r="C369" i="14"/>
  <c r="C370" i="14"/>
  <c r="C371" i="14" s="1"/>
  <c r="C372" i="14"/>
  <c r="C373" i="14"/>
  <c r="C374" i="14"/>
  <c r="C375" i="14" s="1"/>
  <c r="C376" i="14"/>
  <c r="C377" i="14"/>
  <c r="C378" i="14"/>
  <c r="C379" i="14" s="1"/>
  <c r="C380" i="14"/>
  <c r="C381" i="14"/>
  <c r="C382" i="14"/>
  <c r="C384" i="14"/>
  <c r="C385" i="14"/>
  <c r="C386" i="14"/>
  <c r="C388" i="14"/>
  <c r="C389" i="14"/>
  <c r="C390" i="14"/>
  <c r="C392" i="14" s="1"/>
  <c r="C391" i="14"/>
  <c r="C393" i="14"/>
  <c r="C394" i="14"/>
  <c r="C395" i="14"/>
  <c r="C396" i="14" s="1"/>
  <c r="C397" i="14"/>
  <c r="C398" i="14"/>
  <c r="C399" i="14"/>
  <c r="C400" i="14" s="1"/>
  <c r="C401" i="14"/>
  <c r="C402" i="14"/>
  <c r="C405" i="14" s="1"/>
  <c r="C403" i="14"/>
  <c r="C404" i="14"/>
  <c r="C406" i="14"/>
  <c r="C409" i="14" s="1"/>
  <c r="C407" i="14"/>
  <c r="C408" i="14"/>
  <c r="C410" i="14"/>
  <c r="C411" i="14" s="1"/>
  <c r="C412" i="14"/>
  <c r="C413" i="14"/>
  <c r="C414" i="14"/>
  <c r="C415" i="14"/>
  <c r="C416" i="14"/>
  <c r="C417" i="14"/>
  <c r="C418" i="14"/>
  <c r="C420" i="14"/>
  <c r="C421" i="14"/>
  <c r="C422" i="14"/>
  <c r="C423" i="14" s="1"/>
  <c r="C424" i="14"/>
  <c r="C425" i="14"/>
  <c r="C426" i="14"/>
  <c r="C427" i="14"/>
  <c r="C429" i="14"/>
  <c r="C430" i="14"/>
  <c r="C431" i="14"/>
  <c r="C432" i="14" s="1"/>
  <c r="C433" i="14"/>
  <c r="C434" i="14"/>
  <c r="C435" i="14"/>
  <c r="C436" i="14" s="1"/>
  <c r="C437" i="14"/>
  <c r="C438" i="14"/>
  <c r="C441" i="14" s="1"/>
  <c r="C439" i="14"/>
  <c r="C440" i="14"/>
  <c r="C442" i="14"/>
  <c r="C444" i="14" s="1"/>
  <c r="C443" i="14"/>
  <c r="C445" i="14"/>
  <c r="C446" i="14"/>
  <c r="C447" i="14"/>
  <c r="C448" i="14"/>
  <c r="C449" i="14"/>
  <c r="C452" i="14" s="1"/>
  <c r="C450" i="14"/>
  <c r="C451" i="14"/>
  <c r="C453" i="14"/>
  <c r="C454" i="14"/>
  <c r="C455" i="14"/>
  <c r="C456" i="14"/>
  <c r="C457" i="14"/>
  <c r="C458" i="14"/>
  <c r="C459" i="14"/>
  <c r="C460" i="14"/>
  <c r="C461" i="14"/>
  <c r="C462" i="14"/>
  <c r="C464" i="14"/>
  <c r="C465" i="14"/>
  <c r="C466" i="14"/>
  <c r="C468" i="14"/>
  <c r="C469" i="14"/>
  <c r="C470" i="14"/>
  <c r="C471" i="14" s="1"/>
  <c r="C472" i="14"/>
  <c r="C473" i="14"/>
  <c r="C474" i="14"/>
  <c r="C475" i="14" s="1"/>
  <c r="C476" i="14"/>
  <c r="C477" i="14"/>
  <c r="C478" i="14"/>
  <c r="C479" i="14" s="1"/>
  <c r="C480" i="14"/>
  <c r="C481" i="14"/>
  <c r="C482" i="14"/>
  <c r="C484" i="14" s="1"/>
  <c r="C483" i="14"/>
  <c r="C485" i="14"/>
  <c r="C486" i="14"/>
  <c r="C487" i="14"/>
  <c r="C488" i="14" s="1"/>
  <c r="C489" i="14"/>
  <c r="C490" i="14"/>
  <c r="C491" i="14"/>
  <c r="C492" i="14" s="1"/>
  <c r="C493" i="14"/>
  <c r="C494" i="14"/>
  <c r="C495" i="14"/>
  <c r="C496" i="14" s="1"/>
  <c r="C497" i="14"/>
  <c r="C499" i="14" s="1"/>
  <c r="C498" i="14"/>
  <c r="C500" i="14"/>
  <c r="C501" i="14"/>
  <c r="C502" i="14"/>
  <c r="C504" i="14" s="1"/>
  <c r="C503" i="14"/>
  <c r="C505" i="14"/>
  <c r="C506" i="14"/>
  <c r="C507" i="14"/>
  <c r="C508" i="14" s="1"/>
  <c r="C509" i="14"/>
  <c r="C510" i="14"/>
  <c r="C511" i="14"/>
  <c r="C512" i="14"/>
  <c r="C513" i="14"/>
  <c r="C514" i="14"/>
  <c r="C516" i="14"/>
  <c r="C517" i="14"/>
  <c r="C518" i="14"/>
  <c r="C519" i="14" s="1"/>
  <c r="C520" i="14"/>
  <c r="C521" i="14"/>
  <c r="C522" i="14"/>
  <c r="C523" i="14"/>
  <c r="C524" i="14" s="1"/>
  <c r="C525" i="14"/>
  <c r="C526" i="14"/>
  <c r="C527" i="14"/>
  <c r="C528" i="14" s="1"/>
  <c r="C529" i="14"/>
  <c r="C530" i="14"/>
  <c r="C531" i="14"/>
  <c r="C532" i="14"/>
  <c r="C533" i="14"/>
  <c r="C534" i="14"/>
  <c r="C536" i="14"/>
  <c r="C537" i="14"/>
  <c r="C538" i="14"/>
  <c r="C539" i="14"/>
  <c r="C540" i="14"/>
  <c r="C541" i="14"/>
  <c r="C542" i="14"/>
  <c r="C543" i="14"/>
  <c r="C545" i="14"/>
  <c r="C546" i="14"/>
  <c r="C547" i="14"/>
  <c r="C548" i="14"/>
  <c r="C549" i="14"/>
  <c r="C550" i="14"/>
  <c r="C551" i="14"/>
  <c r="C552" i="14"/>
  <c r="C553" i="14"/>
  <c r="C554" i="14"/>
  <c r="C555" i="14"/>
  <c r="C556" i="14"/>
  <c r="C557" i="14"/>
  <c r="C558" i="14"/>
  <c r="C559" i="14"/>
  <c r="C560" i="14"/>
  <c r="C561" i="14"/>
  <c r="C562" i="14"/>
  <c r="C563" i="14"/>
  <c r="C564" i="14"/>
  <c r="C565" i="14"/>
  <c r="C566" i="14"/>
  <c r="C567" i="14"/>
  <c r="C568" i="14"/>
  <c r="C569" i="14"/>
  <c r="C570" i="14"/>
  <c r="C571" i="14"/>
  <c r="C572" i="14"/>
  <c r="C573" i="14"/>
  <c r="C574" i="14"/>
  <c r="C575" i="14"/>
  <c r="C576" i="14"/>
  <c r="C577" i="14"/>
  <c r="C578" i="14"/>
  <c r="C579" i="14" s="1"/>
  <c r="C580" i="14"/>
  <c r="C581" i="14"/>
  <c r="C582" i="14"/>
  <c r="C583" i="14"/>
  <c r="C584" i="14"/>
  <c r="C585" i="14"/>
  <c r="C586" i="14"/>
  <c r="C587" i="14"/>
  <c r="C588" i="14"/>
  <c r="C589" i="14"/>
  <c r="C590" i="14"/>
  <c r="C591" i="14"/>
  <c r="C592" i="14"/>
  <c r="C593" i="14"/>
  <c r="C594" i="14"/>
  <c r="C595" i="14" s="1"/>
  <c r="C596" i="14"/>
  <c r="C597" i="14"/>
  <c r="C598" i="14"/>
  <c r="C599" i="14" s="1"/>
  <c r="C600" i="14"/>
  <c r="C601" i="14"/>
  <c r="C602" i="14"/>
  <c r="C603" i="14" s="1"/>
  <c r="C604" i="14"/>
  <c r="C605" i="14"/>
  <c r="C606" i="14"/>
  <c r="C607" i="14"/>
  <c r="C608" i="14"/>
  <c r="C609" i="14"/>
  <c r="C610" i="14"/>
  <c r="C611" i="14"/>
  <c r="C612" i="14"/>
  <c r="C613" i="14"/>
  <c r="C614" i="14"/>
  <c r="C615" i="14"/>
  <c r="C617" i="14"/>
  <c r="C618" i="14"/>
  <c r="C619" i="14"/>
  <c r="C620" i="14"/>
  <c r="C621" i="14"/>
  <c r="C622" i="14"/>
  <c r="C623" i="14"/>
  <c r="C624" i="14"/>
  <c r="C625" i="14"/>
  <c r="C626" i="14"/>
  <c r="C627" i="14" s="1"/>
  <c r="C628" i="14"/>
  <c r="C629" i="14"/>
  <c r="C630" i="14"/>
  <c r="C631" i="14" s="1"/>
  <c r="C632" i="14"/>
  <c r="C633" i="14"/>
  <c r="C636" i="14" s="1"/>
  <c r="C634" i="14"/>
  <c r="C635" i="14"/>
  <c r="C637" i="14"/>
  <c r="C638" i="14"/>
  <c r="C639" i="14"/>
  <c r="C640" i="14" s="1"/>
  <c r="C641" i="14"/>
  <c r="C642" i="14"/>
  <c r="C643" i="14"/>
  <c r="C644" i="14"/>
  <c r="C645" i="14"/>
  <c r="C646" i="14"/>
  <c r="C647" i="14"/>
  <c r="C648" i="14"/>
  <c r="C649" i="14"/>
  <c r="C650" i="14"/>
  <c r="C651" i="14"/>
  <c r="C652" i="14"/>
  <c r="C653" i="14"/>
  <c r="C654" i="14"/>
  <c r="C655" i="14"/>
  <c r="C656" i="14"/>
  <c r="C657" i="14"/>
  <c r="C658" i="14"/>
  <c r="C659" i="14"/>
  <c r="C660" i="14"/>
  <c r="C661" i="14"/>
  <c r="C662" i="14"/>
  <c r="C663" i="14"/>
  <c r="C664" i="14"/>
  <c r="C665" i="14"/>
  <c r="C666" i="14"/>
  <c r="C667" i="14" s="1"/>
  <c r="C668" i="14"/>
  <c r="C669" i="14"/>
  <c r="C670" i="14"/>
  <c r="C671" i="14"/>
  <c r="C672" i="14"/>
  <c r="C673" i="14"/>
  <c r="C674" i="14"/>
  <c r="C677" i="14" s="1"/>
  <c r="C675" i="14"/>
  <c r="C676" i="14"/>
  <c r="C678" i="14"/>
  <c r="C679" i="14" s="1"/>
  <c r="C680" i="14"/>
  <c r="C681" i="14"/>
  <c r="C682" i="14"/>
  <c r="C683" i="14" s="1"/>
  <c r="C684" i="14"/>
  <c r="C685" i="14"/>
  <c r="C686" i="14"/>
  <c r="C687" i="14" s="1"/>
  <c r="C688" i="14"/>
  <c r="C689" i="14"/>
  <c r="C690" i="14"/>
  <c r="C692" i="14" s="1"/>
  <c r="C691" i="14"/>
  <c r="C693" i="14"/>
  <c r="C694" i="14"/>
  <c r="C695" i="14"/>
  <c r="C696" i="14"/>
  <c r="C697" i="14"/>
  <c r="C699" i="14" s="1"/>
  <c r="C698" i="14"/>
  <c r="C700" i="14"/>
  <c r="C701" i="14"/>
  <c r="C702" i="14"/>
  <c r="C704" i="14" s="1"/>
  <c r="C703" i="14"/>
  <c r="C705" i="14"/>
  <c r="C706" i="14"/>
  <c r="C707" i="14"/>
  <c r="C708" i="14"/>
  <c r="C709" i="14"/>
  <c r="C710" i="14"/>
  <c r="C711" i="14"/>
  <c r="C712" i="14"/>
  <c r="C713" i="14"/>
  <c r="C714" i="14"/>
  <c r="C715" i="14"/>
  <c r="C716" i="14"/>
  <c r="C717" i="14"/>
  <c r="C718" i="14"/>
  <c r="C719" i="14"/>
  <c r="C720" i="14"/>
  <c r="C721" i="14"/>
  <c r="C722" i="14"/>
  <c r="C723" i="14"/>
  <c r="C724" i="14"/>
  <c r="C725" i="14"/>
  <c r="C726" i="14"/>
  <c r="C728" i="14"/>
  <c r="C729" i="14"/>
  <c r="C730" i="14"/>
  <c r="C731" i="14"/>
  <c r="C732" i="14"/>
  <c r="C733" i="14"/>
  <c r="C734" i="14"/>
  <c r="C736" i="14"/>
  <c r="C737" i="14"/>
  <c r="C738" i="14"/>
  <c r="C741" i="14" s="1"/>
  <c r="C739" i="14"/>
  <c r="C740" i="14"/>
  <c r="C742" i="14"/>
  <c r="C743" i="14" s="1"/>
  <c r="C744" i="14"/>
  <c r="C745" i="14"/>
  <c r="C746" i="14"/>
  <c r="C747" i="14"/>
  <c r="C748" i="14" s="1"/>
  <c r="C749" i="14"/>
  <c r="C750" i="14"/>
  <c r="C751" i="14"/>
  <c r="C752" i="14"/>
  <c r="C753" i="14"/>
  <c r="C754" i="14"/>
  <c r="C755" i="14"/>
  <c r="C756" i="14"/>
  <c r="C757" i="14"/>
  <c r="C758" i="14"/>
  <c r="C760" i="14"/>
  <c r="C761" i="14"/>
  <c r="C762" i="14"/>
  <c r="C763" i="14"/>
  <c r="C764" i="14" s="1"/>
  <c r="C765" i="14"/>
  <c r="C768" i="14" s="1"/>
  <c r="C766" i="14"/>
  <c r="C767" i="14"/>
  <c r="C769" i="14"/>
  <c r="C770" i="14"/>
  <c r="C771" i="14"/>
  <c r="C772" i="14"/>
  <c r="C773" i="14"/>
  <c r="C775" i="14" s="1"/>
  <c r="C774" i="14"/>
  <c r="C776" i="14"/>
  <c r="C777" i="14"/>
  <c r="C778" i="14"/>
  <c r="C779" i="14" s="1"/>
  <c r="C780" i="14"/>
  <c r="C781" i="14"/>
  <c r="C782" i="14"/>
  <c r="C783" i="14" s="1"/>
  <c r="C784" i="14"/>
  <c r="C785" i="14"/>
  <c r="C786" i="14"/>
  <c r="C787" i="14"/>
  <c r="C788" i="14"/>
  <c r="C789" i="14"/>
  <c r="C790" i="14"/>
  <c r="C791" i="14"/>
  <c r="C792" i="14"/>
  <c r="C793" i="14"/>
  <c r="C794" i="14"/>
  <c r="C795" i="14"/>
  <c r="C796" i="14" s="1"/>
  <c r="C797" i="14"/>
  <c r="C798" i="14"/>
  <c r="C799" i="14"/>
  <c r="C800" i="14" s="1"/>
  <c r="C801" i="14"/>
  <c r="C802" i="14"/>
  <c r="C803" i="14"/>
  <c r="C804" i="14"/>
  <c r="C805" i="14"/>
  <c r="C806" i="14"/>
  <c r="C807" i="14"/>
  <c r="C809" i="14"/>
  <c r="C811" i="14" s="1"/>
  <c r="C810" i="14"/>
  <c r="C812" i="14"/>
  <c r="C813" i="14"/>
  <c r="C816" i="14" s="1"/>
  <c r="C814" i="14"/>
  <c r="C815" i="14"/>
  <c r="C817" i="14"/>
  <c r="C818" i="14"/>
  <c r="C819" i="14"/>
  <c r="C820" i="14"/>
  <c r="C821" i="14"/>
  <c r="C822" i="14"/>
  <c r="C823" i="14"/>
  <c r="C824" i="14"/>
  <c r="C825" i="14"/>
  <c r="C826" i="14"/>
  <c r="C827" i="14"/>
  <c r="C828" i="14"/>
  <c r="C829" i="14"/>
  <c r="C832" i="14" s="1"/>
  <c r="C830" i="14"/>
  <c r="C831" i="14"/>
  <c r="C833" i="14"/>
  <c r="C834" i="14"/>
  <c r="C835" i="14"/>
  <c r="C836" i="14"/>
  <c r="C837" i="14"/>
  <c r="C838" i="14"/>
  <c r="C839" i="14" s="1"/>
  <c r="C840" i="14"/>
  <c r="C841" i="14"/>
  <c r="C842" i="14"/>
  <c r="C843" i="14" s="1"/>
  <c r="C844" i="14"/>
  <c r="C845" i="14"/>
  <c r="C846" i="14"/>
  <c r="C847" i="14" s="1"/>
  <c r="C848" i="14"/>
  <c r="C849" i="14"/>
  <c r="C850" i="14"/>
  <c r="C851" i="14" s="1"/>
  <c r="C852" i="14"/>
  <c r="C853" i="14"/>
  <c r="C854" i="14"/>
  <c r="C855" i="14" s="1"/>
  <c r="C856" i="14"/>
  <c r="C857" i="14"/>
  <c r="C858" i="14"/>
  <c r="C861" i="14" s="1"/>
  <c r="C859" i="14"/>
  <c r="C860" i="14"/>
  <c r="C862" i="14"/>
  <c r="C863" i="14" s="1"/>
  <c r="C864" i="14"/>
  <c r="C865" i="14"/>
  <c r="C866" i="14"/>
  <c r="C867" i="14"/>
  <c r="C868" i="14"/>
  <c r="C869" i="14"/>
  <c r="C870" i="14"/>
  <c r="C871" i="14"/>
  <c r="C872" i="14" s="1"/>
  <c r="C873" i="14"/>
  <c r="C874" i="14"/>
  <c r="C875" i="14"/>
  <c r="C877" i="14"/>
  <c r="C878" i="14"/>
  <c r="C879" i="14"/>
  <c r="C880" i="14"/>
  <c r="C881" i="14"/>
  <c r="C882" i="14"/>
  <c r="C883" i="14" s="1"/>
  <c r="C884" i="14"/>
  <c r="C885" i="14"/>
  <c r="C886" i="14"/>
  <c r="C887" i="14" s="1"/>
  <c r="C888" i="14"/>
  <c r="C889" i="14"/>
  <c r="C890" i="14"/>
  <c r="C891" i="14"/>
  <c r="C892" i="14" s="1"/>
  <c r="C893" i="14"/>
  <c r="C894" i="14"/>
  <c r="C905" i="14" s="1"/>
  <c r="C895" i="14"/>
  <c r="C896" i="14"/>
  <c r="C897" i="14"/>
  <c r="C898" i="14"/>
  <c r="C899" i="14"/>
  <c r="C900" i="14"/>
  <c r="C901" i="14"/>
  <c r="C902" i="14"/>
  <c r="C903" i="14"/>
  <c r="C904" i="14"/>
  <c r="C906" i="14"/>
  <c r="C907" i="14" s="1"/>
  <c r="C908" i="14"/>
  <c r="C909" i="14"/>
  <c r="C910" i="14"/>
  <c r="C911" i="14"/>
  <c r="C912" i="14"/>
  <c r="C913" i="14"/>
  <c r="C914" i="14"/>
  <c r="C915" i="14"/>
  <c r="C916" i="14"/>
  <c r="C917" i="14"/>
  <c r="C918" i="14"/>
  <c r="C919" i="14"/>
  <c r="C920" i="14"/>
  <c r="C921" i="14"/>
  <c r="C922" i="14"/>
  <c r="C923" i="14"/>
  <c r="C924" i="14"/>
  <c r="C925" i="14"/>
  <c r="C928" i="14" s="1"/>
  <c r="C926" i="14"/>
  <c r="C927" i="14"/>
  <c r="C929" i="14"/>
  <c r="C930" i="14"/>
  <c r="C931" i="14"/>
  <c r="C932" i="14"/>
  <c r="C933" i="14"/>
  <c r="C935" i="14" s="1"/>
  <c r="C934" i="14"/>
  <c r="C936" i="14"/>
  <c r="C937" i="14"/>
  <c r="C938" i="14"/>
  <c r="C939" i="14" s="1"/>
  <c r="C940" i="14"/>
  <c r="C941" i="14"/>
  <c r="C942" i="14"/>
  <c r="C944" i="14" s="1"/>
  <c r="C943" i="14"/>
  <c r="C945" i="14"/>
  <c r="C946" i="14"/>
  <c r="C947" i="14"/>
  <c r="C948" i="14"/>
  <c r="C949" i="14"/>
  <c r="C950" i="14"/>
  <c r="C951" i="14"/>
  <c r="C952" i="14"/>
  <c r="C953" i="14"/>
  <c r="C954" i="14"/>
  <c r="C955" i="14"/>
  <c r="C956" i="14"/>
  <c r="C957" i="14"/>
  <c r="C958" i="14"/>
  <c r="C959" i="14"/>
  <c r="C960" i="14"/>
  <c r="C961" i="14"/>
  <c r="C962" i="14"/>
  <c r="C963" i="14"/>
  <c r="C964" i="14"/>
  <c r="C965" i="14"/>
  <c r="C966" i="14"/>
  <c r="C967" i="14"/>
  <c r="C968" i="14"/>
  <c r="C969" i="14"/>
  <c r="C970" i="14"/>
  <c r="C971" i="14"/>
  <c r="C972" i="14"/>
  <c r="C973" i="14"/>
  <c r="C974" i="14"/>
  <c r="C975" i="14"/>
  <c r="C976" i="14"/>
  <c r="C977" i="14"/>
  <c r="C978" i="14"/>
  <c r="C980" i="14"/>
  <c r="C981" i="14"/>
  <c r="C984" i="14" s="1"/>
  <c r="C982" i="14"/>
  <c r="C983" i="14"/>
  <c r="C985" i="14"/>
  <c r="C986" i="14"/>
  <c r="C987" i="14"/>
  <c r="C988" i="14"/>
  <c r="C989" i="14"/>
  <c r="C990" i="14"/>
  <c r="C991" i="14"/>
  <c r="C992" i="14"/>
  <c r="C993" i="14"/>
  <c r="C994" i="14"/>
  <c r="C996" i="14"/>
  <c r="C997" i="14"/>
  <c r="C998" i="14"/>
  <c r="C999" i="14"/>
  <c r="C1000" i="14"/>
  <c r="C1001" i="14"/>
  <c r="C1002" i="14"/>
  <c r="C1003" i="14"/>
  <c r="C1004" i="14"/>
  <c r="C1005" i="14"/>
  <c r="C1006" i="14"/>
  <c r="C1007" i="14"/>
  <c r="C1008" i="14"/>
  <c r="C1009" i="14"/>
  <c r="C1010" i="14"/>
  <c r="C1011" i="14"/>
  <c r="C1012" i="14"/>
  <c r="C1013" i="14"/>
  <c r="C1014" i="14"/>
  <c r="C1015" i="14"/>
  <c r="C1016" i="14"/>
  <c r="C1017" i="14"/>
  <c r="C1018" i="14"/>
  <c r="C1019" i="14"/>
  <c r="C1020" i="14"/>
  <c r="C1021" i="14"/>
  <c r="C1023" i="14" s="1"/>
  <c r="C1022" i="14"/>
  <c r="C1024" i="14"/>
  <c r="C1025" i="14"/>
  <c r="C1026" i="14"/>
  <c r="C1027" i="14" s="1"/>
  <c r="C1028" i="14"/>
  <c r="C1029" i="14"/>
  <c r="C1030" i="14"/>
  <c r="C1031" i="14" s="1"/>
  <c r="C1032" i="14"/>
  <c r="C1033" i="14"/>
  <c r="C1034" i="14"/>
  <c r="C1035" i="14" s="1"/>
  <c r="C1036" i="14"/>
  <c r="C1037" i="14"/>
  <c r="C1040" i="14" s="1"/>
  <c r="C1038" i="14"/>
  <c r="C1039" i="14"/>
  <c r="C1041" i="14"/>
  <c r="C1042" i="14"/>
  <c r="C1045" i="14" s="1"/>
  <c r="C1043" i="14"/>
  <c r="C1044" i="14"/>
  <c r="C1046" i="14"/>
  <c r="C1047" i="14" s="1"/>
  <c r="C1048" i="14"/>
  <c r="C1049" i="14"/>
  <c r="C1050" i="14"/>
  <c r="C1051" i="14"/>
  <c r="C1052" i="14"/>
  <c r="C1053" i="14"/>
  <c r="C1054" i="14"/>
  <c r="C1056" i="14" s="1"/>
  <c r="C1055" i="14"/>
  <c r="C1057" i="14"/>
  <c r="C1058" i="14" s="1"/>
  <c r="C1059" i="14"/>
  <c r="C1060" i="14" s="1"/>
  <c r="C1061" i="14"/>
  <c r="C1062" i="14" s="1"/>
  <c r="C1063" i="14"/>
  <c r="C1064" i="14" s="1"/>
  <c r="C1065" i="14"/>
  <c r="C1066" i="14" s="1"/>
  <c r="C1067" i="14"/>
  <c r="C1068" i="14" s="1"/>
  <c r="C1069" i="14"/>
  <c r="C1071" i="14" s="1"/>
  <c r="C1070" i="14"/>
  <c r="C1072" i="14"/>
  <c r="C1073" i="14"/>
  <c r="C1076" i="14" s="1"/>
  <c r="C1074" i="14"/>
  <c r="C1075" i="14"/>
  <c r="C1077" i="14"/>
  <c r="C1078" i="14" s="1"/>
  <c r="C1079" i="14"/>
  <c r="C1080" i="14" s="1"/>
  <c r="C1081" i="14"/>
  <c r="C1082" i="14" s="1"/>
  <c r="C1083" i="14"/>
  <c r="C1084" i="14" s="1"/>
  <c r="C1085" i="14"/>
  <c r="C1086" i="14"/>
  <c r="C1087" i="14"/>
  <c r="C1088" i="14"/>
  <c r="C1089" i="14"/>
  <c r="C1090" i="14"/>
  <c r="C1091" i="14"/>
  <c r="C1092" i="14"/>
  <c r="C1093" i="14"/>
  <c r="C1094" i="14"/>
  <c r="C1095" i="14"/>
  <c r="C1096" i="14"/>
  <c r="C1097" i="14"/>
  <c r="C1098" i="14"/>
  <c r="C1099" i="14"/>
  <c r="C1100" i="14"/>
  <c r="C1101" i="14"/>
  <c r="C1102" i="14"/>
  <c r="C1103" i="14"/>
  <c r="C1104" i="14"/>
  <c r="C1105" i="14"/>
  <c r="C1107" i="14"/>
  <c r="C1108" i="14" s="1"/>
  <c r="C1109" i="14"/>
  <c r="C1110" i="14" s="1"/>
  <c r="C1111" i="14"/>
  <c r="C1112" i="14" s="1"/>
  <c r="C1113" i="14"/>
  <c r="C1115" i="14" s="1"/>
  <c r="C1114" i="14"/>
  <c r="C1116" i="14"/>
  <c r="C1117" i="14"/>
  <c r="C1118" i="14"/>
  <c r="C1119" i="14"/>
  <c r="C1120" i="14"/>
  <c r="C1121" i="14"/>
  <c r="C1123" i="14" s="1"/>
  <c r="C1122" i="14"/>
  <c r="C1124" i="14"/>
  <c r="C1125" i="14"/>
  <c r="C1130" i="14" s="1"/>
  <c r="C1126" i="14"/>
  <c r="C1127" i="14"/>
  <c r="C1128" i="14"/>
  <c r="C1129" i="14"/>
  <c r="C1131" i="14"/>
  <c r="C1132" i="14" s="1"/>
  <c r="C1133" i="14"/>
  <c r="C1134" i="14" s="1"/>
  <c r="C1135" i="14"/>
  <c r="C1136" i="14"/>
  <c r="C1137" i="14"/>
  <c r="C1138" i="14"/>
  <c r="C1139" i="14"/>
  <c r="C1140" i="14"/>
  <c r="C1141" i="14"/>
  <c r="C1142" i="14"/>
  <c r="C1144" i="14"/>
  <c r="C1145" i="14"/>
  <c r="C1147" i="14" s="1"/>
  <c r="C1146" i="14"/>
  <c r="C1148" i="14"/>
  <c r="C1149" i="14"/>
  <c r="C1150" i="14"/>
  <c r="C1151" i="14"/>
  <c r="C1152" i="14"/>
  <c r="C1153" i="14"/>
  <c r="C1154" i="14"/>
  <c r="C1156" i="14" s="1"/>
  <c r="C1155" i="14"/>
  <c r="C1157" i="14"/>
  <c r="C1160" i="14" s="1"/>
  <c r="C1158" i="14"/>
  <c r="C1159" i="14"/>
  <c r="C1161" i="14"/>
  <c r="C1162" i="14" s="1"/>
  <c r="C1163" i="14"/>
  <c r="C1164" i="14"/>
  <c r="C1165" i="14"/>
  <c r="C1167" i="14" s="1"/>
  <c r="C1166" i="14"/>
  <c r="C1168" i="14"/>
  <c r="C1169" i="14"/>
  <c r="C1172" i="14" s="1"/>
  <c r="C1170" i="14"/>
  <c r="C1171" i="14"/>
  <c r="C1173" i="14"/>
  <c r="C1174" i="14" s="1"/>
  <c r="C1175" i="14"/>
  <c r="C1176" i="14" s="1"/>
  <c r="C1177" i="14"/>
  <c r="C1178" i="14" s="1"/>
  <c r="C1179" i="14"/>
  <c r="C1180" i="14" s="1"/>
  <c r="C1181" i="14"/>
  <c r="C1183" i="14" s="1"/>
  <c r="C1182" i="14"/>
  <c r="C1184" i="14"/>
  <c r="C1185" i="14"/>
  <c r="C1186" i="14"/>
  <c r="C1187" i="14"/>
  <c r="C1188" i="14"/>
  <c r="C1189" i="14"/>
  <c r="C1190" i="14"/>
  <c r="C1191" i="14"/>
  <c r="C1192" i="14"/>
  <c r="C1193" i="14"/>
  <c r="C1194" i="14"/>
  <c r="C1195" i="14"/>
  <c r="C1196" i="14"/>
  <c r="C1197" i="14"/>
  <c r="C1198" i="14"/>
  <c r="C1199" i="14"/>
  <c r="C1200" i="14"/>
  <c r="C1201" i="14"/>
  <c r="C1202" i="14"/>
  <c r="C1203" i="14"/>
  <c r="C1204" i="14"/>
  <c r="C1205" i="14"/>
  <c r="C1208" i="14" s="1"/>
  <c r="C1206" i="14"/>
  <c r="C1207" i="14"/>
  <c r="C1209" i="14"/>
  <c r="C1211" i="14" s="1"/>
  <c r="C1210" i="14"/>
  <c r="C1212" i="14"/>
  <c r="C1213" i="14"/>
  <c r="C1215" i="14" s="1"/>
  <c r="C1214" i="14"/>
  <c r="C1216" i="14"/>
  <c r="C1217" i="14"/>
  <c r="C1218" i="14"/>
  <c r="C1219" i="14"/>
  <c r="C1220" i="14"/>
  <c r="C1221" i="14"/>
  <c r="C1222" i="14"/>
  <c r="C1223" i="14"/>
  <c r="C1224" i="14"/>
  <c r="C1225" i="14"/>
  <c r="C1226" i="14"/>
  <c r="C1227" i="14"/>
  <c r="C1228" i="14"/>
  <c r="C1229" i="14"/>
  <c r="C1230" i="14"/>
  <c r="C1232" i="14" s="1"/>
  <c r="C1231" i="14"/>
  <c r="C1233" i="14"/>
  <c r="C1234" i="14" s="1"/>
  <c r="C1235" i="14"/>
  <c r="C1236" i="14" s="1"/>
  <c r="C1237" i="14"/>
  <c r="C1238" i="14" s="1"/>
  <c r="C1239" i="14"/>
  <c r="C1240" i="14" s="1"/>
  <c r="C1241" i="14"/>
  <c r="C1242" i="14" s="1"/>
  <c r="C1243" i="14"/>
  <c r="C1244" i="14" s="1"/>
  <c r="C1245" i="14"/>
  <c r="C1246" i="14" s="1"/>
  <c r="C1247" i="14"/>
  <c r="C1248" i="14" s="1"/>
  <c r="C1249" i="14"/>
  <c r="C1250" i="14" s="1"/>
  <c r="C1251" i="14"/>
  <c r="C1252" i="14" s="1"/>
  <c r="C1253" i="14"/>
  <c r="C1254" i="14" s="1"/>
  <c r="C1255" i="14"/>
  <c r="C1256" i="14"/>
  <c r="C1257" i="14"/>
  <c r="C1258" i="14" s="1"/>
  <c r="C1259" i="14"/>
  <c r="C1260" i="14"/>
  <c r="C1261" i="14"/>
  <c r="C1263" i="14" s="1"/>
  <c r="C1262" i="14"/>
  <c r="C1264" i="14"/>
  <c r="C1265" i="14"/>
  <c r="C1266" i="14"/>
  <c r="C1267" i="14" s="1"/>
  <c r="C1268" i="14"/>
  <c r="C1269" i="14"/>
  <c r="C1270" i="14"/>
  <c r="C1271" i="14" s="1"/>
  <c r="C1272" i="14"/>
  <c r="C1273" i="14"/>
  <c r="C1274" i="14"/>
  <c r="C1275" i="14" s="1"/>
  <c r="C1276" i="14"/>
  <c r="C1277" i="14"/>
  <c r="C1278" i="14"/>
  <c r="C1279" i="14"/>
  <c r="C1280" i="14"/>
  <c r="C1281" i="14"/>
  <c r="C1282" i="14"/>
  <c r="C1283" i="14" s="1"/>
  <c r="C1284" i="14"/>
  <c r="C1285" i="14"/>
  <c r="C1286" i="14"/>
  <c r="C1287" i="14"/>
  <c r="C1288" i="14"/>
  <c r="C1289" i="14"/>
  <c r="C1290" i="14"/>
  <c r="C1291" i="14"/>
  <c r="C1292" i="14"/>
  <c r="C1293" i="14"/>
  <c r="C1294" i="14"/>
  <c r="C1295" i="14"/>
  <c r="C1296" i="14"/>
  <c r="C1297" i="14"/>
  <c r="C1298" i="14"/>
  <c r="C1299" i="14"/>
  <c r="C1301" i="14"/>
  <c r="C1302" i="14"/>
  <c r="C1303" i="14"/>
  <c r="C1304" i="14"/>
  <c r="C1305" i="14"/>
  <c r="C1306" i="14"/>
  <c r="C1307" i="14"/>
  <c r="C1309" i="14"/>
  <c r="C1310" i="14" s="1"/>
  <c r="C1311" i="14"/>
  <c r="C1312" i="14" s="1"/>
  <c r="C1313" i="14"/>
  <c r="C1314" i="14" s="1"/>
  <c r="C1315" i="14"/>
  <c r="C1316" i="14"/>
  <c r="C1317" i="14"/>
  <c r="C1318" i="14"/>
  <c r="C1319" i="14"/>
  <c r="C1321" i="14"/>
  <c r="C1322" i="14" s="1"/>
  <c r="C1323" i="14"/>
  <c r="C1324" i="14" s="1"/>
  <c r="C1325" i="14"/>
  <c r="C1328" i="14" s="1"/>
  <c r="C1326" i="14"/>
  <c r="C1327" i="14"/>
  <c r="C1329" i="14"/>
  <c r="C1331" i="14" s="1"/>
  <c r="C1330" i="14"/>
  <c r="C1332" i="14"/>
  <c r="C1333" i="14"/>
  <c r="C1336" i="14" s="1"/>
  <c r="C1334" i="14"/>
  <c r="C1335" i="14"/>
  <c r="C1337" i="14"/>
  <c r="C1338" i="14"/>
  <c r="C1339" i="14"/>
  <c r="C1340" i="14"/>
  <c r="C1341" i="14"/>
  <c r="C1342" i="14"/>
  <c r="C1343" i="14"/>
  <c r="C1344" i="14"/>
  <c r="C1345" i="14"/>
  <c r="C1346" i="14"/>
  <c r="C1347" i="14"/>
  <c r="C1348" i="14"/>
  <c r="C1349" i="14"/>
  <c r="C1350" i="14"/>
  <c r="C1351" i="14"/>
  <c r="C1352" i="14"/>
  <c r="C1353" i="14"/>
  <c r="C1354" i="14"/>
  <c r="C1355" i="14"/>
  <c r="C1357" i="14"/>
  <c r="C1358" i="14" s="1"/>
  <c r="C1359" i="14"/>
  <c r="C1360" i="14"/>
  <c r="C1361" i="14"/>
  <c r="C1362" i="14"/>
  <c r="C1363" i="14" s="1"/>
  <c r="C1364" i="14"/>
  <c r="C1365" i="14"/>
  <c r="C1366" i="14"/>
  <c r="C1367" i="14" s="1"/>
  <c r="C1368" i="14"/>
  <c r="C1369" i="14"/>
  <c r="C1370" i="14"/>
  <c r="C1371" i="14" s="1"/>
  <c r="C1372" i="14"/>
  <c r="C1373" i="14"/>
  <c r="C1379" i="14" s="1"/>
  <c r="C1374" i="14"/>
  <c r="C1375" i="14"/>
  <c r="C1376" i="14"/>
  <c r="C1377" i="14"/>
  <c r="C1378" i="14"/>
  <c r="C1380" i="14"/>
  <c r="C1381" i="14"/>
  <c r="C1382" i="14"/>
  <c r="C1383" i="14" s="1"/>
  <c r="C1384" i="14"/>
  <c r="C1385" i="14"/>
  <c r="C1386" i="14"/>
  <c r="C1388" i="14" s="1"/>
  <c r="C1387" i="14"/>
  <c r="C1389" i="14"/>
  <c r="C1390" i="14" s="1"/>
  <c r="C1391" i="14"/>
  <c r="C1392" i="14"/>
  <c r="C1393" i="14"/>
  <c r="C1394" i="14"/>
  <c r="C1395" i="14" s="1"/>
  <c r="C1396" i="14"/>
  <c r="C1397" i="14"/>
  <c r="C1398" i="14"/>
  <c r="C1399" i="14" s="1"/>
  <c r="C1400" i="14"/>
  <c r="C1401" i="14"/>
  <c r="C1402" i="14"/>
  <c r="C1403" i="14"/>
  <c r="C1404" i="14"/>
  <c r="C1405" i="14"/>
  <c r="C1406" i="14"/>
  <c r="C1408" i="14"/>
  <c r="C1409" i="14"/>
  <c r="C1410" i="14" s="1"/>
  <c r="C1411" i="14"/>
  <c r="C1412" i="14" s="1"/>
  <c r="C1413" i="14"/>
  <c r="C1414" i="14" s="1"/>
  <c r="C1415" i="14"/>
  <c r="C1416" i="14" s="1"/>
  <c r="C1417" i="14"/>
  <c r="C1418" i="14" s="1"/>
  <c r="C1419" i="14"/>
  <c r="C1420" i="14" s="1"/>
  <c r="C1421" i="14"/>
  <c r="C1422" i="14" s="1"/>
  <c r="C1423" i="14"/>
  <c r="C1424" i="14" s="1"/>
  <c r="C1425" i="14"/>
  <c r="C1426" i="14"/>
  <c r="C1427" i="14"/>
  <c r="C1428" i="14"/>
  <c r="C1429" i="14"/>
  <c r="C1430" i="14"/>
  <c r="C1432" i="14"/>
  <c r="C1433" i="14"/>
  <c r="C1434" i="14" s="1"/>
  <c r="C1435" i="14"/>
  <c r="C1436" i="14"/>
  <c r="C1437" i="14"/>
  <c r="C1438" i="14"/>
  <c r="C1439" i="14" s="1"/>
  <c r="C1440" i="14"/>
  <c r="C1441" i="14"/>
  <c r="C1442" i="14"/>
  <c r="C1443" i="14" s="1"/>
  <c r="C1444" i="14"/>
  <c r="C1445" i="14"/>
  <c r="C1446" i="14"/>
  <c r="C1447" i="14" s="1"/>
  <c r="C1448" i="14"/>
  <c r="C1449" i="14"/>
  <c r="C1450" i="14"/>
  <c r="C1451" i="14" s="1"/>
  <c r="C1452" i="14"/>
  <c r="C1453" i="14"/>
  <c r="C1454" i="14" s="1"/>
  <c r="C1455" i="14"/>
  <c r="C1456" i="14"/>
  <c r="C1457" i="14"/>
  <c r="C1458" i="14" s="1"/>
  <c r="C1459" i="14"/>
  <c r="C1460" i="14"/>
  <c r="C1461" i="14"/>
  <c r="C1462" i="14"/>
  <c r="C1464" i="14" s="1"/>
  <c r="C1463" i="14"/>
  <c r="C1465" i="14"/>
  <c r="C1466" i="14" s="1"/>
  <c r="C1467" i="14"/>
  <c r="C1468" i="14" s="1"/>
  <c r="C1469" i="14"/>
  <c r="C1471" i="14" s="1"/>
  <c r="C1470" i="14"/>
  <c r="C1472" i="14"/>
  <c r="C1473" i="14"/>
  <c r="C1474" i="14"/>
  <c r="C1475" i="14" s="1"/>
  <c r="C1476" i="14"/>
  <c r="C1477" i="14"/>
  <c r="C1478" i="14"/>
  <c r="C1479" i="14" s="1"/>
  <c r="C1480" i="14"/>
  <c r="C1481" i="14"/>
  <c r="C1482" i="14"/>
  <c r="C1483" i="14" s="1"/>
  <c r="C1484" i="14"/>
  <c r="C1485" i="14"/>
  <c r="C1486" i="14"/>
  <c r="C1488" i="14" s="1"/>
  <c r="C1487" i="14"/>
  <c r="C1489" i="14"/>
  <c r="C1490" i="14" s="1"/>
  <c r="C1491" i="14"/>
  <c r="C1492" i="14"/>
  <c r="C1493" i="14"/>
  <c r="C1498" i="14" s="1"/>
  <c r="C1494" i="14"/>
  <c r="C1495" i="14"/>
  <c r="C1496" i="14"/>
  <c r="C1497" i="14"/>
  <c r="C1499" i="14"/>
  <c r="C1500" i="14"/>
  <c r="C1501" i="14"/>
  <c r="C1502" i="14" s="1"/>
  <c r="C1503" i="14"/>
  <c r="C1508" i="14" s="1"/>
  <c r="C1504" i="14"/>
  <c r="C1505" i="14"/>
  <c r="C1506" i="14"/>
  <c r="C1507" i="14"/>
  <c r="C1509" i="14"/>
  <c r="C1510" i="14" s="1"/>
  <c r="C1511" i="14"/>
  <c r="C1512" i="14" s="1"/>
  <c r="C1513" i="14"/>
  <c r="C1515" i="14" s="1"/>
  <c r="C1514" i="14"/>
  <c r="C1516" i="14"/>
  <c r="C1517" i="14"/>
  <c r="C1518" i="14" s="1"/>
  <c r="C1519" i="14"/>
  <c r="C1520" i="14" s="1"/>
  <c r="C1521" i="14"/>
  <c r="C1522" i="14" s="1"/>
  <c r="C1523" i="14"/>
  <c r="C1524" i="14" s="1"/>
  <c r="C1525" i="14"/>
  <c r="C1526" i="14" s="1"/>
  <c r="C1527" i="14"/>
  <c r="C1528" i="14" s="1"/>
  <c r="C1529" i="14"/>
  <c r="C1530" i="14" s="1"/>
  <c r="C1531" i="14"/>
  <c r="C1532" i="14"/>
  <c r="C1533" i="14"/>
  <c r="C1534" i="14" s="1"/>
  <c r="C1535" i="14"/>
  <c r="C1536" i="14" s="1"/>
  <c r="C1537" i="14"/>
  <c r="C1540" i="14" s="1"/>
  <c r="C1538" i="14"/>
  <c r="C1539" i="14"/>
  <c r="C1541" i="14"/>
  <c r="C1542" i="14"/>
  <c r="C1543" i="14"/>
  <c r="C1544" i="14"/>
  <c r="C1545" i="14"/>
  <c r="C1546" i="14"/>
  <c r="C1547" i="14"/>
  <c r="C1548" i="14"/>
  <c r="C1549" i="14"/>
  <c r="C1550" i="14"/>
  <c r="C1551" i="14"/>
  <c r="C1552" i="14"/>
  <c r="C1553" i="14"/>
  <c r="C1554" i="14"/>
  <c r="C1555" i="14"/>
  <c r="C1556" i="14"/>
  <c r="C1557" i="14"/>
  <c r="C1558" i="14"/>
  <c r="C1559" i="14"/>
  <c r="C1560" i="14"/>
  <c r="C1561" i="14"/>
  <c r="C1563" i="14"/>
  <c r="C1564" i="14" s="1"/>
  <c r="C1565" i="14"/>
  <c r="C1566" i="14" s="1"/>
  <c r="C1567" i="14"/>
  <c r="C1568" i="14"/>
  <c r="C1569" i="14"/>
  <c r="C1570" i="14"/>
  <c r="C1571" i="14"/>
  <c r="C1572" i="14"/>
  <c r="C1573" i="14"/>
  <c r="C1574" i="14"/>
  <c r="C1575" i="14" s="1"/>
  <c r="C1576" i="14"/>
  <c r="C1577" i="14"/>
  <c r="C1578" i="14"/>
  <c r="C1579" i="14"/>
  <c r="C1580" i="14"/>
  <c r="C1581" i="14"/>
  <c r="C1582" i="14"/>
  <c r="C1583" i="14"/>
  <c r="C1584" i="14"/>
  <c r="C1585" i="14"/>
  <c r="C1586" i="14"/>
  <c r="C1588" i="14"/>
  <c r="C1589" i="14"/>
  <c r="C1590" i="14"/>
  <c r="C1591" i="14" s="1"/>
  <c r="C1592" i="14"/>
  <c r="C1593" i="14"/>
  <c r="C1594" i="14"/>
  <c r="C1595" i="14"/>
  <c r="C1596" i="14"/>
  <c r="C1597" i="14"/>
  <c r="C1598" i="14"/>
  <c r="C1599" i="14"/>
  <c r="C1600" i="14"/>
  <c r="C1601" i="14"/>
  <c r="C1602" i="14"/>
  <c r="C1603" i="14"/>
  <c r="C1604" i="14"/>
  <c r="C1605" i="14"/>
  <c r="C1606" i="14"/>
  <c r="C1607" i="14"/>
  <c r="C1608" i="14"/>
  <c r="C1609" i="14"/>
  <c r="C1610" i="14"/>
  <c r="C1611" i="14"/>
  <c r="C1613" i="14"/>
  <c r="C1614" i="14" s="1"/>
  <c r="C1615" i="14"/>
  <c r="C1616" i="14" s="1"/>
  <c r="C1617" i="14"/>
  <c r="C1618" i="14" s="1"/>
  <c r="C1619" i="14"/>
  <c r="C1620" i="14" s="1"/>
  <c r="C1621" i="14"/>
  <c r="C1622" i="14" s="1"/>
  <c r="C1623" i="14"/>
  <c r="C1624" i="14"/>
  <c r="C1625" i="14"/>
  <c r="C1626" i="14"/>
  <c r="C1627" i="14" s="1"/>
  <c r="C1628" i="14"/>
  <c r="C1629" i="14"/>
  <c r="C1630" i="14" s="1"/>
  <c r="C1631" i="14"/>
  <c r="C1632" i="14" s="1"/>
  <c r="C1633" i="14"/>
  <c r="C1634" i="14" s="1"/>
  <c r="C1635" i="14"/>
  <c r="C1636" i="14"/>
  <c r="C1637" i="14"/>
  <c r="C1638" i="14"/>
  <c r="C1640" i="14" s="1"/>
  <c r="C1639" i="14"/>
  <c r="C1641" i="14"/>
  <c r="C1642" i="14" s="1"/>
  <c r="C1643" i="14"/>
  <c r="C1644" i="14" s="1"/>
  <c r="C1645" i="14"/>
  <c r="C1646" i="14"/>
  <c r="C1647" i="14"/>
  <c r="C1648" i="14"/>
  <c r="C1649" i="14"/>
  <c r="C1650" i="14"/>
  <c r="C1652" i="14"/>
  <c r="C1653" i="14"/>
  <c r="C1654" i="14"/>
  <c r="C1656" i="14" s="1"/>
  <c r="C1655" i="14"/>
  <c r="C1657" i="14"/>
  <c r="C1659" i="14" s="1"/>
  <c r="C1658" i="14"/>
  <c r="C1660" i="14"/>
  <c r="C1661" i="14"/>
  <c r="C1662" i="14"/>
  <c r="C1672" i="14" s="1"/>
  <c r="C1663" i="14"/>
  <c r="C1664" i="14"/>
  <c r="C1665" i="14"/>
  <c r="C1666" i="14"/>
  <c r="C1667" i="14"/>
  <c r="C1668" i="14"/>
  <c r="C1669" i="14"/>
  <c r="C1670" i="14"/>
  <c r="C1671" i="14"/>
  <c r="C1673" i="14"/>
  <c r="C1674" i="14"/>
  <c r="C1675" i="14"/>
  <c r="C1676" i="14"/>
  <c r="C1677" i="14"/>
  <c r="C1678" i="14"/>
  <c r="C1679" i="14"/>
  <c r="C1680" i="14"/>
  <c r="C1681" i="14"/>
  <c r="C1682" i="14"/>
  <c r="C1683" i="14"/>
  <c r="C1684" i="14"/>
  <c r="C1685" i="14"/>
  <c r="C1686" i="14"/>
  <c r="C1687" i="14"/>
  <c r="C1688" i="14"/>
  <c r="C1689" i="14"/>
  <c r="C1690" i="14"/>
  <c r="C1691" i="14"/>
  <c r="C1692" i="14"/>
  <c r="C1693" i="14"/>
  <c r="C1694" i="14"/>
  <c r="C1695" i="14"/>
  <c r="C1696" i="14"/>
  <c r="C1697" i="14"/>
  <c r="C1698" i="14"/>
  <c r="C1699" i="14" s="1"/>
  <c r="C1700" i="14"/>
  <c r="C1701" i="14"/>
  <c r="C1702" i="14"/>
  <c r="C1703" i="14" s="1"/>
  <c r="C1704" i="14"/>
  <c r="C1705" i="14"/>
  <c r="C1706" i="14"/>
  <c r="C1707" i="14" s="1"/>
  <c r="C1708" i="14"/>
  <c r="C1709" i="14"/>
  <c r="C1712" i="14" s="1"/>
  <c r="C1710" i="14"/>
  <c r="C1711" i="14"/>
  <c r="C1713" i="14"/>
  <c r="C1716" i="14" s="1"/>
  <c r="C1714" i="14"/>
  <c r="C1715" i="14"/>
  <c r="C1717" i="14"/>
  <c r="C1723" i="14" s="1"/>
  <c r="C1718" i="14"/>
  <c r="C1719" i="14"/>
  <c r="C1720" i="14"/>
  <c r="C1721" i="14"/>
  <c r="C1722" i="14"/>
  <c r="C1724" i="14"/>
  <c r="C1725" i="14"/>
  <c r="C1726" i="14"/>
  <c r="C1727" i="14" s="1"/>
  <c r="C1728" i="14"/>
  <c r="C1729" i="14"/>
  <c r="C1730" i="14"/>
  <c r="C1731" i="14" s="1"/>
  <c r="C1732" i="14"/>
  <c r="C1733" i="14"/>
  <c r="C1734" i="14"/>
  <c r="C1736" i="14" s="1"/>
  <c r="C1735" i="14"/>
  <c r="C1737" i="14"/>
  <c r="C1738" i="14" s="1"/>
  <c r="C1739" i="14"/>
  <c r="C1740" i="14" s="1"/>
  <c r="C1741" i="14"/>
  <c r="C1742" i="14" s="1"/>
  <c r="C1743" i="14"/>
  <c r="C1744" i="14" s="1"/>
  <c r="C1745" i="14"/>
  <c r="C1746" i="14" s="1"/>
  <c r="C1747" i="14"/>
  <c r="C1748" i="14"/>
  <c r="C1749" i="14"/>
  <c r="C1750" i="14" s="1"/>
  <c r="C1751" i="14"/>
  <c r="C1752" i="14"/>
  <c r="C1753" i="14"/>
  <c r="C1754" i="14" s="1"/>
  <c r="C1755" i="14"/>
  <c r="C1756" i="14"/>
  <c r="C1757" i="14"/>
  <c r="C1758" i="14" s="1"/>
  <c r="C1759" i="14"/>
  <c r="C1760" i="14"/>
  <c r="C1761" i="14"/>
  <c r="C1762" i="14"/>
  <c r="C1763" i="14"/>
  <c r="C1764" i="14"/>
  <c r="C1765" i="14"/>
  <c r="C1766" i="14"/>
  <c r="C1767" i="14"/>
  <c r="C1768" i="14"/>
  <c r="C1769" i="14"/>
  <c r="C1770" i="14"/>
  <c r="C1771" i="14" s="1"/>
  <c r="C1772" i="14"/>
  <c r="C1773" i="14"/>
  <c r="C1774" i="14"/>
  <c r="C1775" i="14" s="1"/>
  <c r="C1776" i="14"/>
  <c r="C1777" i="14"/>
  <c r="C1778" i="14"/>
  <c r="C1779" i="14" s="1"/>
  <c r="C1780" i="14"/>
  <c r="C1781" i="14"/>
  <c r="C1782" i="14"/>
  <c r="C1783" i="14" s="1"/>
  <c r="C1784" i="14"/>
  <c r="C1785" i="14"/>
  <c r="C1786" i="14"/>
  <c r="C1787" i="14" s="1"/>
  <c r="C1788" i="14"/>
  <c r="C1789" i="14"/>
  <c r="C1790" i="14"/>
  <c r="C1791" i="14"/>
  <c r="C1792" i="14"/>
  <c r="C1793" i="14"/>
  <c r="C1794" i="14"/>
  <c r="C1795" i="14"/>
  <c r="C1796" i="14"/>
  <c r="C1797" i="14"/>
  <c r="C1798" i="14"/>
  <c r="C1800" i="14" s="1"/>
  <c r="C1799" i="14"/>
  <c r="C1801" i="14"/>
  <c r="C1802" i="14" s="1"/>
  <c r="C1803" i="14"/>
  <c r="C1804" i="14"/>
  <c r="C1805" i="14"/>
  <c r="C1806" i="14" s="1"/>
  <c r="C1807" i="14"/>
  <c r="C1808" i="14"/>
  <c r="C1809" i="14"/>
  <c r="C1811" i="14" s="1"/>
  <c r="C1810" i="14"/>
  <c r="C1812" i="14"/>
  <c r="C1813" i="14"/>
  <c r="C1814" i="14"/>
  <c r="C1815" i="14" s="1"/>
  <c r="C1816" i="14"/>
  <c r="C1817" i="14"/>
  <c r="C1818" i="14"/>
  <c r="C1819" i="14"/>
  <c r="C1820" i="14"/>
  <c r="C1821" i="14"/>
  <c r="C1822" i="14"/>
  <c r="C1823" i="14" s="1"/>
  <c r="C1824" i="14"/>
  <c r="C1825" i="14"/>
  <c r="C1826" i="14" s="1"/>
  <c r="C1827" i="14"/>
  <c r="C1828" i="14"/>
  <c r="C1829" i="14"/>
  <c r="C1831" i="14" s="1"/>
  <c r="C1830" i="14"/>
  <c r="C1832" i="14"/>
  <c r="C1833" i="14"/>
  <c r="C1834" i="14"/>
  <c r="C1835" i="14" s="1"/>
  <c r="C1836" i="14"/>
  <c r="C1837" i="14"/>
  <c r="C1838" i="14"/>
  <c r="C1839" i="14" s="1"/>
  <c r="C1840" i="14"/>
  <c r="C1841" i="14"/>
  <c r="C1842" i="14" s="1"/>
  <c r="C1843" i="14"/>
  <c r="C1844" i="14"/>
  <c r="C1845" i="14"/>
  <c r="C1846" i="14" s="1"/>
  <c r="C1847" i="14"/>
  <c r="C1848" i="14" s="1"/>
  <c r="C1849" i="14"/>
  <c r="C1852" i="14" s="1"/>
  <c r="C1850" i="14"/>
  <c r="C1851" i="14"/>
  <c r="C1853" i="14"/>
  <c r="C1854" i="14"/>
  <c r="C1855" i="14"/>
  <c r="C1856" i="14"/>
  <c r="C1857" i="14"/>
  <c r="C1858" i="14"/>
  <c r="C1860" i="14"/>
  <c r="C1861" i="14"/>
  <c r="C1862" i="14"/>
  <c r="C1863" i="14" s="1"/>
  <c r="C1864" i="14"/>
  <c r="C1865" i="14"/>
  <c r="C1867" i="14" s="1"/>
  <c r="C1866" i="14"/>
  <c r="C1868" i="14"/>
  <c r="C1869" i="14"/>
  <c r="C1870" i="14"/>
  <c r="C1871" i="14" s="1"/>
  <c r="C1872" i="14"/>
  <c r="C1873" i="14"/>
  <c r="C1874" i="14"/>
  <c r="C1875" i="14"/>
  <c r="C1876" i="14"/>
  <c r="C1877" i="14"/>
  <c r="C1878" i="14"/>
  <c r="C1879" i="14" s="1"/>
  <c r="C1880" i="14"/>
  <c r="C1881" i="14"/>
  <c r="C1882" i="14"/>
  <c r="C1883" i="14" s="1"/>
  <c r="C1884" i="14"/>
  <c r="C1885" i="14"/>
  <c r="C1886" i="14" s="1"/>
  <c r="C1887" i="14"/>
  <c r="C1888" i="14" s="1"/>
  <c r="C1889" i="14"/>
  <c r="C1890" i="14" s="1"/>
  <c r="C1891" i="14"/>
  <c r="C1892" i="14" s="1"/>
  <c r="C1893" i="14"/>
  <c r="C1896" i="14" s="1"/>
  <c r="C1894" i="14"/>
  <c r="C1895" i="14"/>
  <c r="C1897" i="14"/>
  <c r="C1898" i="14" s="1"/>
  <c r="C1899" i="14"/>
  <c r="C1900" i="14"/>
  <c r="C1901" i="14"/>
  <c r="C1902" i="14" s="1"/>
  <c r="C1903" i="14"/>
  <c r="C1904" i="14"/>
  <c r="C1905" i="14"/>
  <c r="C1906" i="14" s="1"/>
  <c r="C1907" i="14"/>
  <c r="C1908" i="14"/>
  <c r="C1909" i="14"/>
  <c r="C1910" i="14" s="1"/>
  <c r="C1911" i="14"/>
  <c r="C1912" i="14"/>
  <c r="C1913" i="14"/>
  <c r="C1914" i="14"/>
  <c r="C1915" i="14"/>
  <c r="C1916" i="14"/>
  <c r="C1917" i="14"/>
  <c r="C1918" i="14"/>
  <c r="C1919" i="14"/>
  <c r="C1920" i="14"/>
  <c r="C1921" i="14"/>
  <c r="C1922" i="14"/>
  <c r="C1924" i="14"/>
  <c r="C1925" i="14"/>
  <c r="C1926" i="14" s="1"/>
  <c r="C1927" i="14"/>
  <c r="C1928" i="14"/>
  <c r="C1929" i="14"/>
  <c r="C1930" i="14"/>
  <c r="C1931" i="14" s="1"/>
  <c r="C1932" i="14"/>
  <c r="C1933" i="14"/>
  <c r="C1936" i="14" s="1"/>
  <c r="C1934" i="14"/>
  <c r="C1935" i="14"/>
  <c r="C1937" i="14"/>
  <c r="C1938" i="14" s="1"/>
  <c r="C1939" i="14"/>
  <c r="C1940" i="14"/>
  <c r="C1941" i="14"/>
  <c r="C1943" i="14" s="1"/>
  <c r="C1942" i="14"/>
  <c r="C1944" i="14"/>
  <c r="C1945" i="14"/>
  <c r="C1946" i="14"/>
  <c r="C1947" i="14" s="1"/>
  <c r="C1948" i="14"/>
  <c r="C1949" i="14"/>
  <c r="C1950" i="14"/>
  <c r="C1951" i="14" s="1"/>
  <c r="C1952" i="14"/>
  <c r="C1953" i="14"/>
  <c r="C1954" i="14"/>
  <c r="C1955" i="14" s="1"/>
  <c r="C1956" i="14"/>
  <c r="C1957" i="14"/>
  <c r="C1958" i="14"/>
  <c r="C1959" i="14" s="1"/>
  <c r="C1960" i="14"/>
  <c r="C1961" i="14"/>
  <c r="C1962" i="14"/>
  <c r="C1963" i="14" s="1"/>
  <c r="C1964" i="14"/>
  <c r="C1965" i="14"/>
  <c r="C1966" i="14"/>
  <c r="C1967" i="14" s="1"/>
  <c r="C1968" i="14"/>
  <c r="C1969" i="14"/>
  <c r="C1970" i="14"/>
  <c r="C1971" i="14" s="1"/>
  <c r="C1972" i="14"/>
  <c r="C1973" i="14"/>
  <c r="C1974" i="14"/>
  <c r="C1975" i="14"/>
  <c r="C1976" i="14"/>
  <c r="C1977" i="14"/>
  <c r="C1978" i="14"/>
  <c r="C1979" i="14"/>
  <c r="C1980" i="14"/>
  <c r="C1981" i="14"/>
  <c r="C1982" i="14"/>
  <c r="C1983" i="14"/>
  <c r="C1984" i="14"/>
  <c r="C1985" i="14"/>
  <c r="C1986" i="14"/>
  <c r="C1987" i="14"/>
  <c r="C1988" i="14"/>
  <c r="C1989" i="14"/>
  <c r="C1990" i="14"/>
  <c r="C1991" i="14"/>
  <c r="C1992" i="14"/>
  <c r="C1993" i="14"/>
  <c r="C1995" i="14"/>
  <c r="C1996" i="14"/>
  <c r="C1997" i="14"/>
  <c r="C1998" i="14" s="1"/>
  <c r="C1999" i="14"/>
  <c r="C2000" i="14" s="1"/>
  <c r="C2001" i="14"/>
  <c r="C2002" i="14" s="1"/>
  <c r="C2003" i="14"/>
  <c r="C2004" i="14"/>
  <c r="C2005" i="14"/>
  <c r="C2006" i="14" s="1"/>
  <c r="C2007" i="14"/>
  <c r="C2008" i="14"/>
  <c r="C2009" i="14"/>
  <c r="C2010" i="14" s="1"/>
  <c r="C2011" i="14"/>
  <c r="C2012" i="14"/>
  <c r="C2013" i="14"/>
  <c r="C2014" i="14"/>
  <c r="C2015" i="14" s="1"/>
  <c r="C2016" i="14"/>
  <c r="C2017" i="14"/>
  <c r="C2018" i="14"/>
  <c r="C2019" i="14"/>
  <c r="C2020" i="14"/>
  <c r="C2021" i="14"/>
  <c r="C2022" i="14"/>
  <c r="C2023" i="14"/>
  <c r="C2025" i="14"/>
  <c r="C2027" i="14" s="1"/>
  <c r="C2026" i="14"/>
  <c r="C2028" i="14"/>
  <c r="C2029" i="14"/>
  <c r="C2031" i="14" s="1"/>
  <c r="C2030" i="14"/>
  <c r="C2032" i="14"/>
  <c r="C2033" i="14"/>
  <c r="C2034" i="14"/>
  <c r="C2035" i="14"/>
  <c r="C2036" i="14"/>
  <c r="C2037" i="14"/>
  <c r="C2038" i="14"/>
  <c r="C2039" i="14"/>
  <c r="C2040" i="14"/>
  <c r="C2041" i="14"/>
  <c r="C2042" i="14"/>
  <c r="C2043" i="14"/>
  <c r="C2044" i="14"/>
  <c r="C2045" i="14"/>
  <c r="C2046" i="14"/>
  <c r="C2047" i="14"/>
  <c r="C2048" i="14"/>
  <c r="C2049" i="14"/>
  <c r="C2050" i="14"/>
  <c r="C2051" i="14"/>
  <c r="C2052" i="14"/>
  <c r="C2053" i="14"/>
  <c r="C2054" i="14"/>
  <c r="C2055" i="14"/>
  <c r="C2056" i="14"/>
  <c r="C2057" i="14"/>
  <c r="C2058" i="14"/>
  <c r="C2059" i="14"/>
  <c r="C2060" i="14"/>
  <c r="C2061" i="14"/>
  <c r="C2062" i="14"/>
  <c r="C2063" i="14"/>
  <c r="C2064" i="14"/>
  <c r="C2065" i="14"/>
  <c r="C2066" i="14"/>
  <c r="C2067" i="14"/>
  <c r="C2068" i="14"/>
  <c r="C2069" i="14"/>
  <c r="C2070" i="14"/>
  <c r="C2071" i="14"/>
  <c r="C2072" i="14"/>
  <c r="C2073" i="14"/>
  <c r="C2074" i="14"/>
  <c r="C2075" i="14"/>
  <c r="C2076" i="14"/>
  <c r="C2077" i="14"/>
  <c r="C2078" i="14"/>
  <c r="C2079" i="14"/>
  <c r="C2081" i="14"/>
  <c r="C2082" i="14"/>
  <c r="C2084" i="14"/>
  <c r="C2085" i="14"/>
  <c r="C2086" i="14" s="1"/>
  <c r="C2087" i="14"/>
  <c r="C2088" i="14"/>
  <c r="C2089" i="14"/>
  <c r="C2091" i="14" s="1"/>
  <c r="C2090" i="14"/>
  <c r="C2092" i="14"/>
  <c r="C2093" i="14" s="1"/>
  <c r="C2094" i="14"/>
  <c r="C2095" i="14"/>
  <c r="C2096" i="14"/>
  <c r="C2098" i="14" s="1"/>
  <c r="C2097" i="14"/>
  <c r="C2099" i="14"/>
  <c r="C2100" i="14"/>
  <c r="C2103" i="14" s="1"/>
  <c r="C2101" i="14"/>
  <c r="C2102" i="14"/>
  <c r="C2104" i="14"/>
  <c r="C2105" i="14" s="1"/>
  <c r="C2106" i="14"/>
  <c r="C2107" i="14"/>
  <c r="C2108" i="14"/>
  <c r="C2109" i="14" s="1"/>
  <c r="C2110" i="14"/>
  <c r="C2111" i="14"/>
  <c r="C2112" i="14"/>
  <c r="C2113" i="14" s="1"/>
  <c r="C2114" i="14"/>
  <c r="C2115" i="14"/>
  <c r="C2116" i="14"/>
  <c r="C2117" i="14"/>
  <c r="C2118" i="14"/>
  <c r="C2119" i="14"/>
  <c r="C2120" i="14"/>
  <c r="C2121" i="14"/>
  <c r="C2122" i="14"/>
  <c r="C2123" i="14"/>
  <c r="C2124" i="14"/>
  <c r="C2125" i="14"/>
  <c r="C2126" i="14" s="1"/>
  <c r="C2127" i="14"/>
  <c r="C2128" i="14"/>
  <c r="C2129" i="14"/>
  <c r="C2130" i="14" s="1"/>
  <c r="C2131" i="14"/>
  <c r="C2132" i="14"/>
  <c r="C2133" i="14"/>
  <c r="C2134" i="14"/>
  <c r="C2135" i="14"/>
  <c r="C2136" i="14"/>
  <c r="C2137" i="14"/>
  <c r="C2138" i="14"/>
  <c r="C2139" i="14"/>
  <c r="C2140" i="14"/>
  <c r="C2141" i="14"/>
  <c r="C2142" i="14"/>
  <c r="C2143" i="14"/>
  <c r="C2144" i="14"/>
  <c r="C2145" i="14"/>
  <c r="C2146" i="14"/>
  <c r="C2147" i="14"/>
  <c r="C2148" i="14"/>
  <c r="C2149" i="14" s="1"/>
  <c r="C2150" i="14"/>
  <c r="C2151" i="14"/>
  <c r="C2152" i="14"/>
  <c r="C2153" i="14" s="1"/>
  <c r="C2154" i="14"/>
  <c r="C2155" i="14"/>
  <c r="C2156" i="14"/>
  <c r="C2157" i="14" s="1"/>
  <c r="C2158" i="14"/>
  <c r="C2159" i="14"/>
  <c r="C2160" i="14"/>
  <c r="C2161" i="14"/>
  <c r="C2162" i="14"/>
  <c r="C2163" i="14"/>
  <c r="C2164" i="14"/>
  <c r="C2165" i="14"/>
  <c r="C2166" i="14" s="1"/>
  <c r="C2167" i="14"/>
  <c r="C2168" i="14"/>
  <c r="C2169" i="14"/>
  <c r="C2174" i="14" s="1"/>
  <c r="C2170" i="14"/>
  <c r="C2171" i="14"/>
  <c r="C2172" i="14"/>
  <c r="C2173" i="14"/>
  <c r="C2175" i="14"/>
  <c r="C2176" i="14"/>
  <c r="C2177" i="14"/>
  <c r="C2178" i="14" s="1"/>
  <c r="C2179" i="14"/>
  <c r="C2180" i="14"/>
  <c r="C2181" i="14" s="1"/>
  <c r="C2182" i="14"/>
  <c r="C2183" i="14"/>
  <c r="C2184" i="14"/>
  <c r="C2189" i="14" s="1"/>
  <c r="C2185" i="14"/>
  <c r="C2186" i="14"/>
  <c r="C2187" i="14"/>
  <c r="C2188" i="14"/>
  <c r="C2190" i="14"/>
  <c r="C2191" i="14"/>
  <c r="C2192" i="14"/>
  <c r="C2193" i="14" s="1"/>
  <c r="C2194" i="14"/>
  <c r="C2195" i="14"/>
  <c r="C2196" i="14"/>
  <c r="C2197" i="14"/>
  <c r="C2198" i="14"/>
  <c r="C2199" i="14"/>
  <c r="C2200" i="14"/>
  <c r="C2201" i="14"/>
  <c r="C2202" i="14"/>
  <c r="C2203" i="14"/>
  <c r="C2204" i="14"/>
  <c r="C2205" i="14"/>
  <c r="C2206" i="14" s="1"/>
  <c r="C2207" i="14"/>
  <c r="C2208" i="14"/>
  <c r="C2209" i="14"/>
  <c r="C2210" i="14" s="1"/>
  <c r="C2211" i="14"/>
  <c r="C2212" i="14"/>
  <c r="C2213" i="14" s="1"/>
  <c r="C2214" i="14"/>
  <c r="C2215" i="14"/>
  <c r="C2218" i="14" s="1"/>
  <c r="C2216" i="14"/>
  <c r="C2217" i="14"/>
  <c r="C2219" i="14"/>
  <c r="C2220" i="14"/>
  <c r="C2221" i="14"/>
  <c r="C2222" i="14"/>
  <c r="C2223" i="14"/>
  <c r="C2224" i="14"/>
  <c r="C2225" i="14"/>
  <c r="C2226" i="14" s="1"/>
  <c r="C2227" i="14"/>
  <c r="C2228" i="14"/>
  <c r="C2229" i="14"/>
  <c r="C2230" i="14" s="1"/>
  <c r="C2231" i="14"/>
  <c r="C2232" i="14"/>
  <c r="C2233" i="14"/>
  <c r="C2234" i="14" s="1"/>
  <c r="C2235" i="14"/>
  <c r="C2236" i="14"/>
  <c r="C2237" i="14"/>
  <c r="C2242" i="14" s="1"/>
  <c r="C2238" i="14"/>
  <c r="C2239" i="14"/>
  <c r="C2240" i="14"/>
  <c r="C2241" i="14"/>
  <c r="C2243" i="14"/>
  <c r="C2244" i="14"/>
  <c r="C2245" i="14"/>
  <c r="C2246" i="14"/>
  <c r="C2247" i="14"/>
  <c r="C2248" i="14"/>
  <c r="C2249" i="14"/>
  <c r="C2250" i="14" s="1"/>
  <c r="C2251" i="14"/>
  <c r="C2252" i="14"/>
  <c r="C2253" i="14"/>
  <c r="C2254" i="14" s="1"/>
  <c r="C2255" i="14"/>
  <c r="C2256" i="14"/>
  <c r="C2257" i="14"/>
  <c r="C2258" i="14" s="1"/>
  <c r="C2259" i="14"/>
  <c r="C2260" i="14"/>
  <c r="C2261" i="14" s="1"/>
  <c r="C2262" i="14"/>
  <c r="C2263" i="14"/>
  <c r="C2264" i="14"/>
  <c r="C2265" i="14" s="1"/>
  <c r="C2266" i="14"/>
  <c r="C2267" i="14"/>
  <c r="C2268" i="14"/>
  <c r="C2270" i="14" s="1"/>
  <c r="C2269" i="14"/>
  <c r="C2271" i="14"/>
  <c r="C2272" i="14"/>
  <c r="C2273" i="14"/>
  <c r="C2274" i="14" s="1"/>
  <c r="C2275" i="14"/>
  <c r="C2276" i="14"/>
  <c r="C2277" i="14"/>
  <c r="C2278" i="14" s="1"/>
  <c r="C2279" i="14"/>
  <c r="C2280" i="14"/>
  <c r="C2283" i="14" s="1"/>
  <c r="C2281" i="14"/>
  <c r="C2282" i="14"/>
  <c r="C2284" i="14"/>
  <c r="C2285" i="14" s="1"/>
  <c r="C2286" i="14"/>
  <c r="C2287" i="14"/>
  <c r="C2288" i="14"/>
  <c r="C2289" i="14" s="1"/>
  <c r="C2290" i="14"/>
  <c r="C2291" i="14"/>
  <c r="C2292" i="14"/>
  <c r="C2293" i="14" s="1"/>
  <c r="C2294" i="14"/>
  <c r="C2295" i="14"/>
  <c r="C2296" i="14"/>
  <c r="C2297" i="14" s="1"/>
  <c r="C2298" i="14"/>
  <c r="C2299" i="14"/>
  <c r="C2300" i="14"/>
  <c r="C2301" i="14"/>
  <c r="C2302" i="14" s="1"/>
  <c r="C2303" i="14"/>
  <c r="C2304" i="14"/>
  <c r="C2305" i="14"/>
  <c r="C2306" i="14" s="1"/>
  <c r="C2307" i="14"/>
  <c r="C2308" i="14"/>
  <c r="C2309" i="14"/>
  <c r="C2310" i="14" s="1"/>
  <c r="C2311" i="14"/>
  <c r="C2312" i="14"/>
  <c r="C2313" i="14"/>
  <c r="C2314" i="14" s="1"/>
  <c r="C2315" i="14"/>
  <c r="C2316" i="14"/>
  <c r="C2317" i="14"/>
  <c r="C2318" i="14" s="1"/>
  <c r="C2319" i="14"/>
  <c r="C2334" i="14" s="1"/>
  <c r="C2320" i="14"/>
  <c r="C2321" i="14"/>
  <c r="C2322" i="14"/>
  <c r="C2323" i="14"/>
  <c r="C2324" i="14"/>
  <c r="C2325" i="14"/>
  <c r="C2326" i="14"/>
  <c r="C2327" i="14"/>
  <c r="C2328" i="14"/>
  <c r="C2329" i="14"/>
  <c r="C2330" i="14"/>
  <c r="C2331" i="14"/>
  <c r="C2332" i="14"/>
  <c r="C2333" i="14"/>
  <c r="C2335" i="14"/>
  <c r="C2336" i="14"/>
  <c r="C2337" i="14"/>
  <c r="C2338" i="14"/>
  <c r="C2339" i="14"/>
  <c r="C2340" i="14"/>
  <c r="C2341" i="14"/>
  <c r="C2342" i="14"/>
  <c r="C2343" i="14"/>
  <c r="C2344" i="14"/>
  <c r="C2345" i="14"/>
  <c r="C2346" i="14"/>
  <c r="C2347" i="14"/>
  <c r="C2348" i="14"/>
  <c r="C2349" i="14"/>
  <c r="C2350" i="14"/>
  <c r="C2351" i="14"/>
  <c r="C2352" i="14"/>
  <c r="C2353" i="14"/>
  <c r="C2354" i="14" s="1"/>
  <c r="C2355" i="14"/>
  <c r="C2357" i="14" s="1"/>
  <c r="C2356" i="14"/>
  <c r="C2358" i="14"/>
  <c r="C2359" i="14"/>
  <c r="C2361" i="14" s="1"/>
  <c r="C2360" i="14"/>
  <c r="C2362" i="14"/>
  <c r="C2363" i="14"/>
  <c r="C2364" i="14"/>
  <c r="C2379" i="14" s="1"/>
  <c r="C2365" i="14"/>
  <c r="C2366" i="14"/>
  <c r="C2367" i="14"/>
  <c r="C2368" i="14"/>
  <c r="C2369" i="14"/>
  <c r="C2370" i="14"/>
  <c r="C2371" i="14"/>
  <c r="C2372" i="14"/>
  <c r="C2373" i="14"/>
  <c r="C2374" i="14"/>
  <c r="C2375" i="14"/>
  <c r="C2376" i="14"/>
  <c r="C2377" i="14"/>
  <c r="C2378" i="14"/>
  <c r="C2380" i="14"/>
  <c r="C2381" i="14"/>
  <c r="C2382" i="14"/>
  <c r="C2383" i="14"/>
  <c r="C2384" i="14"/>
  <c r="C2385" i="14"/>
  <c r="C2394" i="14" s="1"/>
  <c r="C2386" i="14"/>
  <c r="C2387" i="14"/>
  <c r="C2388" i="14"/>
  <c r="C2389" i="14"/>
  <c r="C2390" i="14"/>
  <c r="C2391" i="14"/>
  <c r="C2392" i="14"/>
  <c r="C2393" i="14"/>
  <c r="C2395" i="14"/>
  <c r="C2396" i="14"/>
  <c r="C2397" i="14"/>
  <c r="C2398" i="14" s="1"/>
  <c r="C2399" i="14"/>
  <c r="C2410" i="14" s="1"/>
  <c r="C2400" i="14"/>
  <c r="C2401" i="14"/>
  <c r="C2402" i="14"/>
  <c r="C2403" i="14"/>
  <c r="C2404" i="14"/>
  <c r="C2405" i="14"/>
  <c r="C2406" i="14"/>
  <c r="C2407" i="14"/>
  <c r="C2408" i="14"/>
  <c r="C2409" i="14"/>
  <c r="C2411" i="14"/>
  <c r="C2412" i="14"/>
  <c r="C2413" i="14"/>
  <c r="C2414" i="14" s="1"/>
  <c r="C2415" i="14"/>
  <c r="C2416" i="14"/>
  <c r="C2417" i="14"/>
  <c r="C2418" i="14" s="1"/>
  <c r="C2419" i="14"/>
  <c r="C2421" i="14" s="1"/>
  <c r="C2420" i="14"/>
  <c r="C2422" i="14"/>
  <c r="C2423" i="14"/>
  <c r="C2424" i="14"/>
  <c r="C2425" i="14"/>
  <c r="C2426" i="14"/>
  <c r="C2427" i="14"/>
  <c r="C2428" i="14"/>
  <c r="C2429" i="14"/>
  <c r="C2430" i="14" s="1"/>
  <c r="C2431" i="14"/>
  <c r="C2432" i="14"/>
  <c r="C2435" i="14" s="1"/>
  <c r="C2433" i="14"/>
  <c r="C2434" i="14"/>
  <c r="C2436" i="14"/>
  <c r="C2437" i="14" s="1"/>
  <c r="C2438" i="14"/>
  <c r="C2439" i="14"/>
  <c r="C2440" i="14"/>
  <c r="C2441" i="14" s="1"/>
  <c r="C2442" i="14"/>
  <c r="C2443" i="14"/>
  <c r="C2444" i="14"/>
  <c r="C2446" i="14" s="1"/>
  <c r="C2445" i="14"/>
  <c r="C2447" i="14"/>
  <c r="C2448" i="14"/>
  <c r="C2449" i="14"/>
  <c r="C2450" i="14"/>
  <c r="C2451" i="14"/>
  <c r="C2452" i="14"/>
  <c r="C2453" i="14"/>
  <c r="C2454" i="14" s="1"/>
  <c r="C2455" i="14"/>
  <c r="C2456" i="14"/>
  <c r="C2457" i="14"/>
  <c r="C2458" i="14"/>
  <c r="C2459" i="14"/>
  <c r="C2466" i="14" s="1"/>
  <c r="C2460" i="14"/>
  <c r="C2461" i="14"/>
  <c r="C2462" i="14"/>
  <c r="C2463" i="14"/>
  <c r="C2464" i="14"/>
  <c r="C2465" i="14"/>
  <c r="C2467" i="14"/>
  <c r="C2470" i="14" s="1"/>
  <c r="C2468" i="14"/>
  <c r="C2469" i="14"/>
  <c r="C2471" i="14"/>
  <c r="C2472" i="14"/>
  <c r="C2473" i="14"/>
  <c r="C2474" i="14"/>
  <c r="C2475" i="14"/>
  <c r="C2476" i="14"/>
  <c r="C2477" i="14"/>
  <c r="C2478" i="14"/>
  <c r="C2479" i="14"/>
  <c r="C2480" i="14"/>
  <c r="C2481" i="14"/>
  <c r="C2482" i="14"/>
  <c r="C2483" i="14"/>
  <c r="C2484" i="14"/>
  <c r="C2485" i="14"/>
  <c r="C2486" i="14"/>
  <c r="C2487" i="14"/>
  <c r="C2488" i="14"/>
  <c r="C2489" i="14"/>
  <c r="C2490" i="14"/>
  <c r="C2491" i="14"/>
  <c r="C2492" i="14"/>
  <c r="C2495" i="14" s="1"/>
  <c r="C2493" i="14"/>
  <c r="C2494" i="14"/>
  <c r="C2496" i="14"/>
  <c r="C2497" i="14" s="1"/>
  <c r="C2498" i="14"/>
  <c r="C2499" i="14"/>
  <c r="C2500" i="14"/>
  <c r="C2501" i="14"/>
  <c r="C2502" i="14"/>
  <c r="C2503" i="14"/>
  <c r="C2505" i="14" s="1"/>
  <c r="C2504" i="14"/>
  <c r="C2506" i="14"/>
  <c r="C2507" i="14"/>
  <c r="C2508" i="14"/>
  <c r="C2509" i="14" s="1"/>
  <c r="C2510" i="14"/>
  <c r="C2511" i="14"/>
  <c r="C2512" i="14"/>
  <c r="C2513" i="14" s="1"/>
  <c r="C2514" i="14"/>
  <c r="C2515" i="14"/>
  <c r="C2517" i="14" s="1"/>
  <c r="C2516" i="14"/>
  <c r="C2518" i="14"/>
  <c r="C2519" i="14"/>
  <c r="C2520" i="14"/>
  <c r="C2521" i="14" s="1"/>
  <c r="C2522" i="14"/>
  <c r="C2523" i="14"/>
  <c r="C2524" i="14"/>
  <c r="C2526" i="14" s="1"/>
  <c r="C2525" i="14"/>
  <c r="C2527" i="14"/>
  <c r="C2528" i="14"/>
  <c r="C2529" i="14"/>
  <c r="C2530" i="14"/>
  <c r="C2531" i="14"/>
  <c r="C2532" i="14"/>
  <c r="C2533" i="14"/>
  <c r="C2534" i="14"/>
  <c r="C2535" i="14"/>
  <c r="C2536" i="14"/>
  <c r="C2537" i="14"/>
  <c r="C2538" i="14"/>
  <c r="C2539" i="14"/>
  <c r="C2540" i="14"/>
  <c r="C2541" i="14"/>
  <c r="C2542" i="14"/>
  <c r="C2543" i="14"/>
  <c r="C2544" i="14"/>
  <c r="C2547" i="14" s="1"/>
  <c r="C2545" i="14"/>
  <c r="C2546" i="14"/>
  <c r="C2548" i="14"/>
  <c r="C2550" i="14" s="1"/>
  <c r="C2549" i="14"/>
  <c r="C2551" i="14"/>
  <c r="C2552" i="14"/>
  <c r="C2553" i="14"/>
  <c r="C2554" i="14"/>
  <c r="C2555" i="14"/>
  <c r="C2556" i="14"/>
  <c r="C2557" i="14"/>
  <c r="C2558" i="14"/>
  <c r="C2559" i="14"/>
  <c r="C2560" i="14"/>
  <c r="C2561" i="14"/>
  <c r="C2562" i="14"/>
  <c r="C2563" i="14"/>
  <c r="C2564" i="14"/>
  <c r="C2565" i="14"/>
  <c r="C2566" i="14"/>
  <c r="C2567" i="14"/>
  <c r="C2568" i="14"/>
  <c r="C2569" i="14"/>
  <c r="C2570" i="14"/>
  <c r="C2571" i="14"/>
  <c r="C2572" i="14"/>
  <c r="C2573" i="14"/>
  <c r="C2574" i="14"/>
  <c r="C2575" i="14"/>
  <c r="C2576" i="14"/>
  <c r="C2577" i="14"/>
  <c r="C2578" i="14"/>
  <c r="C2579" i="14"/>
  <c r="C2580" i="14"/>
  <c r="C2581" i="14"/>
  <c r="C2582" i="14"/>
  <c r="C2583" i="14"/>
  <c r="C2584" i="14"/>
  <c r="C2585" i="14"/>
  <c r="C2586" i="14"/>
  <c r="C2587" i="14"/>
  <c r="C2588" i="14"/>
  <c r="C2589" i="14" s="1"/>
  <c r="C2590" i="14"/>
  <c r="C2591" i="14"/>
  <c r="C2592" i="14"/>
  <c r="C2593" i="14" s="1"/>
  <c r="C2594" i="14"/>
  <c r="C2595" i="14"/>
  <c r="C2596" i="14"/>
  <c r="C2598" i="14" s="1"/>
  <c r="C2597" i="14"/>
  <c r="C2599" i="14"/>
  <c r="C2600" i="14"/>
  <c r="C2601" i="14"/>
  <c r="C2602" i="14"/>
  <c r="C2603" i="14"/>
  <c r="C2604" i="14"/>
  <c r="C2606" i="14" s="1"/>
  <c r="C2605" i="14"/>
  <c r="C2607" i="14"/>
  <c r="C2608" i="14"/>
  <c r="C2609" i="14"/>
  <c r="C2610" i="14"/>
  <c r="C2611" i="14"/>
  <c r="C2617" i="14" s="1"/>
  <c r="C2612" i="14"/>
  <c r="C2613" i="14"/>
  <c r="C2614" i="14"/>
  <c r="C2615" i="14"/>
  <c r="C2616" i="14"/>
  <c r="C2618" i="14"/>
  <c r="C2619" i="14"/>
  <c r="C2620" i="14"/>
  <c r="C2621" i="14" s="1"/>
  <c r="C2622" i="14"/>
  <c r="C2623" i="14"/>
  <c r="C2624" i="14"/>
  <c r="C2629" i="14" s="1"/>
  <c r="C2625" i="14"/>
  <c r="C2626" i="14"/>
  <c r="C2627" i="14"/>
  <c r="C2628" i="14"/>
  <c r="C2630" i="14"/>
  <c r="C2631" i="14"/>
  <c r="C2632" i="14"/>
  <c r="C2633" i="14" s="1"/>
  <c r="C2634" i="14"/>
  <c r="C2635" i="14"/>
  <c r="C2636" i="14"/>
  <c r="C2639" i="14" s="1"/>
  <c r="C2637" i="14"/>
  <c r="C2638" i="14"/>
  <c r="B453" i="6"/>
  <c r="B905" i="6"/>
  <c r="D6" i="66"/>
  <c r="F6" i="66" s="1"/>
  <c r="D5" i="66"/>
  <c r="F5" i="66" s="1"/>
  <c r="D4" i="66"/>
  <c r="F4" i="66" s="1"/>
  <c r="C2080" i="14" l="1"/>
  <c r="C1308" i="14"/>
  <c r="C2083" i="14"/>
  <c r="C2024" i="14"/>
  <c r="C1923" i="14"/>
  <c r="C1612" i="14"/>
  <c r="C1407" i="14"/>
  <c r="C1106" i="14"/>
  <c r="C1562" i="14"/>
  <c r="C1994" i="14"/>
  <c r="C1859" i="14"/>
  <c r="C1651" i="14"/>
  <c r="C1587" i="14"/>
  <c r="C1431" i="14"/>
  <c r="C1356" i="14"/>
  <c r="C1320" i="14"/>
  <c r="C1300" i="14"/>
  <c r="C1143" i="14"/>
  <c r="C876" i="14"/>
  <c r="C808" i="14"/>
  <c r="C759" i="14"/>
  <c r="C735" i="14"/>
  <c r="C535" i="14"/>
  <c r="C515" i="14"/>
  <c r="C463" i="14"/>
  <c r="C419" i="14"/>
  <c r="C383" i="14"/>
  <c r="C367" i="14"/>
  <c r="C212" i="14"/>
  <c r="C179" i="14"/>
  <c r="C995" i="14"/>
  <c r="C979" i="14"/>
  <c r="C544" i="14"/>
  <c r="C467" i="14"/>
  <c r="C387" i="14"/>
  <c r="C247" i="14"/>
  <c r="C205" i="14"/>
  <c r="C96" i="14"/>
  <c r="C23" i="14"/>
  <c r="C727" i="14"/>
  <c r="C616" i="14"/>
  <c r="C428" i="14"/>
  <c r="C332" i="14"/>
  <c r="C300" i="14"/>
  <c r="C183" i="14"/>
  <c r="C119" i="14"/>
  <c r="B1130" i="6"/>
  <c r="B1267" i="6"/>
  <c r="B362" i="6"/>
  <c r="B1009" i="6"/>
  <c r="B1302" i="6"/>
  <c r="B471" i="6"/>
  <c r="B1237" i="6"/>
  <c r="B1659" i="6"/>
  <c r="B1059" i="6"/>
  <c r="D6" i="62"/>
  <c r="F6" i="62" s="1"/>
  <c r="D5" i="62"/>
  <c r="F5" i="62" s="1"/>
  <c r="D4" i="62"/>
  <c r="F4" i="62" s="1"/>
  <c r="D8" i="63"/>
  <c r="F8" i="63" s="1"/>
  <c r="D7" i="63"/>
  <c r="F7" i="63" s="1"/>
  <c r="D6" i="63"/>
  <c r="F6" i="63" s="1"/>
  <c r="D5" i="63"/>
  <c r="F5" i="63" s="1"/>
  <c r="D4" i="63"/>
  <c r="F4" i="63" s="1"/>
  <c r="D7" i="64"/>
  <c r="F7" i="64" s="1"/>
  <c r="B1399" i="6" s="1"/>
  <c r="D6" i="64"/>
  <c r="F6" i="64" s="1"/>
  <c r="B322" i="6" s="1"/>
  <c r="D5" i="64"/>
  <c r="F5" i="64" s="1"/>
  <c r="B1703" i="6" s="1"/>
  <c r="D4" i="64"/>
  <c r="F4" i="64" s="1"/>
  <c r="B1163" i="6" s="1"/>
  <c r="D9" i="65"/>
  <c r="F9" i="65" s="1"/>
  <c r="B1455" i="6" s="1"/>
  <c r="D8" i="65"/>
  <c r="F8" i="65" s="1"/>
  <c r="B1499" i="6" s="1"/>
  <c r="D7" i="65"/>
  <c r="F7" i="65" s="1"/>
  <c r="D6" i="65"/>
  <c r="F6" i="65" s="1"/>
  <c r="B1369" i="6" s="1"/>
  <c r="D5" i="65"/>
  <c r="F5" i="65" s="1"/>
  <c r="B268" i="6" s="1"/>
  <c r="D4" i="65"/>
  <c r="F4" i="65" s="1"/>
  <c r="B1008" i="6" s="1"/>
  <c r="E5" i="54" l="1"/>
  <c r="E4" i="54"/>
  <c r="E4" i="58"/>
  <c r="B1604" i="6" l="1"/>
  <c r="B506" i="6"/>
  <c r="D6" i="55"/>
  <c r="F6" i="55" s="1"/>
  <c r="B631" i="6" s="1"/>
  <c r="D5" i="55"/>
  <c r="F5" i="55" s="1"/>
  <c r="B705" i="6" s="1"/>
  <c r="D4" i="55"/>
  <c r="F4" i="55" s="1"/>
  <c r="B368" i="6" s="1"/>
  <c r="D7" i="56"/>
  <c r="F7" i="56" s="1"/>
  <c r="B114" i="6" s="1"/>
  <c r="D6" i="56"/>
  <c r="F6" i="56" s="1"/>
  <c r="B814" i="6" s="1"/>
  <c r="D5" i="56"/>
  <c r="F5" i="56" s="1"/>
  <c r="B346" i="6" s="1"/>
  <c r="D4" i="56"/>
  <c r="F4" i="56" s="1"/>
  <c r="B1458" i="6" s="1"/>
  <c r="D5" i="57"/>
  <c r="F5" i="57" s="1"/>
  <c r="B1154" i="6" s="1"/>
  <c r="D4" i="57"/>
  <c r="F4" i="57" s="1"/>
  <c r="B588" i="6" s="1"/>
  <c r="D6" i="58"/>
  <c r="F6" i="58" s="1"/>
  <c r="B1049" i="6" s="1"/>
  <c r="D5" i="58"/>
  <c r="F5" i="58" s="1"/>
  <c r="B1017" i="6" s="1"/>
  <c r="D4" i="58"/>
  <c r="F4" i="58" s="1"/>
  <c r="D8" i="59"/>
  <c r="F8" i="59" s="1"/>
  <c r="B1447" i="6" s="1"/>
  <c r="D7" i="59"/>
  <c r="F7" i="59" s="1"/>
  <c r="B435" i="6" s="1"/>
  <c r="D6" i="59"/>
  <c r="F6" i="59" s="1"/>
  <c r="B662" i="6" s="1"/>
  <c r="D5" i="59"/>
  <c r="F5" i="59" s="1"/>
  <c r="B704" i="6" s="1"/>
  <c r="D4" i="59"/>
  <c r="F4" i="59" s="1"/>
  <c r="B964" i="6" s="1"/>
  <c r="D9" i="60"/>
  <c r="F9" i="60" s="1"/>
  <c r="B1556" i="6" s="1"/>
  <c r="D8" i="60"/>
  <c r="F8" i="60" s="1"/>
  <c r="B771" i="6" s="1"/>
  <c r="D7" i="60"/>
  <c r="F7" i="60" s="1"/>
  <c r="B973" i="6" s="1"/>
  <c r="D6" i="60"/>
  <c r="F6" i="60" s="1"/>
  <c r="B251" i="6" s="1"/>
  <c r="D5" i="60"/>
  <c r="F5" i="60" s="1"/>
  <c r="B276" i="6" s="1"/>
  <c r="D4" i="60"/>
  <c r="F4" i="60" s="1"/>
  <c r="D9" i="61"/>
  <c r="F9" i="61" s="1"/>
  <c r="B1258" i="6" s="1"/>
  <c r="D8" i="61"/>
  <c r="F8" i="61" s="1"/>
  <c r="B477" i="6" s="1"/>
  <c r="D7" i="61"/>
  <c r="F7" i="61" s="1"/>
  <c r="B1591" i="6" s="1"/>
  <c r="D6" i="61"/>
  <c r="F6" i="61" s="1"/>
  <c r="B97" i="6" s="1"/>
  <c r="D5" i="61"/>
  <c r="F5" i="61" s="1"/>
  <c r="B1540" i="6" s="1"/>
  <c r="D4" i="61"/>
  <c r="F4" i="61" s="1"/>
  <c r="B1153" i="6" s="1"/>
  <c r="D7" i="54" l="1"/>
  <c r="F7" i="54" s="1"/>
  <c r="B284" i="6" s="1"/>
  <c r="D6" i="54"/>
  <c r="F6" i="54" s="1"/>
  <c r="B1440" i="6" s="1"/>
  <c r="D5" i="54"/>
  <c r="F5" i="54" s="1"/>
  <c r="B947" i="6" s="1"/>
  <c r="D4" i="54"/>
  <c r="F4" i="54" s="1"/>
  <c r="B928" i="6" s="1"/>
  <c r="B872" i="6" l="1"/>
  <c r="B201" i="6"/>
  <c r="B519" i="6"/>
  <c r="B1089" i="6"/>
  <c r="D6" i="51"/>
  <c r="F6" i="51" s="1"/>
  <c r="D5" i="51"/>
  <c r="F5" i="51" s="1"/>
  <c r="B15" i="6" s="1"/>
  <c r="D4" i="51"/>
  <c r="F4" i="51" s="1"/>
  <c r="B326" i="6" s="1"/>
  <c r="D8" i="52"/>
  <c r="F8" i="52" s="1"/>
  <c r="B630" i="6" s="1"/>
  <c r="D7" i="52"/>
  <c r="F7" i="52" s="1"/>
  <c r="B1301" i="6" s="1"/>
  <c r="D6" i="52"/>
  <c r="F6" i="52" s="1"/>
  <c r="B984" i="6" s="1"/>
  <c r="D5" i="52"/>
  <c r="F5" i="52" s="1"/>
  <c r="B668" i="6" s="1"/>
  <c r="D4" i="52"/>
  <c r="F4" i="52" s="1"/>
  <c r="B113" i="6" s="1"/>
  <c r="D9" i="53"/>
  <c r="F9" i="53" s="1"/>
  <c r="B1048" i="6" s="1"/>
  <c r="D8" i="53"/>
  <c r="F8" i="53" s="1"/>
  <c r="D7" i="53"/>
  <c r="F7" i="53" s="1"/>
  <c r="B68" i="6" s="1"/>
  <c r="D6" i="53"/>
  <c r="F6" i="53" s="1"/>
  <c r="D5" i="53"/>
  <c r="F5" i="53" s="1"/>
  <c r="D4" i="53"/>
  <c r="F4" i="53" s="1"/>
  <c r="B1056" i="6" s="1"/>
  <c r="E4" i="48" l="1"/>
  <c r="E4" i="47"/>
  <c r="B495" i="6" l="1"/>
  <c r="B581" i="6"/>
  <c r="B452" i="6"/>
  <c r="D8" i="49"/>
  <c r="F8" i="49" s="1"/>
  <c r="B1539" i="6" s="1"/>
  <c r="D7" i="49"/>
  <c r="F7" i="49" s="1"/>
  <c r="B584" i="6" s="1"/>
  <c r="D6" i="49"/>
  <c r="F6" i="49" s="1"/>
  <c r="B703" i="6" s="1"/>
  <c r="D5" i="49"/>
  <c r="F5" i="49" s="1"/>
  <c r="B904" i="6" s="1"/>
  <c r="D4" i="49"/>
  <c r="F4" i="49" s="1"/>
  <c r="D7" i="50"/>
  <c r="F7" i="50" s="1"/>
  <c r="D6" i="50"/>
  <c r="F6" i="50" s="1"/>
  <c r="B557" i="6" s="1"/>
  <c r="D5" i="50"/>
  <c r="F5" i="50" s="1"/>
  <c r="D4" i="50"/>
  <c r="F4" i="50" s="1"/>
  <c r="B1368" i="6" s="1"/>
  <c r="E4" i="43" l="1"/>
  <c r="D8" i="46" l="1"/>
  <c r="F8" i="46" s="1"/>
  <c r="B1467" i="6" s="1"/>
  <c r="D7" i="46"/>
  <c r="F7" i="46" s="1"/>
  <c r="B37" i="6" s="1"/>
  <c r="D6" i="46"/>
  <c r="F6" i="46" s="1"/>
  <c r="B1483" i="6" s="1"/>
  <c r="D5" i="46"/>
  <c r="F5" i="46" s="1"/>
  <c r="B910" i="6" s="1"/>
  <c r="D7" i="45"/>
  <c r="F7" i="45" s="1"/>
  <c r="B920" i="6" s="1"/>
  <c r="D6" i="45"/>
  <c r="F6" i="45" s="1"/>
  <c r="B451" i="6" s="1"/>
  <c r="D5" i="45"/>
  <c r="F5" i="45" s="1"/>
  <c r="B629" i="6" s="1"/>
  <c r="D4" i="45"/>
  <c r="F4" i="45" s="1"/>
  <c r="B1007" i="6" s="1"/>
  <c r="D12" i="46"/>
  <c r="F12" i="46" s="1"/>
  <c r="B734" i="6" s="1"/>
  <c r="D11" i="46"/>
  <c r="F11" i="46" s="1"/>
  <c r="B1129" i="6" s="1"/>
  <c r="D10" i="46"/>
  <c r="F10" i="46" s="1"/>
  <c r="B580" i="6" s="1"/>
  <c r="D9" i="46"/>
  <c r="F9" i="46" s="1"/>
  <c r="B1446" i="6" s="1"/>
  <c r="D4" i="46"/>
  <c r="F4" i="46" s="1"/>
  <c r="B1538" i="6" s="1"/>
  <c r="D6" i="47"/>
  <c r="F6" i="47" s="1"/>
  <c r="B731" i="6" s="1"/>
  <c r="D5" i="47"/>
  <c r="F5" i="47" s="1"/>
  <c r="B131" i="6" s="1"/>
  <c r="D4" i="47"/>
  <c r="F4" i="47" s="1"/>
  <c r="B345" i="6" s="1"/>
  <c r="D6" i="48"/>
  <c r="F6" i="48" s="1"/>
  <c r="B96" i="6" s="1"/>
  <c r="D5" i="48"/>
  <c r="F5" i="48" s="1"/>
  <c r="B702" i="6" s="1"/>
  <c r="D4" i="48"/>
  <c r="F4" i="48" s="1"/>
  <c r="B648" i="6" s="1"/>
  <c r="E8" i="27" l="1"/>
  <c r="E8" i="34" l="1"/>
  <c r="B887" i="6" l="1"/>
  <c r="D8" i="41"/>
  <c r="F8" i="41" s="1"/>
  <c r="B75" i="6" s="1"/>
  <c r="D7" i="41"/>
  <c r="F7" i="41" s="1"/>
  <c r="B112" i="6" s="1"/>
  <c r="D6" i="41"/>
  <c r="F6" i="41" s="1"/>
  <c r="B189" i="6" s="1"/>
  <c r="D5" i="41"/>
  <c r="F5" i="41" s="1"/>
  <c r="B1557" i="6" s="1"/>
  <c r="D4" i="41"/>
  <c r="F4" i="41" s="1"/>
  <c r="B1208" i="6" s="1"/>
  <c r="D5" i="42"/>
  <c r="F5" i="42" s="1"/>
  <c r="B1315" i="6" s="1"/>
  <c r="D4" i="42"/>
  <c r="F4" i="42" s="1"/>
  <c r="B770" i="6" s="1"/>
  <c r="D7" i="43"/>
  <c r="F7" i="43" s="1"/>
  <c r="B1109" i="6" s="1"/>
  <c r="D6" i="43"/>
  <c r="F6" i="43" s="1"/>
  <c r="B1367" i="6" s="1"/>
  <c r="D5" i="43"/>
  <c r="F5" i="43" s="1"/>
  <c r="B389" i="6" s="1"/>
  <c r="D4" i="43"/>
  <c r="F4" i="43" s="1"/>
  <c r="B410" i="6" s="1"/>
  <c r="D9" i="44"/>
  <c r="F9" i="44" s="1"/>
  <c r="D8" i="44"/>
  <c r="F8" i="44" s="1"/>
  <c r="B613" i="6" s="1"/>
  <c r="D5" i="44"/>
  <c r="F5" i="44" s="1"/>
  <c r="B988" i="6" s="1"/>
  <c r="D4" i="44"/>
  <c r="F4" i="44" s="1"/>
  <c r="B919" i="6" s="1"/>
  <c r="D6" i="44" l="1"/>
  <c r="F6" i="44" s="1"/>
  <c r="B1058" i="6" s="1"/>
  <c r="D10" i="44"/>
  <c r="F10" i="44" s="1"/>
  <c r="B1328" i="6" s="1"/>
  <c r="D7" i="44"/>
  <c r="F7" i="44" s="1"/>
  <c r="B295" i="6" s="1"/>
  <c r="B963" i="6" l="1"/>
  <c r="B505" i="6"/>
  <c r="B1578" i="6"/>
  <c r="B871" i="6"/>
  <c r="B5" i="35"/>
  <c r="D5" i="35" s="1"/>
  <c r="F5" i="35" s="1"/>
  <c r="B1516" i="6" s="1"/>
  <c r="D7" i="35"/>
  <c r="F7" i="35" s="1"/>
  <c r="B275" i="6" s="1"/>
  <c r="D6" i="38"/>
  <c r="F6" i="38" s="1"/>
  <c r="B390" i="6" s="1"/>
  <c r="D5" i="38"/>
  <c r="F5" i="38" s="1"/>
  <c r="B1371" i="6" s="1"/>
  <c r="D11" i="35"/>
  <c r="F11" i="35" s="1"/>
  <c r="B1645" i="6" s="1"/>
  <c r="D10" i="35"/>
  <c r="F10" i="35" s="1"/>
  <c r="D9" i="35"/>
  <c r="F9" i="35" s="1"/>
  <c r="B666" i="6" s="1"/>
  <c r="D8" i="35"/>
  <c r="F8" i="35" s="1"/>
  <c r="B1307" i="6" s="1"/>
  <c r="D6" i="35"/>
  <c r="F6" i="35" s="1"/>
  <c r="B445" i="6" s="1"/>
  <c r="D4" i="35"/>
  <c r="F4" i="35" s="1"/>
  <c r="B409" i="6" s="1"/>
  <c r="D9" i="36"/>
  <c r="F9" i="36" s="1"/>
  <c r="B510" i="6" s="1"/>
  <c r="D8" i="36"/>
  <c r="F8" i="36" s="1"/>
  <c r="B1047" i="6" s="1"/>
  <c r="D7" i="36"/>
  <c r="F7" i="36" s="1"/>
  <c r="B1366" i="6" s="1"/>
  <c r="D6" i="36"/>
  <c r="F6" i="36" s="1"/>
  <c r="B1472" i="6" s="1"/>
  <c r="D5" i="36"/>
  <c r="F5" i="36" s="1"/>
  <c r="D4" i="36"/>
  <c r="F4" i="36" s="1"/>
  <c r="B583" i="6" s="1"/>
  <c r="D7" i="37"/>
  <c r="F7" i="37" s="1"/>
  <c r="B518" i="6" s="1"/>
  <c r="D6" i="37"/>
  <c r="F6" i="37" s="1"/>
  <c r="B292" i="6" s="1"/>
  <c r="D5" i="37"/>
  <c r="F5" i="37" s="1"/>
  <c r="B1487" i="6" s="1"/>
  <c r="D4" i="37"/>
  <c r="F4" i="37" s="1"/>
  <c r="B333" i="6" s="1"/>
  <c r="D12" i="38"/>
  <c r="F12" i="38" s="1"/>
  <c r="B332" i="6" s="1"/>
  <c r="D11" i="38"/>
  <c r="F11" i="38" s="1"/>
  <c r="B1046" i="6" s="1"/>
  <c r="D10" i="38"/>
  <c r="F10" i="38" s="1"/>
  <c r="B969" i="6" s="1"/>
  <c r="D9" i="38"/>
  <c r="F9" i="38" s="1"/>
  <c r="B1376" i="6" s="1"/>
  <c r="D8" i="38"/>
  <c r="F8" i="38" s="1"/>
  <c r="B1471" i="6" s="1"/>
  <c r="D7" i="38"/>
  <c r="F7" i="38" s="1"/>
  <c r="B387" i="6" s="1"/>
  <c r="D4" i="38"/>
  <c r="F4" i="38" s="1"/>
  <c r="B504" i="6" s="1"/>
  <c r="D8" i="39"/>
  <c r="F8" i="39" s="1"/>
  <c r="B1305" i="6" s="1"/>
  <c r="D7" i="39"/>
  <c r="F7" i="39" s="1"/>
  <c r="D6" i="39"/>
  <c r="F6" i="39" s="1"/>
  <c r="B933" i="6" s="1"/>
  <c r="D5" i="39"/>
  <c r="F5" i="39" s="1"/>
  <c r="B267" i="6" s="1"/>
  <c r="D4" i="39"/>
  <c r="F4" i="39" s="1"/>
  <c r="B321" i="6" s="1"/>
  <c r="D9" i="40"/>
  <c r="F9" i="40" s="1"/>
  <c r="D8" i="40"/>
  <c r="F8" i="40" s="1"/>
  <c r="B470" i="6" s="1"/>
  <c r="D7" i="40"/>
  <c r="F7" i="40" s="1"/>
  <c r="B1633" i="6" s="1"/>
  <c r="D6" i="40"/>
  <c r="F6" i="40" s="1"/>
  <c r="B834" i="6" s="1"/>
  <c r="D5" i="40"/>
  <c r="F5" i="40" s="1"/>
  <c r="B497" i="6" s="1"/>
  <c r="D4" i="40"/>
  <c r="F4" i="40" s="1"/>
  <c r="B763" i="6" s="1"/>
  <c r="B1365" i="6" l="1"/>
  <c r="B1415" i="6"/>
  <c r="B4" i="32"/>
  <c r="D4" i="32" s="1"/>
  <c r="F4" i="32" s="1"/>
  <c r="B1398" i="6" s="1"/>
  <c r="D6" i="30"/>
  <c r="F6" i="30" s="1"/>
  <c r="B1045" i="6" s="1"/>
  <c r="D5" i="30"/>
  <c r="F5" i="30" s="1"/>
  <c r="D4" i="30"/>
  <c r="F4" i="30" s="1"/>
  <c r="B469" i="6" s="1"/>
  <c r="D7" i="31"/>
  <c r="F7" i="31" s="1"/>
  <c r="B1088" i="6" s="1"/>
  <c r="D6" i="31"/>
  <c r="F6" i="31" s="1"/>
  <c r="B50" i="6" s="1"/>
  <c r="D5" i="31"/>
  <c r="F5" i="31" s="1"/>
  <c r="B1739" i="6" s="1"/>
  <c r="D4" i="31"/>
  <c r="F4" i="31" s="1"/>
  <c r="B978" i="6" s="1"/>
  <c r="D8" i="32"/>
  <c r="F8" i="32" s="1"/>
  <c r="B612" i="6" s="1"/>
  <c r="D7" i="32"/>
  <c r="F7" i="32" s="1"/>
  <c r="B111" i="6" s="1"/>
  <c r="D6" i="32"/>
  <c r="F6" i="32" s="1"/>
  <c r="B312" i="6" s="1"/>
  <c r="D5" i="32"/>
  <c r="F5" i="32" s="1"/>
  <c r="B1152" i="6" s="1"/>
  <c r="D10" i="33"/>
  <c r="F10" i="33" s="1"/>
  <c r="B776" i="6" s="1"/>
  <c r="D9" i="33"/>
  <c r="F9" i="33" s="1"/>
  <c r="D8" i="33"/>
  <c r="F8" i="33" s="1"/>
  <c r="B266" i="6" s="1"/>
  <c r="D7" i="33"/>
  <c r="F7" i="33" s="1"/>
  <c r="B1397" i="6" s="1"/>
  <c r="D6" i="33"/>
  <c r="F6" i="33" s="1"/>
  <c r="B1515" i="6" s="1"/>
  <c r="D5" i="33"/>
  <c r="F5" i="33" s="1"/>
  <c r="B582" i="6" s="1"/>
  <c r="D4" i="33"/>
  <c r="F4" i="33" s="1"/>
  <c r="B870" i="6" s="1"/>
  <c r="D10" i="34"/>
  <c r="F10" i="34" s="1"/>
  <c r="B961" i="6" s="1"/>
  <c r="D9" i="34"/>
  <c r="F9" i="34" s="1"/>
  <c r="B622" i="6" s="1"/>
  <c r="D8" i="34"/>
  <c r="F8" i="34" s="1"/>
  <c r="B1124" i="6" s="1"/>
  <c r="D7" i="34"/>
  <c r="F7" i="34" s="1"/>
  <c r="B701" i="6" s="1"/>
  <c r="D6" i="34"/>
  <c r="F6" i="34" s="1"/>
  <c r="B637" i="6" s="1"/>
  <c r="D5" i="34"/>
  <c r="F5" i="34" s="1"/>
  <c r="B494" i="6" s="1"/>
  <c r="D4" i="34"/>
  <c r="F4" i="34" s="1"/>
  <c r="B444" i="6" s="1"/>
  <c r="E12" i="25" l="1"/>
  <c r="B545" i="6" l="1"/>
  <c r="B938" i="6"/>
  <c r="B658" i="6"/>
  <c r="B926" i="6"/>
  <c r="B278" i="6"/>
  <c r="B1537" i="6"/>
  <c r="B700" i="6"/>
  <c r="B1016" i="6"/>
  <c r="B1233" i="6"/>
  <c r="D8" i="27"/>
  <c r="F8" i="27" s="1"/>
  <c r="B1300" i="6" s="1"/>
  <c r="D8" i="25"/>
  <c r="F8" i="25" s="1"/>
  <c r="B1219" i="6" s="1"/>
  <c r="D7" i="25"/>
  <c r="F7" i="25" s="1"/>
  <c r="D6" i="25"/>
  <c r="F6" i="25" s="1"/>
  <c r="B110" i="6" s="1"/>
  <c r="D9" i="28"/>
  <c r="F9" i="28" s="1"/>
  <c r="D8" i="28"/>
  <c r="F8" i="28" s="1"/>
  <c r="D7" i="28"/>
  <c r="F7" i="28" s="1"/>
  <c r="B188" i="6" s="1"/>
  <c r="D6" i="28"/>
  <c r="F6" i="28" s="1"/>
  <c r="B1364" i="6" s="1"/>
  <c r="D5" i="28"/>
  <c r="F5" i="28" s="1"/>
  <c r="B1157" i="6" s="1"/>
  <c r="D4" i="28"/>
  <c r="F4" i="28" s="1"/>
  <c r="D6" i="29"/>
  <c r="F6" i="29" s="1"/>
  <c r="D5" i="29"/>
  <c r="F5" i="29" s="1"/>
  <c r="B191" i="6" s="1"/>
  <c r="D4" i="29"/>
  <c r="F4" i="29" s="1"/>
  <c r="B1044" i="6" s="1"/>
  <c r="D8" i="26"/>
  <c r="F8" i="26" s="1"/>
  <c r="D7" i="26"/>
  <c r="F7" i="26" s="1"/>
  <c r="B1649" i="6" s="1"/>
  <c r="D6" i="26"/>
  <c r="F6" i="26" s="1"/>
  <c r="B799" i="6" s="1"/>
  <c r="D5" i="26"/>
  <c r="F5" i="26" s="1"/>
  <c r="B237" i="6" s="1"/>
  <c r="D4" i="26"/>
  <c r="F4" i="26" s="1"/>
  <c r="B927" i="6" s="1"/>
  <c r="D10" i="27"/>
  <c r="F10" i="27" s="1"/>
  <c r="D9" i="27"/>
  <c r="F9" i="27" s="1"/>
  <c r="B1108" i="6" s="1"/>
  <c r="D7" i="27"/>
  <c r="F7" i="27" s="1"/>
  <c r="B1577" i="6" s="1"/>
  <c r="D6" i="27"/>
  <c r="F6" i="27" s="1"/>
  <c r="B1470" i="6" s="1"/>
  <c r="D5" i="27"/>
  <c r="F5" i="27" s="1"/>
  <c r="B262" i="6" s="1"/>
  <c r="D4" i="27"/>
  <c r="F4" i="27" s="1"/>
  <c r="D12" i="25"/>
  <c r="F12" i="25" s="1"/>
  <c r="B930" i="6" s="1"/>
  <c r="D11" i="25"/>
  <c r="F11" i="25" s="1"/>
  <c r="B1576" i="6" s="1"/>
  <c r="D10" i="25"/>
  <c r="F10" i="25" s="1"/>
  <c r="B570" i="6" s="1"/>
  <c r="D9" i="25"/>
  <c r="F9" i="25" s="1"/>
  <c r="D5" i="25"/>
  <c r="F5" i="25" s="1"/>
  <c r="B1299" i="6" s="1"/>
  <c r="D4" i="25"/>
  <c r="F4" i="25" s="1"/>
  <c r="B813" i="6" s="1"/>
  <c r="C4" i="15" l="1"/>
  <c r="C5" i="15"/>
  <c r="C6" i="15"/>
  <c r="C7" i="15"/>
  <c r="B803" i="6" l="1"/>
  <c r="B1677" i="6"/>
  <c r="D8" i="22"/>
  <c r="F8" i="22" s="1"/>
  <c r="B1590" i="6" s="1"/>
  <c r="D7" i="22"/>
  <c r="F7" i="22" s="1"/>
  <c r="B109" i="6" s="1"/>
  <c r="D7" i="21"/>
  <c r="F7" i="21" s="1"/>
  <c r="B1106" i="6" s="1"/>
  <c r="D6" i="21"/>
  <c r="F6" i="21" s="1"/>
  <c r="B827" i="6" s="1"/>
  <c r="D8" i="21"/>
  <c r="F8" i="21" s="1"/>
  <c r="B1253" i="6" s="1"/>
  <c r="D9" i="21"/>
  <c r="F9" i="21" s="1"/>
  <c r="B1723" i="6" s="1"/>
  <c r="D10" i="21"/>
  <c r="F10" i="21" s="1"/>
  <c r="B108" i="6" s="1"/>
  <c r="D9" i="22"/>
  <c r="F9" i="22" s="1"/>
  <c r="D6" i="22"/>
  <c r="F6" i="22" s="1"/>
  <c r="B821" i="6" s="1"/>
  <c r="D5" i="22"/>
  <c r="F5" i="22" s="1"/>
  <c r="B1323" i="6" s="1"/>
  <c r="D4" i="22"/>
  <c r="F4" i="22" s="1"/>
  <c r="B1559" i="6" s="1"/>
  <c r="D7" i="23"/>
  <c r="F7" i="23" s="1"/>
  <c r="B1107" i="6" s="1"/>
  <c r="D6" i="23"/>
  <c r="F6" i="23" s="1"/>
  <c r="B869" i="6" s="1"/>
  <c r="D5" i="23"/>
  <c r="F5" i="23" s="1"/>
  <c r="B621" i="6" s="1"/>
  <c r="D4" i="23"/>
  <c r="F4" i="23" s="1"/>
  <c r="B291" i="6" s="1"/>
  <c r="D7" i="24"/>
  <c r="F7" i="24" s="1"/>
  <c r="B417" i="6" s="1"/>
  <c r="D6" i="24"/>
  <c r="F6" i="24" s="1"/>
  <c r="B1254" i="6" s="1"/>
  <c r="F5" i="24"/>
  <c r="B1276" i="6" s="1"/>
  <c r="D5" i="24"/>
  <c r="D4" i="24"/>
  <c r="F4" i="24" s="1"/>
  <c r="B1575" i="6" s="1"/>
  <c r="D5" i="21"/>
  <c r="F5" i="21" s="1"/>
  <c r="B960" i="6" s="1"/>
  <c r="D4" i="21"/>
  <c r="F4" i="21" s="1"/>
  <c r="E5" i="8" l="1"/>
  <c r="E8" i="20" l="1"/>
  <c r="B895" i="6" l="1"/>
  <c r="B1252" i="6"/>
  <c r="B1229" i="6"/>
  <c r="B907" i="6"/>
  <c r="D7" i="15"/>
  <c r="F7" i="15" s="1"/>
  <c r="B408" i="6" s="1"/>
  <c r="C8" i="16"/>
  <c r="D8" i="16" s="1"/>
  <c r="F8" i="16" s="1"/>
  <c r="B798" i="6" s="1"/>
  <c r="C7" i="16"/>
  <c r="D7" i="16" s="1"/>
  <c r="F7" i="16" s="1"/>
  <c r="B48" i="6" s="1"/>
  <c r="C7" i="18"/>
  <c r="D7" i="18" s="1"/>
  <c r="F7" i="18" s="1"/>
  <c r="B1363" i="6" s="1"/>
  <c r="C9" i="17"/>
  <c r="D9" i="17" s="1"/>
  <c r="F9" i="17" s="1"/>
  <c r="B1128" i="6" s="1"/>
  <c r="C8" i="17"/>
  <c r="D8" i="17" s="1"/>
  <c r="F8" i="17" s="1"/>
  <c r="C7" i="17"/>
  <c r="D7" i="17" s="1"/>
  <c r="F7" i="17" s="1"/>
  <c r="B1507" i="6" s="1"/>
  <c r="C9" i="19"/>
  <c r="D9" i="19" s="1"/>
  <c r="F9" i="19" s="1"/>
  <c r="B1469" i="6" s="1"/>
  <c r="C8" i="19"/>
  <c r="D8" i="19" s="1"/>
  <c r="F8" i="19" s="1"/>
  <c r="B812" i="6" s="1"/>
  <c r="C7" i="19"/>
  <c r="D7" i="19" s="1"/>
  <c r="F7" i="19" s="1"/>
  <c r="B59" i="6" s="1"/>
  <c r="C9" i="20"/>
  <c r="D9" i="20" s="1"/>
  <c r="F9" i="20" s="1"/>
  <c r="B579" i="6" s="1"/>
  <c r="C8" i="20"/>
  <c r="D8" i="20" s="1"/>
  <c r="F8" i="20" s="1"/>
  <c r="B517" i="6" s="1"/>
  <c r="C7" i="20"/>
  <c r="D7" i="20" s="1"/>
  <c r="F7" i="20" s="1"/>
  <c r="D6" i="15"/>
  <c r="F6" i="15" s="1"/>
  <c r="B968" i="6" s="1"/>
  <c r="D5" i="15"/>
  <c r="F5" i="15" s="1"/>
  <c r="B74" i="6" s="1"/>
  <c r="D4" i="15"/>
  <c r="F4" i="15" s="1"/>
  <c r="B1644" i="6" s="1"/>
  <c r="C6" i="16"/>
  <c r="D6" i="16" s="1"/>
  <c r="F6" i="16" s="1"/>
  <c r="B1327" i="6" s="1"/>
  <c r="C5" i="16"/>
  <c r="D5" i="16" s="1"/>
  <c r="F5" i="16" s="1"/>
  <c r="B1105" i="6" s="1"/>
  <c r="C4" i="16"/>
  <c r="D4" i="16" s="1"/>
  <c r="F4" i="16" s="1"/>
  <c r="B1331" i="6" s="1"/>
  <c r="C6" i="18"/>
  <c r="D6" i="18" s="1"/>
  <c r="F6" i="18" s="1"/>
  <c r="B391" i="6" s="1"/>
  <c r="C5" i="18"/>
  <c r="D5" i="18" s="1"/>
  <c r="F5" i="18" s="1"/>
  <c r="B1722" i="6" s="1"/>
  <c r="C4" i="18"/>
  <c r="D4" i="18" s="1"/>
  <c r="F4" i="18" s="1"/>
  <c r="B1322" i="6" s="1"/>
  <c r="C6" i="17"/>
  <c r="D6" i="17" s="1"/>
  <c r="F6" i="17" s="1"/>
  <c r="B1236" i="6" s="1"/>
  <c r="C5" i="17"/>
  <c r="D5" i="17" s="1"/>
  <c r="F5" i="17" s="1"/>
  <c r="B473" i="6" s="1"/>
  <c r="D4" i="17"/>
  <c r="F4" i="17" s="1"/>
  <c r="B1230" i="6" s="1"/>
  <c r="C4" i="17"/>
  <c r="C6" i="19"/>
  <c r="D6" i="19" s="1"/>
  <c r="F6" i="19" s="1"/>
  <c r="C5" i="19"/>
  <c r="D5" i="19" s="1"/>
  <c r="F5" i="19" s="1"/>
  <c r="B636" i="6" s="1"/>
  <c r="C4" i="19"/>
  <c r="D4" i="19" s="1"/>
  <c r="F4" i="19" s="1"/>
  <c r="B661" i="6" s="1"/>
  <c r="C6" i="20"/>
  <c r="D6" i="20" s="1"/>
  <c r="F6" i="20" s="1"/>
  <c r="C5" i="20"/>
  <c r="D5" i="20" s="1"/>
  <c r="F5" i="20" s="1"/>
  <c r="B769" i="6" s="1"/>
  <c r="C4" i="20"/>
  <c r="D4" i="20" s="1"/>
  <c r="F4" i="20" s="1"/>
  <c r="B1207" i="6" s="1"/>
  <c r="B1468" i="6" l="1"/>
  <c r="C6" i="13"/>
  <c r="D6" i="13" s="1"/>
  <c r="F6" i="13" s="1"/>
  <c r="B578" i="6" s="1"/>
  <c r="C5" i="13"/>
  <c r="D5" i="13" s="1"/>
  <c r="F5" i="13" s="1"/>
  <c r="B1310" i="6" s="1"/>
  <c r="C4" i="13"/>
  <c r="D4" i="13" s="1"/>
  <c r="F4" i="13" s="1"/>
  <c r="B868" i="6" s="1"/>
  <c r="C5" i="9"/>
  <c r="D5" i="9" s="1"/>
  <c r="F5" i="9" s="1"/>
  <c r="C4" i="9"/>
  <c r="D4" i="9" s="1"/>
  <c r="F4" i="9" s="1"/>
  <c r="B378" i="6" s="1"/>
  <c r="C6" i="10"/>
  <c r="D6" i="10" s="1"/>
  <c r="F6" i="10" s="1"/>
  <c r="B833" i="6" s="1"/>
  <c r="C5" i="10"/>
  <c r="D5" i="10" s="1"/>
  <c r="F5" i="10" s="1"/>
  <c r="B569" i="6" s="1"/>
  <c r="C4" i="10"/>
  <c r="D4" i="10" s="1"/>
  <c r="F4" i="10" s="1"/>
  <c r="B1603" i="6" s="1"/>
  <c r="C6" i="11"/>
  <c r="D6" i="11" s="1"/>
  <c r="F6" i="11" s="1"/>
  <c r="B1362" i="6" s="1"/>
  <c r="C5" i="11"/>
  <c r="D5" i="11" s="1"/>
  <c r="F5" i="11" s="1"/>
  <c r="B1006" i="6" s="1"/>
  <c r="C4" i="11"/>
  <c r="D4" i="11" s="1"/>
  <c r="F4" i="11" s="1"/>
  <c r="B230" i="6" s="1"/>
  <c r="C5" i="12"/>
  <c r="D5" i="12" s="1"/>
  <c r="F5" i="12" s="1"/>
  <c r="B8" i="6" s="1"/>
  <c r="C4" i="12"/>
  <c r="D4" i="12" s="1"/>
  <c r="F4" i="12" s="1"/>
  <c r="B1195" i="6" s="1"/>
  <c r="D4" i="8" l="1"/>
  <c r="C12" i="8" l="1"/>
  <c r="D12" i="8" s="1"/>
  <c r="F12" i="8" s="1"/>
  <c r="B1027" i="6" s="1"/>
  <c r="C11" i="8"/>
  <c r="D11" i="8" s="1"/>
  <c r="F11" i="8" s="1"/>
  <c r="B290" i="6" s="1"/>
  <c r="C10" i="8"/>
  <c r="D10" i="8" s="1"/>
  <c r="F10" i="8" s="1"/>
  <c r="B1043" i="6" s="1"/>
  <c r="C9" i="8"/>
  <c r="D9" i="8" s="1"/>
  <c r="F9" i="8" s="1"/>
  <c r="B107" i="6" s="1"/>
  <c r="C8" i="8"/>
  <c r="D8" i="8" s="1"/>
  <c r="F8" i="8" s="1"/>
  <c r="B903" i="6" s="1"/>
  <c r="C7" i="8"/>
  <c r="D7" i="8" s="1"/>
  <c r="F7" i="8" s="1"/>
  <c r="B181" i="6" s="1"/>
  <c r="C6" i="8"/>
  <c r="D6" i="8" s="1"/>
  <c r="F6" i="8" s="1"/>
  <c r="B635" i="6" s="1"/>
  <c r="C5" i="8"/>
  <c r="D5" i="8" s="1"/>
  <c r="F5" i="8" s="1"/>
  <c r="B14" i="6" s="1"/>
  <c r="C4" i="8"/>
  <c r="F4" i="8" s="1"/>
  <c r="B1616" i="6" s="1"/>
  <c r="C7" i="5" l="1"/>
  <c r="D7" i="5" s="1"/>
  <c r="F7" i="5" s="1"/>
  <c r="B587" i="6" s="1"/>
  <c r="C6" i="5"/>
  <c r="D6" i="5" s="1"/>
  <c r="F6" i="5" s="1"/>
  <c r="B1396" i="6" s="1"/>
  <c r="C5" i="5"/>
  <c r="D5" i="5" s="1"/>
  <c r="F5" i="5" s="1"/>
  <c r="B1414" i="6" s="1"/>
  <c r="C4" i="5"/>
  <c r="D4" i="5" s="1"/>
  <c r="F4" i="5" s="1"/>
  <c r="B892" i="6" s="1"/>
  <c r="C5" i="4"/>
  <c r="D5" i="4" s="1"/>
  <c r="F5" i="4" s="1"/>
  <c r="B1573" i="6" s="1"/>
  <c r="C4" i="4"/>
  <c r="D4" i="4" s="1"/>
  <c r="F4" i="4" s="1"/>
  <c r="B468" i="6" s="1"/>
  <c r="C8" i="3"/>
  <c r="D8" i="3" s="1"/>
  <c r="F8" i="3" s="1"/>
  <c r="B699" i="6" s="1"/>
  <c r="C7" i="3"/>
  <c r="D7" i="3" s="1"/>
  <c r="F7" i="3" s="1"/>
  <c r="B33" i="6" s="1"/>
  <c r="C6" i="3"/>
  <c r="D6" i="3" s="1"/>
  <c r="F6" i="3" s="1"/>
  <c r="B1225" i="6" s="1"/>
  <c r="C5" i="3"/>
  <c r="D5" i="3" s="1"/>
  <c r="F5" i="3" s="1"/>
  <c r="B1005" i="6" s="1"/>
  <c r="C4" i="3"/>
  <c r="D4" i="3" s="1"/>
  <c r="F4" i="3" s="1"/>
  <c r="B1574" i="6" s="1"/>
  <c r="C9" i="2"/>
  <c r="D9" i="2" s="1"/>
  <c r="F9" i="2" s="1"/>
  <c r="B130" i="6" s="1"/>
  <c r="C8" i="2"/>
  <c r="D8" i="2" s="1"/>
  <c r="F8" i="2" s="1"/>
  <c r="B649" i="6" s="1"/>
  <c r="C7" i="2"/>
  <c r="D7" i="2" s="1"/>
  <c r="F7" i="2" s="1"/>
  <c r="B169" i="6" s="1"/>
  <c r="C6" i="2"/>
  <c r="D6" i="2" s="1"/>
  <c r="F6" i="2" s="1"/>
  <c r="B160" i="6" s="1"/>
  <c r="C5" i="2"/>
  <c r="D5" i="2" s="1"/>
  <c r="F5" i="2" s="1"/>
  <c r="B611" i="6" s="1"/>
  <c r="C4" i="2"/>
  <c r="D4" i="2" s="1"/>
  <c r="F4" i="2" s="1"/>
  <c r="B386" i="6" s="1"/>
  <c r="C8" i="1"/>
  <c r="D8" i="1" s="1"/>
  <c r="F8" i="1" s="1"/>
  <c r="B867" i="6" s="1"/>
  <c r="C7" i="1"/>
  <c r="D7" i="1" s="1"/>
  <c r="F7" i="1" s="1"/>
  <c r="B959" i="6" s="1"/>
  <c r="C6" i="1"/>
  <c r="D6" i="1" s="1"/>
  <c r="F6" i="1" s="1"/>
  <c r="B775" i="6" s="1"/>
  <c r="C5" i="1"/>
  <c r="D5" i="1" s="1"/>
  <c r="F5" i="1" s="1"/>
  <c r="B261" i="6" s="1"/>
  <c r="C4" i="1"/>
  <c r="D4" i="1" s="1"/>
  <c r="F4" i="1" s="1"/>
  <c r="B610" i="6" s="1"/>
</calcChain>
</file>

<file path=xl/sharedStrings.xml><?xml version="1.0" encoding="utf-8"?>
<sst xmlns="http://schemas.openxmlformats.org/spreadsheetml/2006/main" count="4874" uniqueCount="1388">
  <si>
    <t>НИК</t>
  </si>
  <si>
    <t>Текущий долг (-)
Текущий депозит (+)</t>
  </si>
  <si>
    <r>
      <rPr>
        <b/>
        <u/>
        <sz val="8"/>
        <color indexed="12"/>
        <rFont val="Calibri"/>
        <family val="2"/>
        <charset val="204"/>
      </rPr>
      <t>АРХИВ</t>
    </r>
    <r>
      <rPr>
        <u/>
        <sz val="8"/>
        <color indexed="12"/>
        <rFont val="Calibri"/>
        <family val="2"/>
        <charset val="204"/>
      </rPr>
      <t xml:space="preserve">
баланс СП 1-299
долг (-), депозит</t>
    </r>
  </si>
  <si>
    <r>
      <rPr>
        <b/>
        <u/>
        <sz val="8"/>
        <color indexed="12"/>
        <rFont val="Calibri"/>
        <family val="2"/>
        <charset val="204"/>
      </rPr>
      <t>АРХИВ</t>
    </r>
    <r>
      <rPr>
        <u/>
        <sz val="8"/>
        <color indexed="12"/>
        <rFont val="Calibri"/>
        <family val="2"/>
        <charset val="204"/>
      </rPr>
      <t xml:space="preserve">
баланс СП 300-739
долг (-), депозит </t>
    </r>
  </si>
  <si>
    <t>закладки с расчетами
(номер закладки - номер выкупа)</t>
  </si>
  <si>
    <t>В каждой закладке представлены расчеты стоимости заказов</t>
  </si>
  <si>
    <t>красным выделены закладки, соответствующие полученным номерам посылок</t>
  </si>
  <si>
    <t>923, 924</t>
  </si>
  <si>
    <t xml:space="preserve"> - Ася-</t>
  </si>
  <si>
    <t>237, 320, 371, 488</t>
  </si>
  <si>
    <t>Расчет смотрите в закладках с номерами страниц: 1, 2… и тп.</t>
  </si>
  <si>
    <t xml:space="preserve"> -Алесия-</t>
  </si>
  <si>
    <t>!!!Julia!!!</t>
  </si>
  <si>
    <t>&amp;11</t>
  </si>
  <si>
    <t>*Galina222*</t>
  </si>
  <si>
    <t>692, 742, 793, 817, 833</t>
  </si>
  <si>
    <t>*Natusik*</t>
  </si>
  <si>
    <t>35, 64, 545, 554, 625, 818, 831, 970</t>
  </si>
  <si>
    <t>*olko*</t>
  </si>
  <si>
    <t>540, 555</t>
  </si>
  <si>
    <t>*Stasia*</t>
  </si>
  <si>
    <t>*SvetOK*</t>
  </si>
  <si>
    <t>263, 293, 339</t>
  </si>
  <si>
    <t>*Бантик*</t>
  </si>
  <si>
    <t>*Неженка*</t>
  </si>
  <si>
    <t>*Нирвана*</t>
  </si>
  <si>
    <t>_aida_</t>
  </si>
  <si>
    <t>_Дарья_</t>
  </si>
  <si>
    <t>_Екатерина_</t>
  </si>
  <si>
    <t>672, 701</t>
  </si>
  <si>
    <t>_серьезная</t>
  </si>
  <si>
    <t>199, 201, 247, 248, 297, 403, 496, 603, 911</t>
  </si>
  <si>
    <t>~Rosette~</t>
  </si>
  <si>
    <t>85, 133, 167, 219-220, 375, 457</t>
  </si>
  <si>
    <t>&lt;Вика&gt;</t>
  </si>
  <si>
    <t>°•СвЕтЛаЯ•°</t>
  </si>
  <si>
    <t>27lyu</t>
  </si>
  <si>
    <t>28mes</t>
  </si>
  <si>
    <t>342, 348</t>
  </si>
  <si>
    <t>a.mamykina</t>
  </si>
  <si>
    <t>Abesinka</t>
  </si>
  <si>
    <t>237, 298, 682</t>
  </si>
  <si>
    <t>abrikosina</t>
  </si>
  <si>
    <t>acsf</t>
  </si>
  <si>
    <t>79, 121, 152, 336, 967</t>
  </si>
  <si>
    <t>Afrodita5</t>
  </si>
  <si>
    <t>584, 692</t>
  </si>
  <si>
    <t>aisha76</t>
  </si>
  <si>
    <t xml:space="preserve">aisha76  </t>
  </si>
  <si>
    <t>akme84</t>
  </si>
  <si>
    <t>Alen@</t>
  </si>
  <si>
    <t>262, 284, 303</t>
  </si>
  <si>
    <t>ALENA*B</t>
  </si>
  <si>
    <t>773, 774, 977, 979</t>
  </si>
  <si>
    <t>aLenka_1009</t>
  </si>
  <si>
    <t>439, 442, 443, 447, 451, 467, 472, 479, 482, 483, 489, 499, 502, 504, 507, 509, 510, 518, 524, 532, 535, 546, 548, 550, 583, 597, 607,  653, 659, 666, 677, 680, 696, 795, 837, 861, 866, 888, 950</t>
  </si>
  <si>
    <t>Alesna</t>
  </si>
  <si>
    <t>641, 642, 685</t>
  </si>
  <si>
    <t>alexklmn</t>
  </si>
  <si>
    <t>40, 44</t>
  </si>
  <si>
    <t>Alice312</t>
  </si>
  <si>
    <t>Alika s</t>
  </si>
  <si>
    <t>448, 910</t>
  </si>
  <si>
    <t>Alionka*</t>
  </si>
  <si>
    <t>541, 547, 556, 624, 699, 718, 722, 753, 778, 789, 805, 900, 962</t>
  </si>
  <si>
    <t>Alisha95</t>
  </si>
  <si>
    <t>Amarulla</t>
  </si>
  <si>
    <t>71, 469, 477, 502, 512, 525, 531, 550, 566, 573, 613, 633, 678, 698, 729, 741, 754, 788, 791, 814, 845, 897</t>
  </si>
  <si>
    <t>amica90</t>
  </si>
  <si>
    <t>743, 915</t>
  </si>
  <si>
    <t>AmoreFem</t>
  </si>
  <si>
    <t>An@stasia</t>
  </si>
  <si>
    <t>anastaciakk</t>
  </si>
  <si>
    <t>Anastasiya344</t>
  </si>
  <si>
    <t>642, 664, 713, 843</t>
  </si>
  <si>
    <t>Anchie</t>
  </si>
  <si>
    <t>anchutka2010</t>
  </si>
  <si>
    <t>666, 800, 864, 907, 927, 949,966</t>
  </si>
  <si>
    <t>anesteziya</t>
  </si>
  <si>
    <t>anfan</t>
  </si>
  <si>
    <t>634, 635, 813, 829, 847, 867, 875</t>
  </si>
  <si>
    <t>angrid</t>
  </si>
  <si>
    <t>Ann_T</t>
  </si>
  <si>
    <t>103, 178, 191, 206,212, 214, 215, 243, 247, 254, 258, 284, 288, 298, 302, 307, 309, 312, 340, 349, 352, 369, 383, 431, 447, 452, 501, 521, 526, 531, 532, 539, 622</t>
  </si>
  <si>
    <t>Anna Nickola</t>
  </si>
  <si>
    <t>ANOR</t>
  </si>
  <si>
    <t>588, 593, 639, 746, 753, 815, 823, 852, 890 , 899, 908, 912, 919, 937, 946, 948</t>
  </si>
  <si>
    <t xml:space="preserve">Ansy  </t>
  </si>
  <si>
    <t>1, 7, 11, 12, 13, 59, 91, 95</t>
  </si>
  <si>
    <t>Any_Bany</t>
  </si>
  <si>
    <t>Any0318</t>
  </si>
  <si>
    <t>282, 325, 401</t>
  </si>
  <si>
    <t>Anyaaaaaa</t>
  </si>
  <si>
    <t>647, 745, 907</t>
  </si>
  <si>
    <t>Anyunya</t>
  </si>
  <si>
    <t>Anyuta_nv</t>
  </si>
  <si>
    <t>617, 667, 692, 945</t>
  </si>
  <si>
    <t>apple70</t>
  </si>
  <si>
    <t>491, 498</t>
  </si>
  <si>
    <t>Arizona</t>
  </si>
  <si>
    <t>81, 82, 85, 90, 111, 299, 305, 307, 308, 310, 335, 387, 398, 414, 415, 424, 429, 439, 475, 502, 560, 569, 606, 622, 632, 638, 656, 688, 708, 725, +731, 732, 734, 736, 739, 752, 777, 783, 796, 797, 901, 912, 934</t>
  </si>
  <si>
    <t>Arlene</t>
  </si>
  <si>
    <t>391, 459, 478, 485, 598, 801</t>
  </si>
  <si>
    <t>artik</t>
  </si>
  <si>
    <t>arunrie</t>
  </si>
  <si>
    <t>425, 946</t>
  </si>
  <si>
    <t>Asapa</t>
  </si>
  <si>
    <t xml:space="preserve">Asian_butterfly </t>
  </si>
  <si>
    <t>72, 691, 836, 837</t>
  </si>
  <si>
    <t>ASIAT</t>
  </si>
  <si>
    <t>ASINSK</t>
  </si>
  <si>
    <t>AstiMartini</t>
  </si>
  <si>
    <t>469, 484, 621, 856</t>
  </si>
  <si>
    <t>Aussie</t>
  </si>
  <si>
    <t>51, 65, 83, 84,87, 88, 100, 112, 123, 134, 142, 151, 160, 168, 186, 187, 199, 200, 202, 207, 230, 239, 260, 279, 291, 299, 303, 313, 323, 345, 382, 383, 401, 426, 441, 457, 483, 500, 505, 531, 564, 572, 588, 593, 610, 628, 669, 748, 740, , 790, 804, 837, 853, 926, 932, 951, 980</t>
  </si>
  <si>
    <t>bab</t>
  </si>
  <si>
    <t>babusinka</t>
  </si>
  <si>
    <t>976, 978</t>
  </si>
  <si>
    <t>barbara28</t>
  </si>
  <si>
    <t>798, 814, 943</t>
  </si>
  <si>
    <t>Bast</t>
  </si>
  <si>
    <t>Beatrix</t>
  </si>
  <si>
    <t>235, 365, 400</t>
  </si>
  <si>
    <t>bella d`estate</t>
  </si>
  <si>
    <t>Bellisa</t>
  </si>
  <si>
    <t>60, 175</t>
  </si>
  <si>
    <t>Ber Ta</t>
  </si>
  <si>
    <t>801, 811, 901, 908, 936, 956</t>
  </si>
  <si>
    <t>Betavik</t>
  </si>
  <si>
    <t>401, 408, 415, 421, 423, 446, 466, 611, 625, 687, 956</t>
  </si>
  <si>
    <t>Bittersweet</t>
  </si>
  <si>
    <t>Bizkit</t>
  </si>
  <si>
    <t>blacktv</t>
  </si>
  <si>
    <t>889, 907, 951, 957, 976</t>
  </si>
  <si>
    <t>Bliss</t>
  </si>
  <si>
    <t>BlueAngel</t>
  </si>
  <si>
    <t>462, 509</t>
  </si>
  <si>
    <t>boarisha</t>
  </si>
  <si>
    <t>Boolochka</t>
  </si>
  <si>
    <t>britva</t>
  </si>
  <si>
    <t>BrnNsk</t>
  </si>
  <si>
    <t>207, 321, 510</t>
  </si>
  <si>
    <t>Bulani</t>
  </si>
  <si>
    <t>196, 198</t>
  </si>
  <si>
    <t>burunduchiha</t>
  </si>
  <si>
    <t>Butterflyyy</t>
  </si>
  <si>
    <t>Cappuccino</t>
  </si>
  <si>
    <t>147, 151, 282, 288, 348, 504, 606, 695, 713, 812, 964</t>
  </si>
  <si>
    <t>Cat777</t>
  </si>
  <si>
    <t>613, 702, 731, 747</t>
  </si>
  <si>
    <t>Catberry</t>
  </si>
  <si>
    <t>19, 21, 41, 43, 46, 128, 172, 176, 194, 205</t>
  </si>
  <si>
    <t>Celika</t>
  </si>
  <si>
    <t>299, 302</t>
  </si>
  <si>
    <t>CHADO4</t>
  </si>
  <si>
    <t>730, 817, 881, 927</t>
  </si>
  <si>
    <t>Cherryta</t>
  </si>
  <si>
    <t>247, 257, 471, 473, 543, 545, 556, 574, 582</t>
  </si>
  <si>
    <t>Chloe</t>
  </si>
  <si>
    <t>884, 917</t>
  </si>
  <si>
    <t>coraolive</t>
  </si>
  <si>
    <t>Corneille</t>
  </si>
  <si>
    <t>595, 777</t>
  </si>
  <si>
    <t>D@shuk</t>
  </si>
  <si>
    <t>Da_rya</t>
  </si>
  <si>
    <t>180, 186, 232, 517, 695</t>
  </si>
  <si>
    <t>Dacha</t>
  </si>
  <si>
    <t>575, 577</t>
  </si>
  <si>
    <t>Daenerys</t>
  </si>
  <si>
    <t>562, 601, 612, 673</t>
  </si>
  <si>
    <t>daisyR</t>
  </si>
  <si>
    <t>715, 752</t>
  </si>
  <si>
    <t>dangy</t>
  </si>
  <si>
    <t>578, 707, 856, 927</t>
  </si>
  <si>
    <t>dar-yana</t>
  </si>
  <si>
    <t>Dayana</t>
  </si>
  <si>
    <t>768, 791</t>
  </si>
  <si>
    <t>destiny85</t>
  </si>
  <si>
    <t>Dgenny</t>
  </si>
  <si>
    <t>Di Na</t>
  </si>
  <si>
    <t>74, 89, 101, 198, 199, 303, 748, 853</t>
  </si>
  <si>
    <t>Djessika</t>
  </si>
  <si>
    <t>39, 44, 65, 83, 85, 94, 164, 255, 301</t>
  </si>
  <si>
    <t>Domino</t>
  </si>
  <si>
    <t>Doriana</t>
  </si>
  <si>
    <t>Drugok</t>
  </si>
  <si>
    <t>237,239, 256, 300, 308, 349</t>
  </si>
  <si>
    <t>eho</t>
  </si>
  <si>
    <t>877, 879</t>
  </si>
  <si>
    <t>ekotey</t>
  </si>
  <si>
    <t>Elena Z</t>
  </si>
  <si>
    <t>221, 582, 950, 959</t>
  </si>
  <si>
    <t>elena!</t>
  </si>
  <si>
    <t>634, 729, 767, 774, 847, 875, 961</t>
  </si>
  <si>
    <t>Elena_igum</t>
  </si>
  <si>
    <t>elena_serdyuk</t>
  </si>
  <si>
    <t>352, 363</t>
  </si>
  <si>
    <t>Elena090</t>
  </si>
  <si>
    <t>438, 441, 453, 457, 468, 514</t>
  </si>
  <si>
    <t>Elena2507</t>
  </si>
  <si>
    <t>753, 782, 830</t>
  </si>
  <si>
    <t>elena36</t>
  </si>
  <si>
    <t>428, 442, 453, 699, 714, 790, 843, 856</t>
  </si>
  <si>
    <t>Elenawell</t>
  </si>
  <si>
    <t>566, 569, 594, 596, 716, 739, 782</t>
  </si>
  <si>
    <t>Elenka1983</t>
  </si>
  <si>
    <t xml:space="preserve">elenka235  </t>
  </si>
  <si>
    <t>677, 687</t>
  </si>
  <si>
    <t>elenn</t>
  </si>
  <si>
    <t>115, 118, 119, 120, 122, 133, 173, 172, 180, 185, 189, 200, 201, 207, 251, 402</t>
  </si>
  <si>
    <t>Elenushka</t>
  </si>
  <si>
    <t>Elison</t>
  </si>
  <si>
    <t>350, 403, 409, 422, 548, 748, 760, 900, 979</t>
  </si>
  <si>
    <t>elka-palka</t>
  </si>
  <si>
    <t>elkina</t>
  </si>
  <si>
    <t>2, 51,52, 82, 121</t>
  </si>
  <si>
    <t>Ellli</t>
  </si>
  <si>
    <t>EnotOxx</t>
  </si>
  <si>
    <t>240, 454</t>
  </si>
  <si>
    <t>Eseniya</t>
  </si>
  <si>
    <t>238, 576</t>
  </si>
  <si>
    <t>esera</t>
  </si>
  <si>
    <t>400, 910</t>
  </si>
  <si>
    <t>Estra25</t>
  </si>
  <si>
    <t>eva_av</t>
  </si>
  <si>
    <t>eva28</t>
  </si>
  <si>
    <t>EVE_8</t>
  </si>
  <si>
    <t>920, 957</t>
  </si>
  <si>
    <t>evgeniya2012</t>
  </si>
  <si>
    <t>284.1, 286, 292</t>
  </si>
  <si>
    <t>Evgeniya24</t>
  </si>
  <si>
    <t>769, 782, 784, 790, 820, 860, 870, 878, 927, 940, 954, 966</t>
  </si>
  <si>
    <t>Evgeniyaiz</t>
  </si>
  <si>
    <t>evgenka86</t>
  </si>
  <si>
    <t>Extra</t>
  </si>
  <si>
    <t>f.irina</t>
  </si>
  <si>
    <t>286, 288, 296</t>
  </si>
  <si>
    <t>ff-olik</t>
  </si>
  <si>
    <t>854, 857</t>
  </si>
  <si>
    <t>Figura</t>
  </si>
  <si>
    <t>26, 27, 28, 318, 441, 485, 489, 632, 637, 653, 655, 678</t>
  </si>
  <si>
    <t>FISTASHKA*****</t>
  </si>
  <si>
    <t>289, 338, 664, 695, 707, 961</t>
  </si>
  <si>
    <t>fox103</t>
  </si>
  <si>
    <t>294, 559, 738, 476, 662, 688, 816,820, 826, 904, 944, 945,949, 966, 976</t>
  </si>
  <si>
    <t>Frence</t>
  </si>
  <si>
    <t>Freylin</t>
  </si>
  <si>
    <t>386, 398, 405, 407, 409, 414, 416, 419, 423, 430, 435, 439, 450, 455, 584, 599, 600</t>
  </si>
  <si>
    <t>fuzz</t>
  </si>
  <si>
    <t>476, 503, 512, 549, 557, 571, 584, 587, 593, 603, 709, 712, 845, 850, 930</t>
  </si>
  <si>
    <t>GalunjaP</t>
  </si>
  <si>
    <t>177, 186, 187, 291, 294, 463</t>
  </si>
  <si>
    <t>Gardeya</t>
  </si>
  <si>
    <t>15, 16, 21, 25, 28, 32, 34, 35, 40, 54, 58, 61, 66, 69, 75, 112, 142, 143, 169, 198, 200, 202, 234, 235, 241,257, 273-274, 320</t>
  </si>
  <si>
    <t>Gelli</t>
  </si>
  <si>
    <t>GEMKA83</t>
  </si>
  <si>
    <t>322, 385, 447, 488</t>
  </si>
  <si>
    <t>Genek</t>
  </si>
  <si>
    <t>916, 922, 923</t>
  </si>
  <si>
    <t>Gin_Ger</t>
  </si>
  <si>
    <t>861, 934, 947, 971</t>
  </si>
  <si>
    <t>GLAN</t>
  </si>
  <si>
    <t>356, 384, 454, 482, 498, 587, 600, 611, 640, 652, 834, 962, 969</t>
  </si>
  <si>
    <t>Golden-S</t>
  </si>
  <si>
    <t>652, 665, 676, 747, 769, 853, 900</t>
  </si>
  <si>
    <t>goppka</t>
  </si>
  <si>
    <t>grace kelly</t>
  </si>
  <si>
    <t>407, 510</t>
  </si>
  <si>
    <t>gracia</t>
  </si>
  <si>
    <t>Green eyes</t>
  </si>
  <si>
    <t>159, 170, 753, 755, 774, 778, 916, 927, 932</t>
  </si>
  <si>
    <t>Gugushonok</t>
  </si>
  <si>
    <t>327, 346, 347, 349, 407, 447, 476</t>
  </si>
  <si>
    <t>guno</t>
  </si>
  <si>
    <t xml:space="preserve">Helen_D  </t>
  </si>
  <si>
    <t>290, 296, 357</t>
  </si>
  <si>
    <t>helenaRU</t>
  </si>
  <si>
    <t>helenlaw</t>
  </si>
  <si>
    <t>67, 68, 86, 87, 105, 107, 108</t>
  </si>
  <si>
    <t>Helenn</t>
  </si>
  <si>
    <t>866, 948</t>
  </si>
  <si>
    <t xml:space="preserve">hellcat222  </t>
  </si>
  <si>
    <t>4, 7, 11, 12, 30, 35, 82, 89, 95, 99, 113, 114, 150, 162, 184, 203, 205, 215, 232</t>
  </si>
  <si>
    <t>Hibiskus</t>
  </si>
  <si>
    <t>112, 142, 163, 168, 194, 687, 809</t>
  </si>
  <si>
    <t>Himera-Z</t>
  </si>
  <si>
    <t>Hoksa</t>
  </si>
  <si>
    <t>ibakutis</t>
  </si>
  <si>
    <t>inezilya</t>
  </si>
  <si>
    <t>814, 938</t>
  </si>
  <si>
    <t>Ingrid</t>
  </si>
  <si>
    <t>107, 108, 129-131, 143, 144, 149, 162, 169, 183, 208-210, 213, 223-225, 246, 249, 250, 252, 253, 254, 493, 498, 500, 528, 682, 703</t>
  </si>
  <si>
    <t>inna 171</t>
  </si>
  <si>
    <t>Inna.K.</t>
  </si>
  <si>
    <t>383, 407, 492, 498, 590, 617, 639, 666, 699, 722, 725, 730, 755, 763, 781, 796</t>
  </si>
  <si>
    <t>Ir_86</t>
  </si>
  <si>
    <t>51, 57, 62, 65, 66, 67, 68, 70, 79, 84,88, 90, 91, 92, 96, 97, 101, 117, 119, 128, 163, 170, 199, 200, 203, 204, 216, 380</t>
  </si>
  <si>
    <t>Iren117</t>
  </si>
  <si>
    <t>961, 966</t>
  </si>
  <si>
    <t>Iriana</t>
  </si>
  <si>
    <t>IrishSummer</t>
  </si>
  <si>
    <t>604, 795</t>
  </si>
  <si>
    <t>Irynya</t>
  </si>
  <si>
    <t>205, 540, 543, 558</t>
  </si>
  <si>
    <t>ivanovan</t>
  </si>
  <si>
    <t>683, 840, 900, 901, 945, 951</t>
  </si>
  <si>
    <t>iwonna…</t>
  </si>
  <si>
    <t>9, 10, 38, 53, 57, 59, 62, 63, 67, 70, 71, 72, 76, 80, 82,88, 94, 95, 101, 103, 104, 107, 118, 131, 138, 169, 193, 198, 266, 442, 536, 539, 603, 714, 720, 917</t>
  </si>
  <si>
    <t>Ja-brunetko</t>
  </si>
  <si>
    <t>Jane26</t>
  </si>
  <si>
    <t>539, 564, 587, 941</t>
  </si>
  <si>
    <t>janechka</t>
  </si>
  <si>
    <t>Janey</t>
  </si>
  <si>
    <t>31, 33, 45, 46, 54, 226</t>
  </si>
  <si>
    <t>Jara81</t>
  </si>
  <si>
    <t xml:space="preserve">Jara81  </t>
  </si>
  <si>
    <t>Jokondich29</t>
  </si>
  <si>
    <t>341, 349, 440, 562, 777</t>
  </si>
  <si>
    <t>julary</t>
  </si>
  <si>
    <t>2, 4, 47, 56, 57, 83,86, 96, 131, 176, 177, 181, 186, 194, 201, 207,221, 266, 323, 329, 347, 365, 367, 379, 388, 409, 430, 537, 579, 599, 614, 618, 624, 625, 687, 704</t>
  </si>
  <si>
    <t>juli160884</t>
  </si>
  <si>
    <t>974, 975</t>
  </si>
  <si>
    <t xml:space="preserve">juli160884  </t>
  </si>
  <si>
    <t>Julia 6</t>
  </si>
  <si>
    <t>872, 878, 895, 922, 923</t>
  </si>
  <si>
    <t>Julice</t>
  </si>
  <si>
    <t>Jully</t>
  </si>
  <si>
    <t>260, 542, 577, 578, 584, 600, 609, 694, 751, 832, 861, 867, 868, 872, 881</t>
  </si>
  <si>
    <t>JulyaS</t>
  </si>
  <si>
    <t>202, 432, 439, 725, 816, 820, 826, 889, 908, 914, 919</t>
  </si>
  <si>
    <t xml:space="preserve">kami555  </t>
  </si>
  <si>
    <t>526, 763</t>
  </si>
  <si>
    <t>Kamilka)</t>
  </si>
  <si>
    <t>395, 401</t>
  </si>
  <si>
    <t>karat_moon</t>
  </si>
  <si>
    <t>480, 489</t>
  </si>
  <si>
    <t>Kaspiy-Ulissa</t>
  </si>
  <si>
    <t>675, 707, 712</t>
  </si>
  <si>
    <t>kasya160</t>
  </si>
  <si>
    <t>Katenagri</t>
  </si>
  <si>
    <t>369, 447, 467, 537, 569</t>
  </si>
  <si>
    <t>katenka84</t>
  </si>
  <si>
    <t>547, 869, 873</t>
  </si>
  <si>
    <t>Katerina$</t>
  </si>
  <si>
    <t>548, 559, 565, 610</t>
  </si>
  <si>
    <t>Katerinka_89</t>
  </si>
  <si>
    <t>586, 655, 730</t>
  </si>
  <si>
    <t>Kathrin2009</t>
  </si>
  <si>
    <t>KatyaKatya</t>
  </si>
  <si>
    <t>412, 515</t>
  </si>
  <si>
    <t>katyonash</t>
  </si>
  <si>
    <t>142, 147, 185, 187</t>
  </si>
  <si>
    <t>Kenni</t>
  </si>
  <si>
    <t>637, 658, 659, 754</t>
  </si>
  <si>
    <t>kisa so vkusom</t>
  </si>
  <si>
    <t>KisenkaYa</t>
  </si>
  <si>
    <t>250, 289, 304, 866</t>
  </si>
  <si>
    <t>Kniga2012</t>
  </si>
  <si>
    <t>knowhow</t>
  </si>
  <si>
    <t>562, 564</t>
  </si>
  <si>
    <t>Konfetka</t>
  </si>
  <si>
    <t>729, 745</t>
  </si>
  <si>
    <t>koopri</t>
  </si>
  <si>
    <t>10, 12, 74, 75</t>
  </si>
  <si>
    <t>Kopeva</t>
  </si>
  <si>
    <t>Krakazjabra</t>
  </si>
  <si>
    <t>KristinaYa</t>
  </si>
  <si>
    <t>516, 728, 730</t>
  </si>
  <si>
    <t>ksaila</t>
  </si>
  <si>
    <t>55, 62, 120, 123, 216, 372</t>
  </si>
  <si>
    <t>Ksjunik</t>
  </si>
  <si>
    <t>218, 237, 260, 316, 323, 369, 396, 401</t>
  </si>
  <si>
    <t>kuzia_1</t>
  </si>
  <si>
    <t>709, 737, 902, 903, 916, 940</t>
  </si>
  <si>
    <t>L_emotion</t>
  </si>
  <si>
    <t>742, 846, 929, 951</t>
  </si>
  <si>
    <t>Ladys</t>
  </si>
  <si>
    <t>659, 685, 816</t>
  </si>
  <si>
    <t>LaikA</t>
  </si>
  <si>
    <t>317, 355</t>
  </si>
  <si>
    <t>Lalila</t>
  </si>
  <si>
    <t>lanycek</t>
  </si>
  <si>
    <t>198, 389, 410</t>
  </si>
  <si>
    <t>LaPetite</t>
  </si>
  <si>
    <t>22, 24, 29, 32, 50, 53, 69, 70, 78, 79, 107, 137, 168, 173, 199, 222, 251, 262, 281, 298, 386</t>
  </si>
  <si>
    <t>Larina-Irina</t>
  </si>
  <si>
    <t>Larisa 7</t>
  </si>
  <si>
    <t>810, 879</t>
  </si>
  <si>
    <t>LazarevaElena</t>
  </si>
  <si>
    <t>lebelulle</t>
  </si>
  <si>
    <t>636, 681</t>
  </si>
  <si>
    <t>Lel</t>
  </si>
  <si>
    <t>428, 458</t>
  </si>
  <si>
    <t>lele777</t>
  </si>
  <si>
    <t>Len4ik1980</t>
  </si>
  <si>
    <t>919, 946</t>
  </si>
  <si>
    <t>LenaSnegurka</t>
  </si>
  <si>
    <t>Lenok Sergeevna</t>
  </si>
  <si>
    <t>622, 872</t>
  </si>
  <si>
    <t>Lenok81</t>
  </si>
  <si>
    <t>lensh</t>
  </si>
  <si>
    <t>561, 692, 728, 760, 767, 912</t>
  </si>
  <si>
    <t>lenuchka</t>
  </si>
  <si>
    <t>549, 551</t>
  </si>
  <si>
    <t>leol</t>
  </si>
  <si>
    <t>511, 582, 617, 619, 655, 752</t>
  </si>
  <si>
    <t>lepola</t>
  </si>
  <si>
    <t>323, 407, 427, 441, 492, 707</t>
  </si>
  <si>
    <t>leya</t>
  </si>
  <si>
    <t>libenmamhen</t>
  </si>
  <si>
    <t>309, 312, 313, 319, 343, 354, 361, 366, 370, 371, 373, 375</t>
  </si>
  <si>
    <t>Libertine</t>
  </si>
  <si>
    <t>LilGlavbuh</t>
  </si>
  <si>
    <t>93, 360, 947</t>
  </si>
  <si>
    <t>Lilu242</t>
  </si>
  <si>
    <t>lilya-5503</t>
  </si>
  <si>
    <t>limma.ok</t>
  </si>
  <si>
    <t>678, 979</t>
  </si>
  <si>
    <t>Linda777</t>
  </si>
  <si>
    <t>Lira1405</t>
  </si>
  <si>
    <t>lisa008</t>
  </si>
  <si>
    <t>LiVe</t>
  </si>
  <si>
    <t>lizakaty</t>
  </si>
  <si>
    <t>692, 705, 707, 732, 740, 747, 785</t>
  </si>
  <si>
    <t>Lizunochek</t>
  </si>
  <si>
    <t>607, 859</t>
  </si>
  <si>
    <t>Lol*</t>
  </si>
  <si>
    <t>671, 679, 730, 912</t>
  </si>
  <si>
    <t>Lolly</t>
  </si>
  <si>
    <t>485, 489, 603, 648, 649, 656, 657, 660, 665, 666, 670, 679, 682, 684, , 688, 701, 704, 714, 770, 852, 932, 972</t>
  </si>
  <si>
    <t>Lolly Pop</t>
  </si>
  <si>
    <t>lori</t>
  </si>
  <si>
    <t>704, 839</t>
  </si>
  <si>
    <t>Lotos</t>
  </si>
  <si>
    <t>474, 481, 722</t>
  </si>
  <si>
    <t>lovazza</t>
  </si>
  <si>
    <t>917, 918, 924, 927, 934</t>
  </si>
  <si>
    <t>Love 85</t>
  </si>
  <si>
    <t>Love.ru</t>
  </si>
  <si>
    <t>Ltata</t>
  </si>
  <si>
    <t>LuckyNatali</t>
  </si>
  <si>
    <t>luddy</t>
  </si>
  <si>
    <t>820, 824, 832, 849, 883</t>
  </si>
  <si>
    <t xml:space="preserve">luddy </t>
  </si>
  <si>
    <t>4, 8, 25, 44, 46, 66, 123, 131, 137, 142, 151, 160, 165, 189, 195, 198, 205, 217,225, 239,274, 288, 289, 296, 309, 316, 319, 339, 340, 372, 381, 391, 404, 411, 412, 416, 429, 485, 522, 537, 710, 730, 735</t>
  </si>
  <si>
    <t>lulia2909</t>
  </si>
  <si>
    <t>lusiknsk</t>
  </si>
  <si>
    <t>767, 877, 895, 902</t>
  </si>
  <si>
    <t>Lyuda_Lyuda  </t>
  </si>
  <si>
    <t>83, 200, 297</t>
  </si>
  <si>
    <t>lyuna</t>
  </si>
  <si>
    <t>13, 21</t>
  </si>
  <si>
    <t>M@rin4ik</t>
  </si>
  <si>
    <t>742, 811, 831, 901, 969</t>
  </si>
  <si>
    <t>Macovsky</t>
  </si>
  <si>
    <t>468, 506</t>
  </si>
  <si>
    <t>magik</t>
  </si>
  <si>
    <t>619, 624, 633, 639, 667, 751, 766, 769, 782, 831, 851, 895, 896, 915, 927, 951, 952, 965, 975</t>
  </si>
  <si>
    <t>Majesty</t>
  </si>
  <si>
    <t>malvina88</t>
  </si>
  <si>
    <t>542, 543</t>
  </si>
  <si>
    <t>mama Ariny</t>
  </si>
  <si>
    <t>mama_sonika</t>
  </si>
  <si>
    <t>mama-KSU</t>
  </si>
  <si>
    <t>MamaLizo4ki</t>
  </si>
  <si>
    <t>221, 325, 328, 344, 378, 384, 387, 391, 399, 441, 522, 526, 532, 666, 689, 712, 730, 734, 790, 812, 828, 848, 858, 865, 882, 900, 912, 914, 917, 933, 943, 949, 951, 954, 972, 975</t>
  </si>
  <si>
    <t>MamaO</t>
  </si>
  <si>
    <t>MAMA-T</t>
  </si>
  <si>
    <t>847, 850, 860, 861, 870, 887, 920, 950</t>
  </si>
  <si>
    <t>mamazurab</t>
  </si>
  <si>
    <t>660, 672, 675, 676, 695, 753</t>
  </si>
  <si>
    <t>Mango Fish</t>
  </si>
  <si>
    <t>manyata</t>
  </si>
  <si>
    <t>Margo20</t>
  </si>
  <si>
    <t>margo2759</t>
  </si>
  <si>
    <t>Marihuanna</t>
  </si>
  <si>
    <t>Marina259</t>
  </si>
  <si>
    <t>Marisha_123</t>
  </si>
  <si>
    <t>MarmeladkaNSK</t>
  </si>
  <si>
    <t>466, 541</t>
  </si>
  <si>
    <t>marsG</t>
  </si>
  <si>
    <t>327, 329, 340, 345, 350, 358, 359, 365, 368, 371, 380, 385, 428, 743, 771, 772</t>
  </si>
  <si>
    <t>martat</t>
  </si>
  <si>
    <t>marty2002</t>
  </si>
  <si>
    <t>55, 60, 64, 92, 555, 556, 576, 619, 655, 672, 682, 684, 847, 896</t>
  </si>
  <si>
    <t>marusya7</t>
  </si>
  <si>
    <t>175, 185, 201, 217,222, 233, 235, 256, 264, 281, 292, 294, 315, 480, 501, 525, 526, 531, 532, 536, 541, 545, 547, 572, 578, 592, 596, 611, 620, 653, 677, 701, 720, 728, 736, 754, 757, 793, 844, 914, 919</t>
  </si>
  <si>
    <t>Marya2009</t>
  </si>
  <si>
    <t>711, 715</t>
  </si>
  <si>
    <t>MaryBell</t>
  </si>
  <si>
    <t>Mashka_Scandal</t>
  </si>
  <si>
    <t>809, 834, 856, 866, 890, 891</t>
  </si>
  <si>
    <t>MashuLia</t>
  </si>
  <si>
    <t>mayby_123</t>
  </si>
  <si>
    <t>812, 934</t>
  </si>
  <si>
    <t>may-lyudmila</t>
  </si>
  <si>
    <t>73, 129, 144, 145, 168, 887</t>
  </si>
  <si>
    <t>Mechta*</t>
  </si>
  <si>
    <t>507, 677</t>
  </si>
  <si>
    <t>mendilin</t>
  </si>
  <si>
    <t>104, 109, 145</t>
  </si>
  <si>
    <t>meze</t>
  </si>
  <si>
    <t>166, 528</t>
  </si>
  <si>
    <t>Mgnovenie</t>
  </si>
  <si>
    <t>milaschka83</t>
  </si>
  <si>
    <t>milashaaa</t>
  </si>
  <si>
    <t>milka.</t>
  </si>
  <si>
    <t>779, 781, 797, 816, 824, 853, 863, 887, 908</t>
  </si>
  <si>
    <t>mishrutka</t>
  </si>
  <si>
    <t>MISS JM</t>
  </si>
  <si>
    <t>304, 309, 372, 399, 412, 421, 537, 544, 547, 572, 659, 678, 684, 692, 706, 710, 729, 767, 773, 785, 789, 798, 812, 839, 930, 939, 943,945, 975</t>
  </si>
  <si>
    <t>MNG</t>
  </si>
  <si>
    <t>Mo_Lena</t>
  </si>
  <si>
    <t>291, 299, 301, 302, 303, 345</t>
  </si>
  <si>
    <t xml:space="preserve">momo5000  </t>
  </si>
  <si>
    <t>50, 54, 57</t>
  </si>
  <si>
    <t>more-more</t>
  </si>
  <si>
    <t>Morrigan</t>
  </si>
  <si>
    <t>246, 268, 450, 456, 476, 505, 617, 631, 636, 762, 772, 861, 919</t>
  </si>
  <si>
    <t>Moskoun</t>
  </si>
  <si>
    <t>165, 180, 182, 185, 261, 270</t>
  </si>
  <si>
    <t>MotherSon</t>
  </si>
  <si>
    <t>224, 233</t>
  </si>
  <si>
    <t>mullirina</t>
  </si>
  <si>
    <t>MusjaS</t>
  </si>
  <si>
    <t>musy100</t>
  </si>
  <si>
    <t>101, 634</t>
  </si>
  <si>
    <t>Mорула</t>
  </si>
  <si>
    <t>403, 660</t>
  </si>
  <si>
    <t>Nadezda007</t>
  </si>
  <si>
    <t>nadia82</t>
  </si>
  <si>
    <t>nadrugoiplanete</t>
  </si>
  <si>
    <t>215, 279</t>
  </si>
  <si>
    <t>nafanya54</t>
  </si>
  <si>
    <t>Nailya_Y</t>
  </si>
  <si>
    <t>151, 165, 189, 192, 368, 402, 427, 480, 543,555, 660, 694, 709, 756, 814, 844, 845, 883, 945, 957</t>
  </si>
  <si>
    <t xml:space="preserve">nastasia81 </t>
  </si>
  <si>
    <t>Nastay</t>
  </si>
  <si>
    <t>Nastena222</t>
  </si>
  <si>
    <t>907, 927</t>
  </si>
  <si>
    <t>Nastenka82</t>
  </si>
  <si>
    <t>269, 323</t>
  </si>
  <si>
    <t>nastiy</t>
  </si>
  <si>
    <t>Nasyasya</t>
  </si>
  <si>
    <t>799, 800, 910</t>
  </si>
  <si>
    <t>Nata Anokhina</t>
  </si>
  <si>
    <t>817, 867</t>
  </si>
  <si>
    <t>Nata Morozova</t>
  </si>
  <si>
    <t>353, 557, 732</t>
  </si>
  <si>
    <t>Nata_dug</t>
  </si>
  <si>
    <t>540, 550, 579, 592, 875, 886, 887, 905, 912, 916, 948</t>
  </si>
  <si>
    <t>nata_sha</t>
  </si>
  <si>
    <t>859, 956</t>
  </si>
  <si>
    <t>Natali_78</t>
  </si>
  <si>
    <t>Natali37</t>
  </si>
  <si>
    <t>257, 607, 612, 639</t>
  </si>
  <si>
    <t>Natalka1988</t>
  </si>
  <si>
    <t>Natasa12345</t>
  </si>
  <si>
    <t>789, 799, 803, 807, 952</t>
  </si>
  <si>
    <t>NATAVIRTA</t>
  </si>
  <si>
    <t>432, 436, 439, 440</t>
  </si>
  <si>
    <t>Natazzka</t>
  </si>
  <si>
    <t>486, 554</t>
  </si>
  <si>
    <t>NATI79</t>
  </si>
  <si>
    <t>NatMan</t>
  </si>
  <si>
    <t>Natti09</t>
  </si>
  <si>
    <t>423, 485, 583, 602</t>
  </si>
  <si>
    <t>Natusya88</t>
  </si>
  <si>
    <t>893, 961</t>
  </si>
  <si>
    <t>NatZai</t>
  </si>
  <si>
    <t>469, 564, 565, 778</t>
  </si>
  <si>
    <t>Nefrida</t>
  </si>
  <si>
    <t>Neira</t>
  </si>
  <si>
    <t>netochka</t>
  </si>
  <si>
    <t>607, 637</t>
  </si>
  <si>
    <t>NewMama</t>
  </si>
  <si>
    <t>642, 660</t>
  </si>
  <si>
    <t>Nfyz</t>
  </si>
  <si>
    <t>388, 413, 427, 428, 560, 561, 564, 734, 807</t>
  </si>
  <si>
    <t>NiceBerry</t>
  </si>
  <si>
    <t>173, 195, 196, 202, 231, 304, 341, 370, 389, 422, 427, 438, 460, 528, 576</t>
  </si>
  <si>
    <t>Nicole2010</t>
  </si>
  <si>
    <t>Nika4170</t>
  </si>
  <si>
    <t>Nika751</t>
  </si>
  <si>
    <t>nikitosik!!1</t>
  </si>
  <si>
    <t>658, 938</t>
  </si>
  <si>
    <t>NikulinaN</t>
  </si>
  <si>
    <t>240, 259</t>
  </si>
  <si>
    <t>nikushka</t>
  </si>
  <si>
    <t>njilina</t>
  </si>
  <si>
    <t>noparapone</t>
  </si>
  <si>
    <t>nura180</t>
  </si>
  <si>
    <t>161, 251, 342, 353, 477</t>
  </si>
  <si>
    <t>nutkin85</t>
  </si>
  <si>
    <t>Oceania</t>
  </si>
  <si>
    <t>Oili</t>
  </si>
  <si>
    <t>632, 635, 639, 689, 692, 711, 799, 959</t>
  </si>
  <si>
    <t>Oksana-mama</t>
  </si>
  <si>
    <t>oksy82</t>
  </si>
  <si>
    <t>207, 272, 302, 320, 371, 407, 408, 411, 448</t>
  </si>
  <si>
    <t>Olchik.goa</t>
  </si>
  <si>
    <t>448, 476, 480, 598</t>
  </si>
  <si>
    <t>olesya79</t>
  </si>
  <si>
    <t>340, 436, 722</t>
  </si>
  <si>
    <t>olesyansk</t>
  </si>
  <si>
    <t>763, 764, 766, 803, 807, 810, 828, 850, 863, 881, 884, 899, 902, 912, 914, 917, 922, 923, 924, 925, 926, 936, 938, 940, 945, 947, 951, 952, 953, 956, 960, 961, 964, 966</t>
  </si>
  <si>
    <t>Oley</t>
  </si>
  <si>
    <t>856, 889</t>
  </si>
  <si>
    <t>Olga F</t>
  </si>
  <si>
    <t>Olga Sorokina</t>
  </si>
  <si>
    <t>OLGA_G</t>
  </si>
  <si>
    <t>869, 872, 884, 885, 888, 913, 925</t>
  </si>
  <si>
    <t>olga_gus</t>
  </si>
  <si>
    <t>Olga_Kir</t>
  </si>
  <si>
    <t>98, 115, 128</t>
  </si>
  <si>
    <t>Olik1000</t>
  </si>
  <si>
    <t>892, 917, 923, 938</t>
  </si>
  <si>
    <t>Olishna72</t>
  </si>
  <si>
    <t>60, 92, 96, 101, 108, 122, 126, 127, 139-141, 142, 147, 148, 163, 172,175, 189, 200, 205, 217, 226, 289, 310, 408, 494, 517, 580, 637, 683, 692, 713, 792</t>
  </si>
  <si>
    <t>Olix</t>
  </si>
  <si>
    <t>603, 620, 627, 633, 649, 651</t>
  </si>
  <si>
    <t>olyasha85</t>
  </si>
  <si>
    <t>Onlinekate</t>
  </si>
  <si>
    <t>46, 120, 128, 138, 145, 212, 353, 685, 743, 858</t>
  </si>
  <si>
    <t>only</t>
  </si>
  <si>
    <t>801, 811, 839, 843, 879, 885</t>
  </si>
  <si>
    <t>orhideya-j</t>
  </si>
  <si>
    <t>orlovochka</t>
  </si>
  <si>
    <t>oven92</t>
  </si>
  <si>
    <t>ovmar</t>
  </si>
  <si>
    <t>752, 888</t>
  </si>
  <si>
    <t>oxygen2610</t>
  </si>
  <si>
    <t>212, 214,241,243, 247, 268-269, 274, 344, 347, 403, 486, 592, 597, 606, 618, 623, 819, 848, 966</t>
  </si>
  <si>
    <t>p44elka</t>
  </si>
  <si>
    <t>PandO</t>
  </si>
  <si>
    <t>657, 896, 914, 950</t>
  </si>
  <si>
    <t>PapaMisha</t>
  </si>
  <si>
    <t>618, 869, 872, 889</t>
  </si>
  <si>
    <t>parus</t>
  </si>
  <si>
    <t>penguin</t>
  </si>
  <si>
    <t>432, 440, 444, 454, 457, 462, 466, 469, 475, 477, 500, 507, 534, 584, 590</t>
  </si>
  <si>
    <t>perepelka</t>
  </si>
  <si>
    <t>Persi05</t>
  </si>
  <si>
    <t>808, 856</t>
  </si>
  <si>
    <t>pigamaVpolosku</t>
  </si>
  <si>
    <t>Pirognoe</t>
  </si>
  <si>
    <t>Plazmacita</t>
  </si>
  <si>
    <t>Polya</t>
  </si>
  <si>
    <t>315, 316, 357, 676</t>
  </si>
  <si>
    <t>pono444ka</t>
  </si>
  <si>
    <t>376, 474</t>
  </si>
  <si>
    <t>Prasol'ka</t>
  </si>
  <si>
    <t>363, 369</t>
  </si>
  <si>
    <t>puschok37</t>
  </si>
  <si>
    <t>R_Olga_A</t>
  </si>
  <si>
    <t>821, 823, 824, 825, 826, 832, 840, 855, 857, 864, 865, 873, 877, 903, 905, 909</t>
  </si>
  <si>
    <t>RaccoonCoon</t>
  </si>
  <si>
    <t>122, 137</t>
  </si>
  <si>
    <t>Radha</t>
  </si>
  <si>
    <t>11, 37, 48, 222, 518, 611, 911</t>
  </si>
  <si>
    <t>Raduga54</t>
  </si>
  <si>
    <t>483, 847</t>
  </si>
  <si>
    <t>Rainie</t>
  </si>
  <si>
    <t>49, 80, 102, 116, 149, 184, 183, 695, 736</t>
  </si>
  <si>
    <t>RAN</t>
  </si>
  <si>
    <t>raud</t>
  </si>
  <si>
    <t>Rikka</t>
  </si>
  <si>
    <t>RitaBodita</t>
  </si>
  <si>
    <t>Romanechka</t>
  </si>
  <si>
    <t>126, 497, 661, 775, 776, 893, 904</t>
  </si>
  <si>
    <t>RomanenkoOA</t>
  </si>
  <si>
    <t>325, 327, 338, 346, 349, 353, 355, 364, 370, 383, 387, 410, 418</t>
  </si>
  <si>
    <t>Rosочка</t>
  </si>
  <si>
    <t>649, 736, 800, 815, 841, 882</t>
  </si>
  <si>
    <t>rozalia</t>
  </si>
  <si>
    <t>S34</t>
  </si>
  <si>
    <t>651, 657, 665</t>
  </si>
  <si>
    <t>samba-rumba</t>
  </si>
  <si>
    <t>sann</t>
  </si>
  <si>
    <t>sas1974</t>
  </si>
  <si>
    <t>347, 378</t>
  </si>
  <si>
    <t>Savanna</t>
  </si>
  <si>
    <t>306, 631, 739</t>
  </si>
  <si>
    <t>Semper felix</t>
  </si>
  <si>
    <t>825, 854</t>
  </si>
  <si>
    <t>Sene4ka</t>
  </si>
  <si>
    <t>Senorita_MARISA</t>
  </si>
  <si>
    <t>serga</t>
  </si>
  <si>
    <t>Severaynka383</t>
  </si>
  <si>
    <t>740, 751, 807</t>
  </si>
  <si>
    <t>sewa11</t>
  </si>
  <si>
    <t>108, 152, 166, 316, 445, 475, 628, 736</t>
  </si>
  <si>
    <t>Shalira</t>
  </si>
  <si>
    <t>767, 787</t>
  </si>
  <si>
    <t>sharmo</t>
  </si>
  <si>
    <t>Shee</t>
  </si>
  <si>
    <t>802, 818</t>
  </si>
  <si>
    <t>shelochka</t>
  </si>
  <si>
    <t>Shev55</t>
  </si>
  <si>
    <t>618, 636, 846</t>
  </si>
  <si>
    <t>shikotan</t>
  </si>
  <si>
    <t>SHNV84</t>
  </si>
  <si>
    <t>734, 771</t>
  </si>
  <si>
    <t>shsh</t>
  </si>
  <si>
    <t>93, 94, 109, 111, 114, 163, 167, 169, 182, 202, 214,221, 226,231, 236, 258, 275, 283, 287, 294, 297, 300, 302, 307, 308, 313, 316, 318, 322, 326, 341, 346, 351, 355, 360, 372, 382, 391, 392, 396, 401, 403, 412, 413, 418, 428, 430,444, 456, 465, 467, 474, 476, 479, 488, 496, 499</t>
  </si>
  <si>
    <t>SHUGAR</t>
  </si>
  <si>
    <t>715, 737</t>
  </si>
  <si>
    <t>shunechka</t>
  </si>
  <si>
    <t>Shunyasha</t>
  </si>
  <si>
    <t>Sibirkisa</t>
  </si>
  <si>
    <t xml:space="preserve">sibiryachka  </t>
  </si>
  <si>
    <t>380, 778, 779</t>
  </si>
  <si>
    <t>sIrэna</t>
  </si>
  <si>
    <t>556, 557, 603, 604, 616, 618, 637, 671, 795, 970</t>
  </si>
  <si>
    <t>Sky_irbis</t>
  </si>
  <si>
    <t>571, 584, 765</t>
  </si>
  <si>
    <t>SLG</t>
  </si>
  <si>
    <t>789, 790, 794, 795, 825, 845, 850, 851, 930, 971</t>
  </si>
  <si>
    <t>smeli</t>
  </si>
  <si>
    <t>378, 383, 527, 659, 710, 716, 718, 727, 737, 737, 756, 771, 783, 785, 786, 794, 799 803, 823, 824, 827, 834, 836, 842, 849, 851, 856, 861, 869, 872, 882</t>
  </si>
  <si>
    <t>Smusmugrik</t>
  </si>
  <si>
    <t>SMUZZI</t>
  </si>
  <si>
    <t>Solomeya</t>
  </si>
  <si>
    <t>556, 568, 576, 581, 594, 679</t>
  </si>
  <si>
    <t>Solushka</t>
  </si>
  <si>
    <t>3, 103, 105, 110, 111, 182, 184, 213, 227, 228, 229, 258,259, 261, 311, 355, 377, 403, 424, 452, 460, 478, 482, 556, 557, 562, 606, 619, 741, 749, 760, 766, 894, 968</t>
  </si>
  <si>
    <t>Song</t>
  </si>
  <si>
    <t>sonya-zasonya</t>
  </si>
  <si>
    <t>Sophi</t>
  </si>
  <si>
    <t>165, 168, 170, 207, 670, 723, 752, 771, 777, 823, 911</t>
  </si>
  <si>
    <t>sorok-i</t>
  </si>
  <si>
    <t>55, 60, 65, 99, 100, 325</t>
  </si>
  <si>
    <t>Sorok-i</t>
  </si>
  <si>
    <t>sosiska</t>
  </si>
  <si>
    <t>582, 639, 781, 831, 879, 909, 939, 963</t>
  </si>
  <si>
    <t>ssea</t>
  </si>
  <si>
    <t>Stacy</t>
  </si>
  <si>
    <t>272, 359, 364</t>
  </si>
  <si>
    <t>submax</t>
  </si>
  <si>
    <t>425, 426, 474, 615, 770</t>
  </si>
  <si>
    <t>sunny_julianna</t>
  </si>
  <si>
    <t>52, 175, 475</t>
  </si>
  <si>
    <t>svesdochka</t>
  </si>
  <si>
    <t>587, 608, 632, 679, 867, 868, 880, 885, 965</t>
  </si>
  <si>
    <t>Svetasvet</t>
  </si>
  <si>
    <t>Svetik_nv</t>
  </si>
  <si>
    <t>275, 281, 347, 402, 411, 413, 429, 431, 592, 602, 660, 661, 769, 964</t>
  </si>
  <si>
    <t>Svetlada</t>
  </si>
  <si>
    <t>Svetlana601</t>
  </si>
  <si>
    <t>538, 545, 585, 623, 756, 814, 847, 848, 870</t>
  </si>
  <si>
    <t xml:space="preserve">SvetlanKa777  </t>
  </si>
  <si>
    <t>SvetO4ka</t>
  </si>
  <si>
    <t>SvetOchey</t>
  </si>
  <si>
    <t>314, 316</t>
  </si>
  <si>
    <t>Tahira09</t>
  </si>
  <si>
    <t>663, 736, 812, 849, 874, 922, 923, 937</t>
  </si>
  <si>
    <t>Tanitta2009</t>
  </si>
  <si>
    <t>4, 5, 6, 8, 9, 14, 15, 18, 21, 22, 
25, 27, 28, 29, 31, 37, 38, 44, 45, 48, 53, 60, 61, 62, 64, 66, 78, 300, 308, 325, 369, 374, 407, 426, 446, 475, 483, 535, 636, 669, 747, 834, 841</t>
  </si>
  <si>
    <t>tanja74</t>
  </si>
  <si>
    <t>Tanul'ka</t>
  </si>
  <si>
    <t>Tanusik_</t>
  </si>
  <si>
    <t>tany100</t>
  </si>
  <si>
    <t>TanyaSonya</t>
  </si>
  <si>
    <t>350, 409, 415, 418, 421, 423, 428, 433, 436, 452, 465, 476, 555, 576, 596, 872, 888, 913, 914, 920</t>
  </si>
  <si>
    <t>taran</t>
  </si>
  <si>
    <t>Tarico</t>
  </si>
  <si>
    <t>Tat_ka</t>
  </si>
  <si>
    <t>780, 781, 782</t>
  </si>
  <si>
    <t>tatianka-88</t>
  </si>
  <si>
    <t>TaTy-ana</t>
  </si>
  <si>
    <t>497, 514, 593, 682, 767, 820</t>
  </si>
  <si>
    <t>Teardrop</t>
  </si>
  <si>
    <t>623, 629, 859, 907, 949</t>
  </si>
  <si>
    <t>Ternura</t>
  </si>
  <si>
    <t>283, 305,321, 322, 326, 363, 378, 400, 422, 425, 473, 479, 498, 504, 518, 523, 536, 538, 570, 643, 647, 697</t>
  </si>
  <si>
    <t>tnm1980</t>
  </si>
  <si>
    <t>79, 80,99,102,127, 147, 155, 159, 178, 182, 198, 214, 316,323, 324, 326, 357, 362, 402, 414, 425, 435, 467, 480, 517, 540, 543, 577, 582, 623, 812, 838, 868, 870, 927</t>
  </si>
  <si>
    <t>Tomnik</t>
  </si>
  <si>
    <t>Topolino</t>
  </si>
  <si>
    <t>torokova123</t>
  </si>
  <si>
    <t>133-136, 152-158, 160, 174, 175, 177, 211, 212, 240, 244, 245, 280, 345, 387, 437, 441, 459, 461, 472, 523</t>
  </si>
  <si>
    <t>trumea</t>
  </si>
  <si>
    <t>57, 70, 71, 95, 170, 186, 206, 314, 319, 339, 387, 470, 561, 969</t>
  </si>
  <si>
    <t>Tusiya</t>
  </si>
  <si>
    <t>99, 100</t>
  </si>
  <si>
    <t>Twins</t>
  </si>
  <si>
    <t>Uliana13</t>
  </si>
  <si>
    <t>350, 396, 438, 454, 479, 591, 623, 625, 661</t>
  </si>
  <si>
    <t>Uliya Bobyreva</t>
  </si>
  <si>
    <t>683, 879, 971</t>
  </si>
  <si>
    <t>UltraViolettt</t>
  </si>
  <si>
    <t>342, 524, 816</t>
  </si>
  <si>
    <t>unamela</t>
  </si>
  <si>
    <t>161, 166</t>
  </si>
  <si>
    <t>upetren</t>
  </si>
  <si>
    <t>valensa</t>
  </si>
  <si>
    <t>411, 499, 516, 664, 740, 745, 748, 750, 817,849</t>
  </si>
  <si>
    <t>VaLiyShka N.</t>
  </si>
  <si>
    <t>Vasilina24</t>
  </si>
  <si>
    <t>431, 467</t>
  </si>
  <si>
    <t>VeldaA</t>
  </si>
  <si>
    <t>Ver511</t>
  </si>
  <si>
    <t>VERA-S</t>
  </si>
  <si>
    <t>Vesyana</t>
  </si>
  <si>
    <t>vfkbyf</t>
  </si>
  <si>
    <t>351, 357, 393, 413, 425, 433, 435, 436, 448,488, 516, 592, 608</t>
  </si>
  <si>
    <t>vicsa</t>
  </si>
  <si>
    <t>Victoria-R</t>
  </si>
  <si>
    <t>341, 364, 386, 393, 396, 409, 416, 418, 421, 424, 431, 435, 444, 452, 478, 479, 481, 486, 496, 503, 508, 512, 513, 523, 527, 544, 547, 559, 567, 571, 601, 606, 619, 653, 682, 666, 667, 676, 682, 710, 725, 730, 734, 766, 770, 814, 818, 843, 857, 867, 870, 883, 884, 898, 919, 922, 974</t>
  </si>
  <si>
    <t>ViKari</t>
  </si>
  <si>
    <t>603, 630, 759</t>
  </si>
  <si>
    <t>Viktory1526</t>
  </si>
  <si>
    <t>Vikus'ka</t>
  </si>
  <si>
    <t>Vlada_13</t>
  </si>
  <si>
    <t>207, 537, 538</t>
  </si>
  <si>
    <t>VVVeronika</t>
  </si>
  <si>
    <t>Windhauch</t>
  </si>
  <si>
    <t>559, 573, 596, 612, 633, 653, 697, 703, 768, 952</t>
  </si>
  <si>
    <t>Windless</t>
  </si>
  <si>
    <t>Wpolosa</t>
  </si>
  <si>
    <t>Yana_7</t>
  </si>
  <si>
    <t>188, 340, 344, 364, 435, 441, 451, 469, 474, 487, 524, 534</t>
  </si>
  <si>
    <t>Yana_Vol</t>
  </si>
  <si>
    <t>yanabykova</t>
  </si>
  <si>
    <t>Yanahao</t>
  </si>
  <si>
    <t>Yanama</t>
  </si>
  <si>
    <t>363, 378, 520</t>
  </si>
  <si>
    <t>YESka</t>
  </si>
  <si>
    <t>623, 861, 875, 894, 909, 926</t>
  </si>
  <si>
    <t>YLIA81</t>
  </si>
  <si>
    <t>110, 124, 176, 369, 376, 379, 386, 390, 404, 418, 420, 424, 437, 441, 455, 457, 464, 503, 513, 517, 547, 580, 598, 625, 628, 675, 705, 728, 730, 741, 747, 773, 804, 823, 861, 923, 972, 978</t>
  </si>
  <si>
    <t>yul879</t>
  </si>
  <si>
    <t>Yulchikk</t>
  </si>
  <si>
    <t>Yulia Plotnikova</t>
  </si>
  <si>
    <t>356, 398, 414, 430, 458, 486, 524, 525, 559, 572, 586, 593, 618, 701, 706, 799, 808, 828, 874, 884, 920, 971</t>
  </si>
  <si>
    <t>yulia_olimpia</t>
  </si>
  <si>
    <t>180, 198, 200</t>
  </si>
  <si>
    <t>Yuliaru</t>
  </si>
  <si>
    <t>yul-luzina</t>
  </si>
  <si>
    <t>ZAliM</t>
  </si>
  <si>
    <t>299, 306, 344, 348, 394, 395, 397, 487, 564, 571, 576, 597, 615, 624, 674, 675, 679 692, 718, 754, 757, 762, 811, 862, 889</t>
  </si>
  <si>
    <t>Zamoro5ka</t>
  </si>
  <si>
    <t>745, 803, 881, 918</t>
  </si>
  <si>
    <t>zannoza</t>
  </si>
  <si>
    <t>114, 115, 119, 128, 144, 155, 160, 181, 204, 217, 264, 285, 300, 306, 315, 325, 352, 382, 386, 390, 391, 410, 445, 473, 481, 565, 673</t>
  </si>
  <si>
    <t>zebra80</t>
  </si>
  <si>
    <t>788, 791, 796, 797, 798, 800, 805, 810, 816, 820, 823, 824, 829, 833, 838, 848, 857, 860, 862, 875, 877, 889, 915, 923, 927, 943, 949, 951, 953, 965, 980</t>
  </si>
  <si>
    <t>Zephyr</t>
  </si>
  <si>
    <t>Zhannusya</t>
  </si>
  <si>
    <t>180, 197, 232, 274, 281, 389, 400</t>
  </si>
  <si>
    <t>zhemapel-ka</t>
  </si>
  <si>
    <t>289, 303, 304</t>
  </si>
  <si>
    <t>Zhenusha</t>
  </si>
  <si>
    <t>Zina30-78</t>
  </si>
  <si>
    <t>198, 234</t>
  </si>
  <si>
    <t>ZinKo</t>
  </si>
  <si>
    <t>563, 576, 579</t>
  </si>
  <si>
    <t>Ziмушка</t>
  </si>
  <si>
    <t>Zoika</t>
  </si>
  <si>
    <t>zolotkat</t>
  </si>
  <si>
    <t>94, 95, 99, 310, 338, 347, 352, 355, 370, 381, 395, 475, 563, 572, 586, 598, 608, 670, 673,674, 679, 691, 703, 722, 745, 752, 913</t>
  </si>
  <si>
    <t>zolotko24</t>
  </si>
  <si>
    <t>853, 870, 889</t>
  </si>
  <si>
    <t>Абадусь</t>
  </si>
  <si>
    <t>125, 286, 303, 315, 392, 404, 410, 596</t>
  </si>
  <si>
    <t>Абигель</t>
  </si>
  <si>
    <t>АВЕДИНА</t>
  </si>
  <si>
    <t>435, 521, 654</t>
  </si>
  <si>
    <t>Агата Иванова</t>
  </si>
  <si>
    <t>820, 881, 907</t>
  </si>
  <si>
    <t>Агриппина</t>
  </si>
  <si>
    <t>Айвори</t>
  </si>
  <si>
    <t>344, 442, 475, 511, 517, 564, 622</t>
  </si>
  <si>
    <t>Айринка</t>
  </si>
  <si>
    <t>130, 217, 446, 515, 542, 637, 676, 732, 756, 778, 873, 874, 867</t>
  </si>
  <si>
    <t>алена шермадини</t>
  </si>
  <si>
    <t>694, 751</t>
  </si>
  <si>
    <t>алена83</t>
  </si>
  <si>
    <t>835, 849, 850, 857, 877, 880, 886, 897, 898, 933</t>
  </si>
  <si>
    <t>Аленушка.</t>
  </si>
  <si>
    <t>Алина 07</t>
  </si>
  <si>
    <t>326, 475, 546, 600, 611, 671, 715, 812, 876</t>
  </si>
  <si>
    <t>Алченок</t>
  </si>
  <si>
    <t>Альфа</t>
  </si>
  <si>
    <t>719, 721</t>
  </si>
  <si>
    <t>Амино</t>
  </si>
  <si>
    <t>Анастасиюшка</t>
  </si>
  <si>
    <t>Андрюша и мама</t>
  </si>
  <si>
    <t>Анжик777</t>
  </si>
  <si>
    <t>Анна Болейн</t>
  </si>
  <si>
    <t>Анна Коваленко</t>
  </si>
  <si>
    <t>524, 527, 539, 604, 606, 659, 790, 806, 807, 822, 831, 839, 862, 903, 907, 956</t>
  </si>
  <si>
    <t>АннаApple</t>
  </si>
  <si>
    <t>654, 670, 741</t>
  </si>
  <si>
    <t>АннаFigura4</t>
  </si>
  <si>
    <t>АннаАкулова</t>
  </si>
  <si>
    <t>603, 606, 667, 705, 711, 732, 748</t>
  </si>
  <si>
    <t>Анна-В</t>
  </si>
  <si>
    <t>Аннуша</t>
  </si>
  <si>
    <t>Аннушка1984</t>
  </si>
  <si>
    <t>765, 769</t>
  </si>
  <si>
    <t>Анэстас</t>
  </si>
  <si>
    <t>Анюсик</t>
  </si>
  <si>
    <t>анюта520</t>
  </si>
  <si>
    <t>Анюта86</t>
  </si>
  <si>
    <t>Анютка 1981</t>
  </si>
  <si>
    <t>845, 846, 882, 884,888</t>
  </si>
  <si>
    <t>анютка.4713</t>
  </si>
  <si>
    <t>38, 101, 192</t>
  </si>
  <si>
    <t>Анютко</t>
  </si>
  <si>
    <t>Анюточка8605</t>
  </si>
  <si>
    <t>243, 265, 347</t>
  </si>
  <si>
    <t>Аня-N</t>
  </si>
  <si>
    <t>369, 377, 387, 406, 407, 418, 425, 426, 433, 436, 458, 475, 476</t>
  </si>
  <si>
    <t>АняБ</t>
  </si>
  <si>
    <t>260, 263, 294</t>
  </si>
  <si>
    <t>Аришкина мамочка</t>
  </si>
  <si>
    <t>арсеник</t>
  </si>
  <si>
    <t>792, 870, 871, 876, 935, 936, 938, 942</t>
  </si>
  <si>
    <t>АсенокС</t>
  </si>
  <si>
    <t>748. 753, 761</t>
  </si>
  <si>
    <t>Афина22</t>
  </si>
  <si>
    <t>Бабочка717</t>
  </si>
  <si>
    <t>242,243, 267, 287, 288, 295, 297, 352, 364, 505</t>
  </si>
  <si>
    <t>Баядерка</t>
  </si>
  <si>
    <t>485, 490, 517, 525, 530, 535, 579, 591</t>
  </si>
  <si>
    <t>Бедешка</t>
  </si>
  <si>
    <t>421, 488</t>
  </si>
  <si>
    <t>Бета</t>
  </si>
  <si>
    <t>валериЯ80</t>
  </si>
  <si>
    <t>327, 329, 325, 339, 349, 352, 358, 439, 440, 477, 573, 577, 671</t>
  </si>
  <si>
    <t>ванри</t>
  </si>
  <si>
    <t>Велька</t>
  </si>
  <si>
    <t>292, 295, 307, 316, 321, 322, 344, 348, 359, 362, 363, 383, 420, 448, 451, 472, 485, 488, 535, 582, 756, 774</t>
  </si>
  <si>
    <t>Вер@чк@</t>
  </si>
  <si>
    <t>530, 744</t>
  </si>
  <si>
    <t>ВераТ</t>
  </si>
  <si>
    <t>598, 603, 613, 687, 745</t>
  </si>
  <si>
    <t>Веро4ка</t>
  </si>
  <si>
    <t>Вероничка13</t>
  </si>
  <si>
    <t>442, 443,466, 471, 480, 549, 574, 688, 690</t>
  </si>
  <si>
    <t>Верю в чудо</t>
  </si>
  <si>
    <t>викки84//</t>
  </si>
  <si>
    <t>Виничка</t>
  </si>
  <si>
    <t>Висконти</t>
  </si>
  <si>
    <t>214, 329, 338, 433, 436, 467</t>
  </si>
  <si>
    <t>Всездорово</t>
  </si>
  <si>
    <t>524, 539, 541, 544, 569, 572, 588, 590, 600, 605, 606, 608, , 664, 718, 728, 722, 754, 769, 831, 963</t>
  </si>
  <si>
    <t xml:space="preserve">Всездорово  </t>
  </si>
  <si>
    <t>ВьюРок</t>
  </si>
  <si>
    <t>Галина 0904</t>
  </si>
  <si>
    <t>Гламур84</t>
  </si>
  <si>
    <t>616, 632, 696</t>
  </si>
  <si>
    <t>Гленвитол</t>
  </si>
  <si>
    <t>19, 64, 74, 91, 103, 105, 109, 115, 348, 578, 581, 704, 708</t>
  </si>
  <si>
    <t>Годива</t>
  </si>
  <si>
    <t>Госпожа УДАЧА</t>
  </si>
  <si>
    <t>224, 922</t>
  </si>
  <si>
    <t>Гранатик</t>
  </si>
  <si>
    <t>давалу</t>
  </si>
  <si>
    <t>Дашулькина мама</t>
  </si>
  <si>
    <t>273, 279, 281, 283, 292</t>
  </si>
  <si>
    <t>Демидова Вера</t>
  </si>
  <si>
    <t>877, 880</t>
  </si>
  <si>
    <t>Джилиан</t>
  </si>
  <si>
    <t>850, 896</t>
  </si>
  <si>
    <t>ДиNo4ka</t>
  </si>
  <si>
    <t>767, 788</t>
  </si>
  <si>
    <t>добросей</t>
  </si>
  <si>
    <t>Дождь</t>
  </si>
  <si>
    <t>282, 298, 316, 321, 323, 346, 351, 363, 369, 374, 381, 382, 390, 405, 416, 421, 424, 427, 433, 447, 464, 487, 495, 513, 541, 588, 604, 629, 642, 675, 721, 738, 746, 786</t>
  </si>
  <si>
    <t>Дорагуша</t>
  </si>
  <si>
    <t>ДоТка</t>
  </si>
  <si>
    <t>640, 718, 747,767, 820, 887, 939</t>
  </si>
  <si>
    <t>Евгения-ЕВА</t>
  </si>
  <si>
    <t>55, 56, 306, 309, 311, 390, 397, 416, 481, 520, 555, 557, 572, 657, 704, 728, 746</t>
  </si>
  <si>
    <t>Евгеша 1984</t>
  </si>
  <si>
    <t>Ежixa</t>
  </si>
  <si>
    <t>елена 7</t>
  </si>
  <si>
    <t>776, 851</t>
  </si>
  <si>
    <t>Елена Скорик</t>
  </si>
  <si>
    <t>202, 214, 215, 218, 302, 325, 359, 367, 375, 402, 476, 574, 608, 615, 702, 866, 870, 872</t>
  </si>
  <si>
    <t>Елена030691</t>
  </si>
  <si>
    <t>ЕленаИв28</t>
  </si>
  <si>
    <t>ЕленаМ79</t>
  </si>
  <si>
    <t>Жасмин77</t>
  </si>
  <si>
    <t>Жекуня</t>
  </si>
  <si>
    <t>Жуся</t>
  </si>
  <si>
    <t>Жызель</t>
  </si>
  <si>
    <t>545, 718</t>
  </si>
  <si>
    <t>Зайцы</t>
  </si>
  <si>
    <t>137, 147, 418</t>
  </si>
  <si>
    <t>Заринка</t>
  </si>
  <si>
    <t>Зверушка</t>
  </si>
  <si>
    <t>519, 539</t>
  </si>
  <si>
    <t>Зеленая</t>
  </si>
  <si>
    <t>531, 538</t>
  </si>
  <si>
    <t>Зефирка</t>
  </si>
  <si>
    <t>Идеалистка</t>
  </si>
  <si>
    <t>Инес Афинская</t>
  </si>
  <si>
    <t>622, 624, 626, 630, 632, 636, 648, 651, 652, 664, 667, 708, 763, 781, 788, 803, 862, 881</t>
  </si>
  <si>
    <t>инна77</t>
  </si>
  <si>
    <t>914, 915, 954</t>
  </si>
  <si>
    <t>Ирина 71</t>
  </si>
  <si>
    <t>Ирина 83</t>
  </si>
  <si>
    <t>330-333</t>
  </si>
  <si>
    <t>Иринка2804</t>
  </si>
  <si>
    <t>380, 394, 405, 411, 423, 429, 442, 572, 583, 642, 848</t>
  </si>
  <si>
    <t>ИрисКис</t>
  </si>
  <si>
    <t>424, 654</t>
  </si>
  <si>
    <t>Ируська</t>
  </si>
  <si>
    <t>640, 662</t>
  </si>
  <si>
    <t>Ируся</t>
  </si>
  <si>
    <t>371, 374, 630, 633, 892, 898, 926, 937</t>
  </si>
  <si>
    <t>Ирчик</t>
  </si>
  <si>
    <t>657, 854, 857, 875</t>
  </si>
  <si>
    <t>Йожи</t>
  </si>
  <si>
    <t>249, 271, 329, 341, 345, 374, 416, 417, 466, 473, 506, 605, 612, 662, 667, 681, 690, 700, 702, 766, 780, 785, 852, 894</t>
  </si>
  <si>
    <t>К@тён@</t>
  </si>
  <si>
    <t>Калатея</t>
  </si>
  <si>
    <t>Камалия</t>
  </si>
  <si>
    <t>Камелия</t>
  </si>
  <si>
    <t>350, 352</t>
  </si>
  <si>
    <t>Кардиолог</t>
  </si>
  <si>
    <t>Каролiнка</t>
  </si>
  <si>
    <t>271, 281, 288, 325</t>
  </si>
  <si>
    <t>Катеринка86</t>
  </si>
  <si>
    <t>катрунасия</t>
  </si>
  <si>
    <t>117, 235</t>
  </si>
  <si>
    <t>Катя123</t>
  </si>
  <si>
    <t>Клевер удачи</t>
  </si>
  <si>
    <t>305, 306</t>
  </si>
  <si>
    <t>Козинаки</t>
  </si>
  <si>
    <t>Коляша</t>
  </si>
  <si>
    <t>427, 437, 441,466, 513, 528, 531</t>
  </si>
  <si>
    <t>Котя84</t>
  </si>
  <si>
    <t>391, 398, 400, 532, 544, 554, 709, 712, 724, 732, 738, 740, 746, 747, 753, 756, 761, 762, 765, 769, 770, 773, 777, 781, 782, 784, 786, 787, 789, 790, 793, 795, 799, 807, 810, 826, 828, 829, 830, 834, 838, 846, 848, 868, 872, 885, 911, 921, 929, 930, 931, 945, 950, 963</t>
  </si>
  <si>
    <t>Кофейная барышня</t>
  </si>
  <si>
    <t>205, 378, 415, 513, 563, 634, 669, 784, 789,  807, 833</t>
  </si>
  <si>
    <t>Крокотук</t>
  </si>
  <si>
    <t>Кротозайцекотик</t>
  </si>
  <si>
    <t>809, 816, 817, 886, 889, 891, 893</t>
  </si>
  <si>
    <t>Ксения Золотая</t>
  </si>
  <si>
    <t>КсюлькаМ</t>
  </si>
  <si>
    <t>Ксюха Н-ск</t>
  </si>
  <si>
    <t>738, 766</t>
  </si>
  <si>
    <t>Кысочка</t>
  </si>
  <si>
    <t>793, 854, 883</t>
  </si>
  <si>
    <t>Ларисат</t>
  </si>
  <si>
    <t>705, 785</t>
  </si>
  <si>
    <t>ЛеДуся</t>
  </si>
  <si>
    <t>626, , 636, 650, 657, 661, 669, 680, 740, 757, 854, 868, 877, 908, 920, 929</t>
  </si>
  <si>
    <t>Лёлечка83</t>
  </si>
  <si>
    <t>ЛенаЗЗЗ</t>
  </si>
  <si>
    <t>ЛёнаНСК</t>
  </si>
  <si>
    <t>Лентяйка</t>
  </si>
  <si>
    <t>658, 663, 751, 800, 878</t>
  </si>
  <si>
    <t>Ленуся75</t>
  </si>
  <si>
    <t>3, 6, 8, 21, 22, 24, 27, 36, 39, 40, 76</t>
  </si>
  <si>
    <t>Ленчик1</t>
  </si>
  <si>
    <t>133, 204</t>
  </si>
  <si>
    <t>леса-10</t>
  </si>
  <si>
    <t>630, 657, 732, 753, 758, 760, 779, 780, 787, 796, 800, 810, 819, 828, 841, 859, 866, 951</t>
  </si>
  <si>
    <t>Лиана123</t>
  </si>
  <si>
    <t>203, 230,299</t>
  </si>
  <si>
    <t>лиз)))</t>
  </si>
  <si>
    <t>878, 879</t>
  </si>
  <si>
    <t>Лисенок М</t>
  </si>
  <si>
    <t>Лис-и4-ка</t>
  </si>
  <si>
    <t>3, 6, 24, 38, 51, 116, 139,243, 256</t>
  </si>
  <si>
    <t>литвишка</t>
  </si>
  <si>
    <t>Любанская</t>
  </si>
  <si>
    <t>Любарс</t>
  </si>
  <si>
    <t>757, 856, 890</t>
  </si>
  <si>
    <t>Людмила Kitte</t>
  </si>
  <si>
    <t>784, 799, 907</t>
  </si>
  <si>
    <t>ляМУРка</t>
  </si>
  <si>
    <t>297, 595</t>
  </si>
  <si>
    <t>МАГниТА</t>
  </si>
  <si>
    <t>Магнолия</t>
  </si>
  <si>
    <t>214, 215</t>
  </si>
  <si>
    <t>Мадам Диванова</t>
  </si>
  <si>
    <t>370, 383, 389, 575</t>
  </si>
  <si>
    <t>Майк@</t>
  </si>
  <si>
    <t>327, 334, 347, 350, 357, 372, 379, 405, 440, 570, 577, 580, 765, 772</t>
  </si>
  <si>
    <t>Макика</t>
  </si>
  <si>
    <t>МаленькаяПтичка</t>
  </si>
  <si>
    <t>Малина Ягода</t>
  </si>
  <si>
    <t>Малышенька</t>
  </si>
  <si>
    <t>Мама Бони</t>
  </si>
  <si>
    <t>340, 358, 414, 433, 435, 447, 450, 453, 460, 461, 464, 471, 475, 477, 480, 486, 489, 491, 499, 504, 512, 519, 526, 529, 531, 537, 540, 542, 543, 545, 568, 578, 589, 590, 598, 603, 605, 619, 636, 655, 664, 668, 671, 683, 689, 701, 713, 731, 737, 744, 76, 765, 808, 809, 825, 858, 917, 939</t>
  </si>
  <si>
    <t>мама Ванечки 061011</t>
  </si>
  <si>
    <t>785, 795, 844, 937</t>
  </si>
  <si>
    <t>Мама Ита</t>
  </si>
  <si>
    <t>85, 131, 254</t>
  </si>
  <si>
    <t>мама лёка</t>
  </si>
  <si>
    <t>Мама Миа</t>
  </si>
  <si>
    <t>159, 161, 172, 177, 181, 207</t>
  </si>
  <si>
    <t>Мама Полечки</t>
  </si>
  <si>
    <t>456, 573</t>
  </si>
  <si>
    <t>Мама Фета</t>
  </si>
  <si>
    <t>339, 359, 362, 422, 425, 470, 479, 514, 522, 539, 543, 545, 551, 570, 585, 608, 693, 722, 743, 757, 784, 785, 792, 806, 849, 895, 938</t>
  </si>
  <si>
    <t>маманивана</t>
  </si>
  <si>
    <t>684, 703</t>
  </si>
  <si>
    <t>Мамочка Алисочки</t>
  </si>
  <si>
    <t>660, 665, 690, 727, 732, 738, 761</t>
  </si>
  <si>
    <t>Мари(sh)ка</t>
  </si>
  <si>
    <t>680, 735, 737, 740, 813, 831, 885, 921, 925, 946</t>
  </si>
  <si>
    <t>МариЖа</t>
  </si>
  <si>
    <t>275-278, 448, 449</t>
  </si>
  <si>
    <t>Марина Ларина</t>
  </si>
  <si>
    <t>Мартика</t>
  </si>
  <si>
    <t>638, 745, 747, 838</t>
  </si>
  <si>
    <t>Маруся 2011</t>
  </si>
  <si>
    <t>554, 557, 560, 565, 566, 570, 581, 589, , 628, 713, 758, 765, 863, 918</t>
  </si>
  <si>
    <t>Марфушенька</t>
  </si>
  <si>
    <t>Марьяна Алексеевна</t>
  </si>
  <si>
    <t>Матвей-ка</t>
  </si>
  <si>
    <t>Матиас</t>
  </si>
  <si>
    <t>918, 922, 923, 929, 959</t>
  </si>
  <si>
    <t>Матрена</t>
  </si>
  <si>
    <t>382, 531</t>
  </si>
  <si>
    <t>Маша и Полина</t>
  </si>
  <si>
    <t>357, 364, 391, 482</t>
  </si>
  <si>
    <t>Машуля1405</t>
  </si>
  <si>
    <t>320, 407, 800</t>
  </si>
  <si>
    <t>Медведица</t>
  </si>
  <si>
    <t>17, 19, 20, 21, 23, 36, 37, 58, 98, 172, 190, 194, 213, 267, 279, 288, 292, 319, 389, 474, 736, 780, 860, 883, 899, 916, 920, 922</t>
  </si>
  <si>
    <t>Мерзликина Елена</t>
  </si>
  <si>
    <t>823, 824, 844, 919</t>
  </si>
  <si>
    <t>Миссис Джестер</t>
  </si>
  <si>
    <t>Моника80</t>
  </si>
  <si>
    <t>Морсо</t>
  </si>
  <si>
    <t>859, 883</t>
  </si>
  <si>
    <t>Мусенок любящий Печенье</t>
  </si>
  <si>
    <t>Мэлани</t>
  </si>
  <si>
    <t>Н@стя</t>
  </si>
  <si>
    <t>500, 540</t>
  </si>
  <si>
    <t>Н@тали</t>
  </si>
  <si>
    <t>284, 304, 493, 606, 613, 641, 881, 884, 934</t>
  </si>
  <si>
    <t>Надежда1107</t>
  </si>
  <si>
    <t>464, 470, 510, 829, 869, 876, 901</t>
  </si>
  <si>
    <t>Наняка</t>
  </si>
  <si>
    <t>Настеньк@</t>
  </si>
  <si>
    <t xml:space="preserve">Настойчивая </t>
  </si>
  <si>
    <t>374, 394</t>
  </si>
  <si>
    <t>Настюля</t>
  </si>
  <si>
    <t>381, 411, 419, 468, 506, 511, 528, 531, 554, 558, 559, 564, 567</t>
  </si>
  <si>
    <t>Настя Нерусских</t>
  </si>
  <si>
    <t>Настя Пух</t>
  </si>
  <si>
    <t>Настяка</t>
  </si>
  <si>
    <t>506, 507, 524, 534, 541, 572, 588, 621, 736, 796</t>
  </si>
  <si>
    <t xml:space="preserve">Настяка  </t>
  </si>
  <si>
    <t>НастЯЯЯ</t>
  </si>
  <si>
    <t>20, 29, 57, 71, 72, 109, 117</t>
  </si>
  <si>
    <t>Насьяна</t>
  </si>
  <si>
    <t>Натали@Натали</t>
  </si>
  <si>
    <t>наталичка</t>
  </si>
  <si>
    <t>Наталья Д</t>
  </si>
  <si>
    <t>наташа1</t>
  </si>
  <si>
    <t>10, 43</t>
  </si>
  <si>
    <t>наташа2</t>
  </si>
  <si>
    <t>Натик82</t>
  </si>
  <si>
    <t>653, 825, 839, 896, 907</t>
  </si>
  <si>
    <t>натюрморт</t>
  </si>
  <si>
    <t>40, 46, 72</t>
  </si>
  <si>
    <t>нашка</t>
  </si>
  <si>
    <t>82, 96, 103, 133, 203, 216, 222, 237, 307, 357</t>
  </si>
  <si>
    <t>НеСветлая</t>
  </si>
  <si>
    <t>Нефертити</t>
  </si>
  <si>
    <t>Ниагара</t>
  </si>
  <si>
    <t>Нинааа</t>
  </si>
  <si>
    <t>757, 759, 931, 937</t>
  </si>
  <si>
    <t>Нюсик_</t>
  </si>
  <si>
    <t>633, 687</t>
  </si>
  <si>
    <t>ОКР</t>
  </si>
  <si>
    <t>320, 324, 327, 344, 349, 353, 356, 406, 434, 443, 669, 778, 805</t>
  </si>
  <si>
    <t>Оксана Попова</t>
  </si>
  <si>
    <t>олёк</t>
  </si>
  <si>
    <t>ОлесяФД</t>
  </si>
  <si>
    <t>539, 551, 587</t>
  </si>
  <si>
    <t>Ольга Колпакова</t>
  </si>
  <si>
    <t>Ольга Новосибирск</t>
  </si>
  <si>
    <t>Ольга Олейник</t>
  </si>
  <si>
    <t>Ольга_LAR</t>
  </si>
  <si>
    <t>Ольга_тм</t>
  </si>
  <si>
    <t>93, 308, 326</t>
  </si>
  <si>
    <t>Ольга2408</t>
  </si>
  <si>
    <t>485, 488, 489, 491, 494, 495, 498, 502, 504, 508, 511, 514, 521, 522, 524, 525, 529, 530, 531, 532, 535, 538, 547, 549, 556, 557, 559, 563, 564, 566, 588, 594, 597, 602, 607, 612, 617, 620, , 628, 637, 647, 652, 659, 660, 662, 668, 671, 672, 676, 679, 684, 685, 690 698, 700, 701, 705, 712, 714, 717, 721 724, 726, 733, 729, 777, 787, 873, 898, 939</t>
  </si>
  <si>
    <t>Ольга975</t>
  </si>
  <si>
    <t>Олька1978</t>
  </si>
  <si>
    <t>410, 833, 897, 907, 919, 949</t>
  </si>
  <si>
    <t>Оля&amp;Никита</t>
  </si>
  <si>
    <t>53, 54, 78, 88, 118, 264, 299, 324, 374, 425, 930</t>
  </si>
  <si>
    <t>Оптимизм(Экс -MurlinMurlo</t>
  </si>
  <si>
    <t>878, 889, 914, 942</t>
  </si>
  <si>
    <t>Оранжевая ромашка</t>
  </si>
  <si>
    <t>434, 460, 467</t>
  </si>
  <si>
    <t>ох уж эта Оксана</t>
  </si>
  <si>
    <t>862, 880, 881, 889, 896, 914, 920, 927, 941</t>
  </si>
  <si>
    <t>пАННАчка</t>
  </si>
  <si>
    <t>папулечк@</t>
  </si>
  <si>
    <t>пев</t>
  </si>
  <si>
    <t>903, 904</t>
  </si>
  <si>
    <t>потапик</t>
  </si>
  <si>
    <t>900, 951</t>
  </si>
  <si>
    <t>Приорат Диора</t>
  </si>
  <si>
    <t>265,267, 286, 287, 288, 295, 308, 350, 463, 669, 683, 699, 763, 859, 872, 884</t>
  </si>
  <si>
    <t>ПтиСа</t>
  </si>
  <si>
    <t>Пчелка_Майя</t>
  </si>
  <si>
    <t>РАДУГА-ДУГА</t>
  </si>
  <si>
    <t>Разведка2004</t>
  </si>
  <si>
    <t>289, 291, 322, 341, 360, 425, 525, 607, 690, 745</t>
  </si>
  <si>
    <t>Ракинька</t>
  </si>
  <si>
    <t>Рауфатовна</t>
  </si>
  <si>
    <t>Риган</t>
  </si>
  <si>
    <t>Рина-Марина</t>
  </si>
  <si>
    <t>205,212, 222, 227-228, 395, 421, 547, 560, 602, 621, 750, 767</t>
  </si>
  <si>
    <t>риоха</t>
  </si>
  <si>
    <t>656, 725, 780, 803, 817, 857</t>
  </si>
  <si>
    <t>Ришуля</t>
  </si>
  <si>
    <t>523, 532, 571, 637</t>
  </si>
  <si>
    <t>Роза Люксембург</t>
  </si>
  <si>
    <t>755, 878</t>
  </si>
  <si>
    <t>Рустик</t>
  </si>
  <si>
    <t>Русьимпорт</t>
  </si>
  <si>
    <t>319, 393, 395, 403, 537, 555, 600, 722, 760</t>
  </si>
  <si>
    <t>руф</t>
  </si>
  <si>
    <t>263, 310, 419, 492, 572, 606, 669, 713</t>
  </si>
  <si>
    <t>С_Нина</t>
  </si>
  <si>
    <t>385, 399, 432, 537, 847, 848, 912</t>
  </si>
  <si>
    <t>Саблезубая Тигра</t>
  </si>
  <si>
    <t>323, 326, 328, 575</t>
  </si>
  <si>
    <t>санатик</t>
  </si>
  <si>
    <t>362, 628, 666, 799, 819, 845, 849, 853, 863, 902, 938</t>
  </si>
  <si>
    <t>Светлана1106</t>
  </si>
  <si>
    <t>Светлана30</t>
  </si>
  <si>
    <t>677, 695, 783, 799, 907, 930</t>
  </si>
  <si>
    <t>Светлаяна</t>
  </si>
  <si>
    <t>семицветик1</t>
  </si>
  <si>
    <t>22, 31, 46, 53, 76, 79, 102, 116, 117,127, 224</t>
  </si>
  <si>
    <t>Серебринка</t>
  </si>
  <si>
    <t>Серенити</t>
  </si>
  <si>
    <t>664, 723, 746</t>
  </si>
  <si>
    <t>СибЮля</t>
  </si>
  <si>
    <t>Сини4ка</t>
  </si>
  <si>
    <t>Сливочка</t>
  </si>
  <si>
    <t>Смелая</t>
  </si>
  <si>
    <t>427, 479</t>
  </si>
  <si>
    <t>Снегурка</t>
  </si>
  <si>
    <t>Снежинка_82</t>
  </si>
  <si>
    <t>137, 151</t>
  </si>
  <si>
    <t>Соник_18</t>
  </si>
  <si>
    <t>Стройняшка</t>
  </si>
  <si>
    <t>Стюардесса</t>
  </si>
  <si>
    <t>281, 285, 384, 443, 570, 616, 621, 666, 734, 766, 874, 952</t>
  </si>
  <si>
    <t>субару</t>
  </si>
  <si>
    <t>Счастливчик Мэри</t>
  </si>
  <si>
    <t>321, 338</t>
  </si>
  <si>
    <t>СынМишка</t>
  </si>
  <si>
    <t>Сюша</t>
  </si>
  <si>
    <t>6, 8</t>
  </si>
  <si>
    <t>Та нЯ</t>
  </si>
  <si>
    <t>Танечка-1985</t>
  </si>
  <si>
    <t>ТанюсикSt</t>
  </si>
  <si>
    <t>476, 592</t>
  </si>
  <si>
    <t>таня04</t>
  </si>
  <si>
    <t>517, 543, 665, 734, 834, 840</t>
  </si>
  <si>
    <t>таня-с</t>
  </si>
  <si>
    <t>425, 519, 524, 702, 733, 770, 783, 845, 900</t>
  </si>
  <si>
    <t>Таня-Таня</t>
  </si>
  <si>
    <t>494, 613</t>
  </si>
  <si>
    <t>ТАТАЛУ</t>
  </si>
  <si>
    <t>Татка42</t>
  </si>
  <si>
    <t>Татьяна Завадская</t>
  </si>
  <si>
    <t>882, 916</t>
  </si>
  <si>
    <t>Татьяна мама Дениски</t>
  </si>
  <si>
    <t>ТАТЬЯНА31</t>
  </si>
  <si>
    <t>736, 739, 779</t>
  </si>
  <si>
    <t>титовна</t>
  </si>
  <si>
    <t>461, 464, 505</t>
  </si>
  <si>
    <t>томасян</t>
  </si>
  <si>
    <t>296, 300, 304, 305, 310, 316, 340, 396, 422, 440, 484, 490, 496, 507, 529, 532, 533, 539, 593, 634, 654, 672, 682</t>
  </si>
  <si>
    <t>трио</t>
  </si>
  <si>
    <t>Трона</t>
  </si>
  <si>
    <t>Тропикана</t>
  </si>
  <si>
    <t xml:space="preserve">Тулуз@ </t>
  </si>
  <si>
    <t>Тутик</t>
  </si>
  <si>
    <t>Улий</t>
  </si>
  <si>
    <t>131, 148, 282</t>
  </si>
  <si>
    <t>Фаворитка</t>
  </si>
  <si>
    <t>фантазия1</t>
  </si>
  <si>
    <t>Франжипани</t>
  </si>
  <si>
    <t>фрау Борн</t>
  </si>
  <si>
    <t>602, 802, 803, 806, 838, 888</t>
  </si>
  <si>
    <t>Хабиба</t>
  </si>
  <si>
    <t>Хан523</t>
  </si>
  <si>
    <t>Цинцинела</t>
  </si>
  <si>
    <t>639, 706</t>
  </si>
  <si>
    <t>Чеширская Кошка</t>
  </si>
  <si>
    <t>329, 336, 342, 345, 348, 394</t>
  </si>
  <si>
    <t>чудовище</t>
  </si>
  <si>
    <t>Чудо-Юдо</t>
  </si>
  <si>
    <t>Шамаханская</t>
  </si>
  <si>
    <t>823, 856, 861, 911</t>
  </si>
  <si>
    <t>Шахерезада</t>
  </si>
  <si>
    <t>ШерХан</t>
  </si>
  <si>
    <t>238, 257, 272, 274, 307, 328, 336</t>
  </si>
  <si>
    <t>Шмак</t>
  </si>
  <si>
    <t>Штуша-кутуша</t>
  </si>
  <si>
    <t>703, 894</t>
  </si>
  <si>
    <t>ЪЪЪолюняЪЪЪ</t>
  </si>
  <si>
    <t>425, 493, 586, 594, 602</t>
  </si>
  <si>
    <t>Юл83</t>
  </si>
  <si>
    <t>254, 288, 304, 323, 600, 613, 616, 620, 655, 674, 800, 805</t>
  </si>
  <si>
    <t>Юлия_Жданова</t>
  </si>
  <si>
    <t>516, 517, 520, 750</t>
  </si>
  <si>
    <t>Юлия1008</t>
  </si>
  <si>
    <t>719, 721, 722, 740, 743, 746, 753, 769, 830, 888</t>
  </si>
  <si>
    <t>Юллика</t>
  </si>
  <si>
    <t>юлькаа76</t>
  </si>
  <si>
    <t>Юльча_05</t>
  </si>
  <si>
    <t>693, 694, 744, 747, 763, 768, 802, 806, 822, 823, 837, 840, 843, 848, 851, 864, 865, 906, 909, 943</t>
  </si>
  <si>
    <t>Юльчёна</t>
  </si>
  <si>
    <t>Юляskа</t>
  </si>
  <si>
    <t>53, 55, 60, 86</t>
  </si>
  <si>
    <t>Юлямба</t>
  </si>
  <si>
    <t>Я Н А</t>
  </si>
  <si>
    <t>3, 11, 21, 23</t>
  </si>
  <si>
    <t xml:space="preserve">Я Н А </t>
  </si>
  <si>
    <t>яня</t>
  </si>
  <si>
    <t>яшеничка</t>
  </si>
  <si>
    <t>146, 292, 294, 296, 358</t>
  </si>
  <si>
    <t>Ящщурка</t>
  </si>
  <si>
    <t>ДАТА:</t>
  </si>
  <si>
    <t>Курс</t>
  </si>
  <si>
    <t>руб/долл</t>
  </si>
  <si>
    <t>НИК УЗ</t>
  </si>
  <si>
    <t>Стоимость заказа, $</t>
  </si>
  <si>
    <t>Орг5%</t>
  </si>
  <si>
    <t>ИТОГО, 
руб.</t>
  </si>
  <si>
    <t>Оплачено</t>
  </si>
  <si>
    <t>Долг</t>
  </si>
  <si>
    <t>0lga16</t>
  </si>
  <si>
    <t>Bysinka BI</t>
  </si>
  <si>
    <t>natvla08</t>
  </si>
  <si>
    <t>Czarina</t>
  </si>
  <si>
    <t>escape</t>
  </si>
  <si>
    <t>Миг_Лара</t>
  </si>
  <si>
    <t>Жаба</t>
  </si>
  <si>
    <t>Kydriashka</t>
  </si>
  <si>
    <t>ЛЕМАНА</t>
  </si>
  <si>
    <t>Катерина26121984</t>
  </si>
  <si>
    <t>жорж</t>
  </si>
  <si>
    <t>Ttania</t>
  </si>
  <si>
    <t>Tossa</t>
  </si>
  <si>
    <t>trial</t>
  </si>
  <si>
    <t>Семья21102011</t>
  </si>
  <si>
    <t>Lju</t>
  </si>
  <si>
    <t>Mlito</t>
  </si>
  <si>
    <t>ой.ой.ой</t>
  </si>
  <si>
    <t>Nasty78</t>
  </si>
  <si>
    <t>yakana</t>
  </si>
  <si>
    <t>Alegria</t>
  </si>
  <si>
    <t>prikolushka</t>
  </si>
  <si>
    <t>maldiva</t>
  </si>
  <si>
    <t>СамаПоСебе</t>
  </si>
  <si>
    <t>Kuzyanya</t>
  </si>
  <si>
    <t>jul_matveeva</t>
  </si>
  <si>
    <t>mamaAlika</t>
  </si>
  <si>
    <t>Крона</t>
  </si>
  <si>
    <t>nikitosik!!</t>
  </si>
  <si>
    <t>zlesa</t>
  </si>
  <si>
    <t>Купалинка</t>
  </si>
  <si>
    <t>Оля с нивы</t>
  </si>
  <si>
    <t>Баланс Iherb (С 1100 Посылки)</t>
  </si>
  <si>
    <t>325р на кокон184</t>
  </si>
  <si>
    <t>Julian82</t>
  </si>
  <si>
    <t>Tata1873</t>
  </si>
  <si>
    <t>Trina</t>
  </si>
  <si>
    <t>Vasyanya</t>
  </si>
  <si>
    <t>Julianna V</t>
  </si>
  <si>
    <t>Ylia81</t>
  </si>
  <si>
    <t>Буська</t>
  </si>
  <si>
    <t>Цыпкина82</t>
  </si>
  <si>
    <t>Жученька</t>
  </si>
  <si>
    <t>Татьяна</t>
  </si>
  <si>
    <t>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</si>
</sst>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4"/>
      <color indexed="12"/>
      <name val="Calibri"/>
      <family val="2"/>
      <charset val="204"/>
    </font>
    <font>
      <u/>
      <sz val="8"/>
      <color indexed="12"/>
      <name val="Calibri"/>
      <family val="2"/>
      <charset val="204"/>
    </font>
    <font>
      <b/>
      <u/>
      <sz val="8"/>
      <color indexed="12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20"/>
      <color rgb="FF0000FF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4"/>
      <color indexed="10"/>
      <name val="Calibri"/>
      <family val="2"/>
      <charset val="204"/>
    </font>
    <font>
      <b/>
      <i/>
      <sz val="14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"/>
      <color rgb="FF230BB5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6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"/>
    </font>
    <font>
      <b/>
      <sz val="11"/>
      <color rgb="FFFFFF00"/>
      <name val="Calibri"/>
      <family val="2"/>
      <charset val="1"/>
    </font>
    <font>
      <b/>
      <sz val="11"/>
      <color rgb="FF0070C0"/>
      <name val="Calibri"/>
      <family val="2"/>
      <charset val="1"/>
    </font>
    <font>
      <sz val="11"/>
      <color indexed="8"/>
      <name val="Calibri"/>
      <family val="2"/>
      <charset val="204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rgb="FFFF66FF"/>
        <bgColor indexed="26"/>
      </patternFill>
    </fill>
    <fill>
      <patternFill patternType="solid">
        <fgColor rgb="FF4FEB5E"/>
        <bgColor indexed="26"/>
      </patternFill>
    </fill>
    <fill>
      <patternFill patternType="solid">
        <fgColor rgb="FF99FFCC"/>
        <b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theme="7"/>
        <bgColor indexed="26"/>
      </patternFill>
    </fill>
    <fill>
      <patternFill patternType="solid">
        <fgColor rgb="FF00CCFF"/>
        <bgColor indexed="26"/>
      </patternFill>
    </fill>
    <fill>
      <patternFill patternType="solid">
        <fgColor rgb="FF00FFCC"/>
        <bgColor indexed="26"/>
      </patternFill>
    </fill>
    <fill>
      <patternFill patternType="solid">
        <fgColor rgb="FF00FFCC"/>
        <bgColor indexed="64"/>
      </patternFill>
    </fill>
    <fill>
      <patternFill patternType="solid">
        <fgColor theme="4" tint="0.59999389629810485"/>
        <bgColor indexed="26"/>
      </patternFill>
    </fill>
    <fill>
      <patternFill patternType="solid">
        <fgColor rgb="FFFF6D70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7" tint="0.39997558519241921"/>
        <bgColor indexed="26"/>
      </patternFill>
    </fill>
    <fill>
      <patternFill patternType="solid">
        <fgColor rgb="FF00CCFF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26"/>
      </patternFill>
    </fill>
    <fill>
      <patternFill patternType="solid">
        <fgColor rgb="FFCC99FF"/>
        <bgColor indexed="26"/>
      </patternFill>
    </fill>
    <fill>
      <patternFill patternType="solid">
        <fgColor rgb="FFFF9966"/>
        <bgColor indexed="26"/>
      </patternFill>
    </fill>
    <fill>
      <patternFill patternType="solid">
        <fgColor theme="0" tint="-0.249977111117893"/>
        <bgColor indexed="26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8080"/>
      </patternFill>
    </fill>
    <fill>
      <patternFill patternType="solid">
        <fgColor rgb="FFFFFF00"/>
        <bgColor rgb="FF008080"/>
      </patternFill>
    </fill>
    <fill>
      <patternFill patternType="solid">
        <fgColor rgb="FF00FFFF"/>
        <bgColor rgb="FF008080"/>
      </patternFill>
    </fill>
    <fill>
      <patternFill patternType="solid">
        <fgColor rgb="FF99FF99"/>
        <bgColor rgb="FF008080"/>
      </patternFill>
    </fill>
    <fill>
      <patternFill patternType="solid">
        <fgColor rgb="FF00B050"/>
        <bgColor rgb="FF008080"/>
      </patternFill>
    </fill>
  </fills>
  <borders count="1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10" fillId="0" borderId="0" applyNumberFormat="0" applyFill="0" applyBorder="0" applyAlignment="0" applyProtection="0"/>
    <xf numFmtId="0" fontId="37" fillId="0" borderId="0"/>
    <xf numFmtId="0" fontId="38" fillId="0" borderId="0"/>
    <xf numFmtId="0" fontId="39" fillId="0" borderId="0" applyFill="0" applyProtection="0"/>
    <xf numFmtId="0" fontId="39" fillId="0" borderId="0" applyFill="0" applyProtection="0"/>
    <xf numFmtId="0" fontId="40" fillId="0" borderId="0"/>
    <xf numFmtId="0" fontId="10" fillId="0" borderId="0" applyNumberFormat="0" applyFill="0" applyBorder="0" applyAlignment="0" applyProtection="0"/>
    <xf numFmtId="0" fontId="39" fillId="0" borderId="0" applyFill="0" applyProtection="0"/>
    <xf numFmtId="0" fontId="45" fillId="0" borderId="0"/>
    <xf numFmtId="0" fontId="1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6" fillId="0" borderId="0"/>
    <xf numFmtId="0" fontId="37" fillId="0" borderId="0"/>
    <xf numFmtId="0" fontId="39" fillId="0" borderId="0" applyFill="0" applyProtection="0"/>
    <xf numFmtId="0" fontId="7" fillId="0" borderId="0"/>
    <xf numFmtId="0" fontId="7" fillId="0" borderId="0"/>
    <xf numFmtId="0" fontId="40" fillId="0" borderId="0"/>
    <xf numFmtId="0" fontId="7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 applyFill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 applyFill="0" applyProtection="0"/>
    <xf numFmtId="0" fontId="49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 applyFill="0" applyProtection="0"/>
  </cellStyleXfs>
  <cellXfs count="419">
    <xf numFmtId="0" fontId="0" fillId="0" borderId="0" xfId="0"/>
    <xf numFmtId="0" fontId="9" fillId="2" borderId="1" xfId="0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0" xfId="0" applyFont="1"/>
    <xf numFmtId="0" fontId="8" fillId="3" borderId="1" xfId="0" applyFont="1" applyFill="1" applyBorder="1" applyAlignment="1">
      <alignment horizontal="left" wrapText="1"/>
    </xf>
    <xf numFmtId="1" fontId="16" fillId="0" borderId="1" xfId="0" applyNumberFormat="1" applyFont="1" applyBorder="1" applyAlignment="1">
      <alignment horizontal="center"/>
    </xf>
    <xf numFmtId="1" fontId="17" fillId="4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wrapText="1"/>
    </xf>
    <xf numFmtId="0" fontId="18" fillId="0" borderId="0" xfId="0" applyFont="1"/>
    <xf numFmtId="1" fontId="0" fillId="5" borderId="1" xfId="0" applyNumberFormat="1" applyFont="1" applyFill="1" applyBorder="1" applyAlignment="1">
      <alignment horizontal="center" wrapText="1"/>
    </xf>
    <xf numFmtId="0" fontId="0" fillId="0" borderId="2" xfId="0" applyBorder="1"/>
    <xf numFmtId="0" fontId="0" fillId="6" borderId="1" xfId="0" applyFont="1" applyFill="1" applyBorder="1" applyAlignment="1">
      <alignment horizontal="left" wrapText="1"/>
    </xf>
    <xf numFmtId="0" fontId="19" fillId="0" borderId="0" xfId="0" applyFont="1" applyBorder="1"/>
    <xf numFmtId="0" fontId="8" fillId="3" borderId="3" xfId="0" applyFont="1" applyFill="1" applyBorder="1" applyAlignment="1">
      <alignment horizontal="left" wrapText="1"/>
    </xf>
    <xf numFmtId="0" fontId="20" fillId="7" borderId="4" xfId="0" applyFont="1" applyFill="1" applyBorder="1" applyAlignment="1">
      <alignment horizontal="left" wrapText="1"/>
    </xf>
    <xf numFmtId="0" fontId="20" fillId="8" borderId="1" xfId="0" applyFont="1" applyFill="1" applyBorder="1" applyAlignment="1">
      <alignment horizontal="left" wrapText="1"/>
    </xf>
    <xf numFmtId="0" fontId="0" fillId="9" borderId="1" xfId="0" applyFont="1" applyFill="1" applyBorder="1" applyAlignment="1">
      <alignment horizontal="center" wrapText="1"/>
    </xf>
    <xf numFmtId="0" fontId="20" fillId="10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1" fillId="0" borderId="0" xfId="0" applyFont="1"/>
    <xf numFmtId="0" fontId="20" fillId="12" borderId="1" xfId="0" applyFont="1" applyFill="1" applyBorder="1" applyAlignment="1">
      <alignment horizontal="left" wrapText="1"/>
    </xf>
    <xf numFmtId="0" fontId="20" fillId="7" borderId="1" xfId="0" applyFont="1" applyFill="1" applyBorder="1" applyAlignment="1">
      <alignment horizontal="left" wrapText="1"/>
    </xf>
    <xf numFmtId="0" fontId="20" fillId="13" borderId="1" xfId="0" applyFont="1" applyFill="1" applyBorder="1" applyAlignment="1">
      <alignment horizontal="left" wrapText="1"/>
    </xf>
    <xf numFmtId="0" fontId="8" fillId="11" borderId="1" xfId="0" applyFont="1" applyFill="1" applyBorder="1" applyAlignment="1">
      <alignment wrapText="1"/>
    </xf>
    <xf numFmtId="0" fontId="22" fillId="0" borderId="0" xfId="0" applyFont="1"/>
    <xf numFmtId="0" fontId="20" fillId="14" borderId="1" xfId="0" applyFont="1" applyFill="1" applyBorder="1" applyAlignment="1">
      <alignment horizontal="left"/>
    </xf>
    <xf numFmtId="0" fontId="23" fillId="15" borderId="1" xfId="0" applyFont="1" applyFill="1" applyBorder="1" applyAlignment="1">
      <alignment horizontal="left" wrapText="1"/>
    </xf>
    <xf numFmtId="0" fontId="0" fillId="6" borderId="1" xfId="0" applyFont="1" applyFill="1" applyBorder="1" applyAlignment="1">
      <alignment wrapText="1"/>
    </xf>
    <xf numFmtId="0" fontId="8" fillId="13" borderId="1" xfId="0" applyFont="1" applyFill="1" applyBorder="1" applyAlignment="1">
      <alignment wrapText="1"/>
    </xf>
    <xf numFmtId="1" fontId="0" fillId="5" borderId="4" xfId="0" applyNumberFormat="1" applyFont="1" applyFill="1" applyBorder="1" applyAlignment="1">
      <alignment horizontal="center" wrapText="1"/>
    </xf>
    <xf numFmtId="1" fontId="17" fillId="4" borderId="3" xfId="0" applyNumberFormat="1" applyFont="1" applyFill="1" applyBorder="1" applyAlignment="1">
      <alignment horizontal="center"/>
    </xf>
    <xf numFmtId="1" fontId="0" fillId="5" borderId="2" xfId="0" applyNumberFormat="1" applyFont="1" applyFill="1" applyBorder="1" applyAlignment="1">
      <alignment horizontal="center" wrapText="1"/>
    </xf>
    <xf numFmtId="1" fontId="17" fillId="4" borderId="5" xfId="0" applyNumberFormat="1" applyFont="1" applyFill="1" applyBorder="1" applyAlignment="1">
      <alignment horizontal="center"/>
    </xf>
    <xf numFmtId="1" fontId="17" fillId="4" borderId="4" xfId="0" applyNumberFormat="1" applyFont="1" applyFill="1" applyBorder="1" applyAlignment="1">
      <alignment horizontal="center"/>
    </xf>
    <xf numFmtId="0" fontId="24" fillId="3" borderId="1" xfId="0" applyFont="1" applyFill="1" applyBorder="1" applyAlignment="1">
      <alignment horizontal="left" wrapText="1"/>
    </xf>
    <xf numFmtId="0" fontId="17" fillId="0" borderId="1" xfId="0" applyFont="1" applyBorder="1"/>
    <xf numFmtId="0" fontId="8" fillId="16" borderId="1" xfId="0" applyFont="1" applyFill="1" applyBorder="1" applyAlignment="1">
      <alignment wrapText="1"/>
    </xf>
    <xf numFmtId="0" fontId="0" fillId="6" borderId="2" xfId="0" applyFont="1" applyFill="1" applyBorder="1" applyAlignment="1">
      <alignment wrapText="1"/>
    </xf>
    <xf numFmtId="1" fontId="17" fillId="4" borderId="2" xfId="0" applyNumberFormat="1" applyFont="1" applyFill="1" applyBorder="1" applyAlignment="1">
      <alignment horizontal="center"/>
    </xf>
    <xf numFmtId="0" fontId="8" fillId="13" borderId="2" xfId="0" applyFont="1" applyFill="1" applyBorder="1" applyAlignment="1">
      <alignment wrapText="1"/>
    </xf>
    <xf numFmtId="0" fontId="8" fillId="3" borderId="2" xfId="0" applyFont="1" applyFill="1" applyBorder="1" applyAlignment="1">
      <alignment horizontal="left" wrapText="1"/>
    </xf>
    <xf numFmtId="0" fontId="0" fillId="5" borderId="2" xfId="0" applyFont="1" applyFill="1" applyBorder="1" applyAlignment="1">
      <alignment horizontal="center" wrapText="1"/>
    </xf>
    <xf numFmtId="0" fontId="20" fillId="14" borderId="2" xfId="0" applyFont="1" applyFill="1" applyBorder="1" applyAlignment="1">
      <alignment horizontal="left"/>
    </xf>
    <xf numFmtId="0" fontId="0" fillId="9" borderId="2" xfId="0" applyFont="1" applyFill="1" applyBorder="1" applyAlignment="1">
      <alignment horizontal="center" wrapText="1"/>
    </xf>
    <xf numFmtId="0" fontId="8" fillId="16" borderId="2" xfId="0" applyFont="1" applyFill="1" applyBorder="1" applyAlignment="1">
      <alignment wrapText="1"/>
    </xf>
    <xf numFmtId="0" fontId="20" fillId="17" borderId="2" xfId="0" applyFont="1" applyFill="1" applyBorder="1" applyAlignment="1">
      <alignment horizontal="left" wrapText="1"/>
    </xf>
    <xf numFmtId="0" fontId="20" fillId="10" borderId="2" xfId="0" applyFont="1" applyFill="1" applyBorder="1" applyAlignment="1">
      <alignment horizontal="left" wrapText="1"/>
    </xf>
    <xf numFmtId="0" fontId="20" fillId="18" borderId="2" xfId="0" applyFont="1" applyFill="1" applyBorder="1" applyAlignment="1">
      <alignment horizontal="left" wrapText="1"/>
    </xf>
    <xf numFmtId="0" fontId="17" fillId="0" borderId="2" xfId="0" applyFont="1" applyBorder="1"/>
    <xf numFmtId="0" fontId="20" fillId="17" borderId="1" xfId="0" applyFont="1" applyFill="1" applyBorder="1" applyAlignment="1">
      <alignment horizontal="left" wrapText="1"/>
    </xf>
    <xf numFmtId="0" fontId="23" fillId="15" borderId="2" xfId="0" applyFont="1" applyFill="1" applyBorder="1" applyAlignment="1">
      <alignment horizontal="left" wrapText="1"/>
    </xf>
    <xf numFmtId="3" fontId="0" fillId="5" borderId="2" xfId="0" applyNumberFormat="1" applyFont="1" applyFill="1" applyBorder="1" applyAlignment="1">
      <alignment horizontal="center" wrapText="1"/>
    </xf>
    <xf numFmtId="0" fontId="20" fillId="7" borderId="2" xfId="0" applyFont="1" applyFill="1" applyBorder="1" applyAlignment="1">
      <alignment horizontal="left" wrapText="1"/>
    </xf>
    <xf numFmtId="0" fontId="8" fillId="11" borderId="2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/>
    </xf>
    <xf numFmtId="0" fontId="20" fillId="18" borderId="1" xfId="0" applyFont="1" applyFill="1" applyBorder="1" applyAlignment="1">
      <alignment horizontal="left" wrapText="1"/>
    </xf>
    <xf numFmtId="0" fontId="20" fillId="19" borderId="1" xfId="0" applyFont="1" applyFill="1" applyBorder="1" applyAlignment="1">
      <alignment horizontal="left"/>
    </xf>
    <xf numFmtId="1" fontId="25" fillId="5" borderId="2" xfId="0" applyNumberFormat="1" applyFont="1" applyFill="1" applyBorder="1" applyAlignment="1">
      <alignment horizontal="center" wrapText="1"/>
    </xf>
    <xf numFmtId="0" fontId="8" fillId="20" borderId="1" xfId="0" applyFont="1" applyFill="1" applyBorder="1" applyAlignment="1">
      <alignment horizontal="left" wrapText="1"/>
    </xf>
    <xf numFmtId="0" fontId="8" fillId="3" borderId="7" xfId="0" applyFont="1" applyFill="1" applyBorder="1" applyAlignment="1">
      <alignment horizontal="left" wrapText="1"/>
    </xf>
    <xf numFmtId="0" fontId="20" fillId="12" borderId="7" xfId="0" applyFont="1" applyFill="1" applyBorder="1" applyAlignment="1">
      <alignment horizontal="left" wrapText="1"/>
    </xf>
    <xf numFmtId="0" fontId="20" fillId="7" borderId="7" xfId="0" applyFont="1" applyFill="1" applyBorder="1" applyAlignment="1">
      <alignment horizontal="left" wrapText="1"/>
    </xf>
    <xf numFmtId="0" fontId="0" fillId="5" borderId="2" xfId="0" quotePrefix="1" applyFont="1" applyFill="1" applyBorder="1" applyAlignment="1">
      <alignment horizontal="center" wrapText="1"/>
    </xf>
    <xf numFmtId="1" fontId="16" fillId="0" borderId="3" xfId="0" applyNumberFormat="1" applyFont="1" applyBorder="1" applyAlignment="1">
      <alignment horizontal="center"/>
    </xf>
    <xf numFmtId="1" fontId="17" fillId="4" borderId="8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wrapText="1"/>
    </xf>
    <xf numFmtId="0" fontId="20" fillId="13" borderId="2" xfId="0" applyFont="1" applyFill="1" applyBorder="1" applyAlignment="1">
      <alignment horizontal="left" wrapText="1"/>
    </xf>
    <xf numFmtId="0" fontId="20" fillId="12" borderId="2" xfId="0" applyFont="1" applyFill="1" applyBorder="1" applyAlignment="1">
      <alignment horizontal="left" wrapText="1"/>
    </xf>
    <xf numFmtId="0" fontId="24" fillId="3" borderId="2" xfId="0" applyFont="1" applyFill="1" applyBorder="1" applyAlignment="1">
      <alignment horizontal="left" wrapText="1"/>
    </xf>
    <xf numFmtId="0" fontId="20" fillId="8" borderId="2" xfId="0" applyFont="1" applyFill="1" applyBorder="1" applyAlignment="1">
      <alignment horizontal="left" wrapText="1"/>
    </xf>
    <xf numFmtId="0" fontId="17" fillId="0" borderId="8" xfId="0" applyFont="1" applyBorder="1"/>
    <xf numFmtId="1" fontId="16" fillId="0" borderId="2" xfId="0" applyNumberFormat="1" applyFont="1" applyBorder="1" applyAlignment="1">
      <alignment horizontal="center"/>
    </xf>
    <xf numFmtId="0" fontId="0" fillId="9" borderId="8" xfId="0" applyFont="1" applyFill="1" applyBorder="1" applyAlignment="1">
      <alignment horizontal="center" wrapText="1"/>
    </xf>
    <xf numFmtId="0" fontId="0" fillId="5" borderId="8" xfId="0" applyFont="1" applyFill="1" applyBorder="1" applyAlignment="1">
      <alignment horizontal="center" wrapText="1"/>
    </xf>
    <xf numFmtId="1" fontId="16" fillId="0" borderId="8" xfId="0" applyNumberFormat="1" applyFont="1" applyBorder="1" applyAlignment="1">
      <alignment horizontal="center"/>
    </xf>
    <xf numFmtId="0" fontId="23" fillId="21" borderId="1" xfId="0" applyFont="1" applyFill="1" applyBorder="1" applyAlignment="1">
      <alignment horizontal="left"/>
    </xf>
    <xf numFmtId="0" fontId="20" fillId="22" borderId="1" xfId="0" applyFont="1" applyFill="1" applyBorder="1" applyAlignment="1">
      <alignment horizontal="left" wrapText="1"/>
    </xf>
    <xf numFmtId="0" fontId="20" fillId="10" borderId="7" xfId="0" applyFont="1" applyFill="1" applyBorder="1" applyAlignment="1">
      <alignment horizontal="left" wrapText="1"/>
    </xf>
    <xf numFmtId="0" fontId="20" fillId="17" borderId="7" xfId="0" applyFont="1" applyFill="1" applyBorder="1" applyAlignment="1">
      <alignment horizontal="left" wrapText="1"/>
    </xf>
    <xf numFmtId="0" fontId="20" fillId="8" borderId="7" xfId="0" applyFont="1" applyFill="1" applyBorder="1" applyAlignment="1">
      <alignment horizontal="left" wrapText="1"/>
    </xf>
    <xf numFmtId="0" fontId="0" fillId="6" borderId="7" xfId="0" applyFont="1" applyFill="1" applyBorder="1" applyAlignment="1">
      <alignment wrapText="1"/>
    </xf>
    <xf numFmtId="0" fontId="8" fillId="24" borderId="7" xfId="0" applyFont="1" applyFill="1" applyBorder="1" applyAlignment="1">
      <alignment horizontal="left" wrapText="1"/>
    </xf>
    <xf numFmtId="0" fontId="23" fillId="15" borderId="7" xfId="0" applyFont="1" applyFill="1" applyBorder="1" applyAlignment="1">
      <alignment horizontal="left" wrapText="1"/>
    </xf>
    <xf numFmtId="0" fontId="8" fillId="16" borderId="7" xfId="0" applyFont="1" applyFill="1" applyBorder="1" applyAlignment="1">
      <alignment wrapText="1"/>
    </xf>
    <xf numFmtId="0" fontId="20" fillId="22" borderId="7" xfId="0" applyFont="1" applyFill="1" applyBorder="1" applyAlignment="1">
      <alignment horizontal="left" wrapText="1"/>
    </xf>
    <xf numFmtId="1" fontId="17" fillId="25" borderId="2" xfId="0" applyNumberFormat="1" applyFont="1" applyFill="1" applyBorder="1" applyAlignment="1">
      <alignment horizontal="center"/>
    </xf>
    <xf numFmtId="0" fontId="20" fillId="13" borderId="7" xfId="0" applyFont="1" applyFill="1" applyBorder="1" applyAlignment="1">
      <alignment horizontal="left" wrapText="1"/>
    </xf>
    <xf numFmtId="1" fontId="0" fillId="0" borderId="0" xfId="0" applyNumberFormat="1"/>
    <xf numFmtId="0" fontId="8" fillId="11" borderId="7" xfId="0" applyFont="1" applyFill="1" applyBorder="1" applyAlignment="1">
      <alignment wrapText="1"/>
    </xf>
    <xf numFmtId="0" fontId="20" fillId="18" borderId="7" xfId="0" applyFont="1" applyFill="1" applyBorder="1" applyAlignment="1">
      <alignment horizontal="left" wrapText="1"/>
    </xf>
    <xf numFmtId="0" fontId="8" fillId="13" borderId="7" xfId="0" applyFont="1" applyFill="1" applyBorder="1" applyAlignment="1">
      <alignment wrapText="1"/>
    </xf>
    <xf numFmtId="0" fontId="24" fillId="3" borderId="7" xfId="0" applyFont="1" applyFill="1" applyBorder="1" applyAlignment="1">
      <alignment horizontal="left" wrapText="1"/>
    </xf>
    <xf numFmtId="1" fontId="26" fillId="0" borderId="2" xfId="0" applyNumberFormat="1" applyFont="1" applyBorder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/>
    <xf numFmtId="0" fontId="0" fillId="0" borderId="0" xfId="0" applyFont="1" applyAlignment="1">
      <alignment horizontal="center" wrapText="1"/>
    </xf>
    <xf numFmtId="0" fontId="27" fillId="3" borderId="0" xfId="0" applyFont="1" applyFill="1" applyAlignment="1">
      <alignment horizontal="center"/>
    </xf>
    <xf numFmtId="14" fontId="28" fillId="3" borderId="0" xfId="0" applyNumberFormat="1" applyFont="1" applyFill="1" applyAlignment="1">
      <alignment horizontal="center"/>
    </xf>
    <xf numFmtId="0" fontId="27" fillId="3" borderId="0" xfId="0" applyFont="1" applyFill="1" applyAlignment="1">
      <alignment horizontal="right"/>
    </xf>
    <xf numFmtId="2" fontId="28" fillId="3" borderId="0" xfId="0" applyNumberFormat="1" applyFont="1" applyFill="1" applyAlignment="1">
      <alignment horizontal="center"/>
    </xf>
    <xf numFmtId="0" fontId="0" fillId="3" borderId="0" xfId="0" applyFill="1"/>
    <xf numFmtId="0" fontId="21" fillId="3" borderId="0" xfId="0" applyFont="1" applyFill="1"/>
    <xf numFmtId="0" fontId="29" fillId="3" borderId="1" xfId="0" applyFont="1" applyFill="1" applyBorder="1" applyAlignment="1">
      <alignment horizontal="center" vertical="center" wrapText="1"/>
    </xf>
    <xf numFmtId="0" fontId="29" fillId="3" borderId="7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1" xfId="0" applyFont="1" applyFill="1" applyBorder="1" applyAlignment="1">
      <alignment wrapText="1"/>
    </xf>
    <xf numFmtId="0" fontId="0" fillId="26" borderId="2" xfId="0" applyFont="1" applyFill="1" applyBorder="1" applyAlignment="1">
      <alignment wrapText="1"/>
    </xf>
    <xf numFmtId="1" fontId="0" fillId="3" borderId="1" xfId="0" applyNumberFormat="1" applyFont="1" applyFill="1" applyBorder="1" applyAlignment="1">
      <alignment wrapText="1"/>
    </xf>
    <xf numFmtId="1" fontId="0" fillId="27" borderId="9" xfId="0" applyNumberFormat="1" applyFill="1" applyBorder="1"/>
    <xf numFmtId="1" fontId="31" fillId="3" borderId="1" xfId="0" applyNumberFormat="1" applyFont="1" applyFill="1" applyBorder="1"/>
    <xf numFmtId="0" fontId="32" fillId="3" borderId="0" xfId="0" applyFont="1" applyFill="1" applyAlignment="1">
      <alignment horizontal="left" wrapText="1"/>
    </xf>
    <xf numFmtId="0" fontId="10" fillId="0" borderId="0" xfId="1"/>
    <xf numFmtId="0" fontId="0" fillId="0" borderId="0" xfId="0" applyFont="1"/>
    <xf numFmtId="0" fontId="29" fillId="3" borderId="3" xfId="0" applyFont="1" applyFill="1" applyBorder="1" applyAlignment="1">
      <alignment horizontal="center" vertical="center" wrapText="1"/>
    </xf>
    <xf numFmtId="0" fontId="33" fillId="0" borderId="2" xfId="0" applyFont="1" applyBorder="1"/>
    <xf numFmtId="0" fontId="0" fillId="3" borderId="10" xfId="0" applyFont="1" applyFill="1" applyBorder="1" applyAlignment="1">
      <alignment wrapText="1"/>
    </xf>
    <xf numFmtId="0" fontId="29" fillId="3" borderId="11" xfId="0" applyFont="1" applyFill="1" applyBorder="1" applyAlignment="1">
      <alignment horizontal="center" vertical="center" wrapText="1"/>
    </xf>
    <xf numFmtId="0" fontId="34" fillId="0" borderId="2" xfId="0" applyFont="1" applyBorder="1"/>
    <xf numFmtId="0" fontId="33" fillId="0" borderId="1" xfId="0" applyFont="1" applyBorder="1"/>
    <xf numFmtId="0" fontId="9" fillId="3" borderId="7" xfId="1" applyFont="1" applyFill="1" applyBorder="1" applyAlignment="1">
      <alignment horizontal="left" wrapText="1"/>
    </xf>
    <xf numFmtId="0" fontId="34" fillId="0" borderId="1" xfId="0" applyFont="1" applyBorder="1"/>
    <xf numFmtId="0" fontId="33" fillId="0" borderId="7" xfId="0" applyFont="1" applyBorder="1"/>
    <xf numFmtId="0" fontId="8" fillId="3" borderId="2" xfId="0" applyFont="1" applyFill="1" applyBorder="1" applyAlignment="1">
      <alignment horizontal="left"/>
    </xf>
    <xf numFmtId="0" fontId="0" fillId="27" borderId="2" xfId="0" applyFill="1" applyBorder="1"/>
    <xf numFmtId="0" fontId="35" fillId="28" borderId="2" xfId="0" applyFont="1" applyFill="1" applyBorder="1" applyAlignment="1">
      <alignment wrapText="1"/>
    </xf>
    <xf numFmtId="0" fontId="35" fillId="29" borderId="2" xfId="0" applyFont="1" applyFill="1" applyBorder="1" applyAlignment="1">
      <alignment wrapText="1"/>
    </xf>
    <xf numFmtId="0" fontId="35" fillId="29" borderId="1" xfId="0" applyFont="1" applyFill="1" applyBorder="1" applyAlignment="1">
      <alignment wrapText="1"/>
    </xf>
    <xf numFmtId="0" fontId="8" fillId="24" borderId="2" xfId="0" applyFont="1" applyFill="1" applyBorder="1" applyAlignment="1">
      <alignment horizontal="left" wrapText="1"/>
    </xf>
    <xf numFmtId="0" fontId="36" fillId="28" borderId="2" xfId="0" applyFont="1" applyFill="1" applyBorder="1" applyAlignment="1">
      <alignment wrapText="1"/>
    </xf>
    <xf numFmtId="0" fontId="36" fillId="30" borderId="2" xfId="0" applyFont="1" applyFill="1" applyBorder="1" applyAlignment="1">
      <alignment wrapText="1"/>
    </xf>
    <xf numFmtId="0" fontId="36" fillId="30" borderId="1" xfId="0" applyFont="1" applyFill="1" applyBorder="1" applyAlignment="1">
      <alignment wrapText="1"/>
    </xf>
    <xf numFmtId="0" fontId="36" fillId="30" borderId="7" xfId="0" applyFont="1" applyFill="1" applyBorder="1" applyAlignment="1">
      <alignment wrapText="1"/>
    </xf>
    <xf numFmtId="0" fontId="20" fillId="22" borderId="2" xfId="0" applyFont="1" applyFill="1" applyBorder="1" applyAlignment="1">
      <alignment horizontal="left" wrapText="1"/>
    </xf>
    <xf numFmtId="0" fontId="20" fillId="10" borderId="4" xfId="0" applyFont="1" applyFill="1" applyBorder="1" applyAlignment="1">
      <alignment horizontal="left" wrapText="1"/>
    </xf>
    <xf numFmtId="0" fontId="8" fillId="23" borderId="2" xfId="0" applyFont="1" applyFill="1" applyBorder="1" applyAlignment="1">
      <alignment horizontal="left" wrapText="1"/>
    </xf>
    <xf numFmtId="0" fontId="0" fillId="27" borderId="9" xfId="0" applyFill="1" applyBorder="1"/>
    <xf numFmtId="0" fontId="36" fillId="0" borderId="2" xfId="0" applyFont="1" applyFill="1" applyBorder="1" applyAlignment="1">
      <alignment wrapText="1"/>
    </xf>
    <xf numFmtId="0" fontId="37" fillId="27" borderId="9" xfId="2" applyFill="1" applyBorder="1"/>
    <xf numFmtId="0" fontId="36" fillId="0" borderId="1" xfId="0" applyFont="1" applyFill="1" applyBorder="1" applyAlignment="1">
      <alignment wrapText="1"/>
    </xf>
    <xf numFmtId="0" fontId="36" fillId="0" borderId="7" xfId="0" applyFont="1" applyFill="1" applyBorder="1" applyAlignment="1">
      <alignment wrapText="1"/>
    </xf>
    <xf numFmtId="1" fontId="37" fillId="27" borderId="9" xfId="2" applyNumberFormat="1" applyFill="1" applyBorder="1"/>
    <xf numFmtId="0" fontId="37" fillId="27" borderId="9" xfId="2" applyFill="1" applyBorder="1"/>
    <xf numFmtId="1" fontId="37" fillId="27" borderId="9" xfId="2" applyNumberFormat="1" applyFill="1" applyBorder="1"/>
    <xf numFmtId="1" fontId="37" fillId="27" borderId="9" xfId="2" applyNumberFormat="1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1" fontId="37" fillId="27" borderId="9" xfId="2" applyNumberFormat="1" applyFill="1" applyBorder="1"/>
    <xf numFmtId="0" fontId="37" fillId="27" borderId="9" xfId="2" applyFill="1" applyBorder="1"/>
    <xf numFmtId="0" fontId="37" fillId="27" borderId="2" xfId="2" applyFill="1" applyBorder="1"/>
    <xf numFmtId="0" fontId="37" fillId="27" borderId="2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2" xfId="2" applyFill="1" applyBorder="1"/>
    <xf numFmtId="0" fontId="37" fillId="27" borderId="2" xfId="2" applyFill="1" applyBorder="1"/>
    <xf numFmtId="0" fontId="41" fillId="31" borderId="2" xfId="0" applyFont="1" applyFill="1" applyBorder="1" applyAlignment="1">
      <alignment wrapText="1"/>
    </xf>
    <xf numFmtId="0" fontId="41" fillId="31" borderId="7" xfId="0" applyFont="1" applyFill="1" applyBorder="1" applyAlignment="1">
      <alignment wrapText="1"/>
    </xf>
    <xf numFmtId="0" fontId="41" fillId="31" borderId="1" xfId="0" applyFont="1" applyFill="1" applyBorder="1" applyAlignment="1">
      <alignment wrapText="1"/>
    </xf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2" xfId="2" applyFill="1" applyBorder="1"/>
    <xf numFmtId="0" fontId="37" fillId="27" borderId="2" xfId="2" applyFill="1" applyBorder="1"/>
    <xf numFmtId="0" fontId="37" fillId="27" borderId="2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2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42" fillId="32" borderId="2" xfId="0" applyFont="1" applyFill="1" applyBorder="1" applyAlignment="1">
      <alignment wrapText="1"/>
    </xf>
    <xf numFmtId="0" fontId="42" fillId="32" borderId="7" xfId="0" applyFont="1" applyFill="1" applyBorder="1" applyAlignment="1">
      <alignment wrapText="1"/>
    </xf>
    <xf numFmtId="0" fontId="42" fillId="32" borderId="1" xfId="0" applyFont="1" applyFill="1" applyBorder="1" applyAlignment="1">
      <alignment wrapText="1"/>
    </xf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43" fillId="29" borderId="2" xfId="0" applyFont="1" applyFill="1" applyBorder="1" applyAlignment="1">
      <alignment wrapText="1"/>
    </xf>
    <xf numFmtId="0" fontId="43" fillId="29" borderId="1" xfId="0" applyFont="1" applyFill="1" applyBorder="1" applyAlignment="1">
      <alignment wrapText="1"/>
    </xf>
    <xf numFmtId="0" fontId="8" fillId="23" borderId="7" xfId="0" applyFont="1" applyFill="1" applyBorder="1" applyAlignment="1">
      <alignment horizontal="left" wrapText="1"/>
    </xf>
    <xf numFmtId="0" fontId="43" fillId="29" borderId="7" xfId="0" applyFont="1" applyFill="1" applyBorder="1" applyAlignment="1">
      <alignment wrapText="1"/>
    </xf>
    <xf numFmtId="1" fontId="0" fillId="5" borderId="0" xfId="0" applyNumberFormat="1" applyFont="1" applyFill="1" applyBorder="1" applyAlignment="1">
      <alignment horizontal="center" wrapText="1"/>
    </xf>
    <xf numFmtId="0" fontId="37" fillId="27" borderId="2" xfId="2" applyFill="1" applyBorder="1"/>
    <xf numFmtId="0" fontId="37" fillId="27" borderId="2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2" xfId="2" applyFill="1" applyBorder="1"/>
    <xf numFmtId="0" fontId="37" fillId="27" borderId="2" xfId="2" applyFill="1" applyBorder="1"/>
    <xf numFmtId="0" fontId="37" fillId="27" borderId="2" xfId="2" applyFill="1" applyBorder="1"/>
    <xf numFmtId="0" fontId="37" fillId="27" borderId="2" xfId="2" applyFill="1" applyBorder="1"/>
    <xf numFmtId="0" fontId="37" fillId="27" borderId="2" xfId="2" applyFill="1" applyBorder="1"/>
    <xf numFmtId="0" fontId="37" fillId="27" borderId="2" xfId="2" applyFill="1" applyBorder="1"/>
    <xf numFmtId="0" fontId="37" fillId="27" borderId="2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37" fillId="27" borderId="9" xfId="2" applyFill="1" applyBorder="1"/>
    <xf numFmtId="0" fontId="0" fillId="0" borderId="12" xfId="0" applyFill="1" applyBorder="1"/>
    <xf numFmtId="0" fontId="0" fillId="6" borderId="7" xfId="0" applyFont="1" applyFill="1" applyBorder="1" applyAlignment="1">
      <alignment horizontal="left" wrapText="1"/>
    </xf>
    <xf numFmtId="1" fontId="16" fillId="0" borderId="0" xfId="0" applyNumberFormat="1" applyFont="1" applyBorder="1" applyAlignment="1">
      <alignment horizontal="center"/>
    </xf>
    <xf numFmtId="0" fontId="36" fillId="28" borderId="7" xfId="0" applyFont="1" applyFill="1" applyBorder="1" applyAlignment="1">
      <alignment wrapText="1"/>
    </xf>
    <xf numFmtId="0" fontId="8" fillId="0" borderId="2" xfId="0" applyFont="1" applyBorder="1" applyAlignment="1">
      <alignment horizontal="left"/>
    </xf>
    <xf numFmtId="0" fontId="36" fillId="28" borderId="1" xfId="0" applyFont="1" applyFill="1" applyBorder="1" applyAlignment="1">
      <alignment wrapText="1"/>
    </xf>
    <xf numFmtId="0" fontId="37" fillId="27" borderId="2" xfId="2" applyFill="1" applyBorder="1"/>
    <xf numFmtId="0" fontId="37" fillId="27" borderId="9" xfId="13" applyFill="1" applyBorder="1"/>
    <xf numFmtId="0" fontId="37" fillId="27" borderId="2" xfId="13" applyFill="1" applyBorder="1"/>
    <xf numFmtId="0" fontId="37" fillId="27" borderId="2" xfId="13" applyFill="1" applyBorder="1"/>
    <xf numFmtId="0" fontId="37" fillId="27" borderId="2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2" xfId="13" applyFill="1" applyBorder="1"/>
    <xf numFmtId="0" fontId="37" fillId="27" borderId="2" xfId="13" applyFill="1" applyBorder="1"/>
    <xf numFmtId="0" fontId="37" fillId="27" borderId="2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1" fontId="37" fillId="27" borderId="2" xfId="13" applyNumberFormat="1" applyFill="1" applyBorder="1"/>
    <xf numFmtId="0" fontId="37" fillId="27" borderId="2" xfId="13" applyFill="1" applyBorder="1"/>
    <xf numFmtId="0" fontId="37" fillId="27" borderId="9" xfId="13" applyFill="1" applyBorder="1"/>
    <xf numFmtId="0" fontId="37" fillId="27" borderId="2" xfId="13" applyFill="1" applyBorder="1"/>
    <xf numFmtId="0" fontId="37" fillId="27" borderId="2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2" xfId="13" applyFill="1" applyBorder="1"/>
    <xf numFmtId="0" fontId="37" fillId="27" borderId="2" xfId="13" applyFill="1" applyBorder="1"/>
    <xf numFmtId="0" fontId="37" fillId="27" borderId="9" xfId="13" applyFill="1" applyBorder="1"/>
    <xf numFmtId="0" fontId="37" fillId="27" borderId="2" xfId="13" applyFill="1" applyBorder="1"/>
    <xf numFmtId="0" fontId="37" fillId="27" borderId="2" xfId="13" applyFill="1" applyBorder="1"/>
    <xf numFmtId="0" fontId="37" fillId="27" borderId="2" xfId="13" applyFill="1" applyBorder="1"/>
    <xf numFmtId="0" fontId="37" fillId="27" borderId="2" xfId="13" applyFill="1" applyBorder="1"/>
    <xf numFmtId="0" fontId="37" fillId="27" borderId="9" xfId="13" applyFill="1" applyBorder="1"/>
    <xf numFmtId="0" fontId="37" fillId="27" borderId="2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2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1" fontId="8" fillId="0" borderId="0" xfId="0" applyNumberFormat="1" applyFont="1" applyAlignment="1">
      <alignment horizontal="left"/>
    </xf>
    <xf numFmtId="0" fontId="8" fillId="3" borderId="4" xfId="0" applyFont="1" applyFill="1" applyBorder="1" applyAlignment="1">
      <alignment horizontal="left" wrapText="1"/>
    </xf>
    <xf numFmtId="0" fontId="36" fillId="0" borderId="3" xfId="0" applyFont="1" applyFill="1" applyBorder="1" applyAlignment="1">
      <alignment wrapText="1"/>
    </xf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2" xfId="13" applyFill="1" applyBorder="1"/>
    <xf numFmtId="0" fontId="23" fillId="15" borderId="5" xfId="0" applyFont="1" applyFill="1" applyBorder="1" applyAlignment="1">
      <alignment horizontal="left" wrapText="1"/>
    </xf>
    <xf numFmtId="0" fontId="8" fillId="13" borderId="3" xfId="0" applyFont="1" applyFill="1" applyBorder="1" applyAlignment="1">
      <alignment wrapText="1"/>
    </xf>
    <xf numFmtId="0" fontId="0" fillId="6" borderId="4" xfId="0" applyFont="1" applyFill="1" applyBorder="1" applyAlignment="1">
      <alignment wrapText="1"/>
    </xf>
    <xf numFmtId="0" fontId="0" fillId="9" borderId="6" xfId="0" applyFont="1" applyFill="1" applyBorder="1" applyAlignment="1">
      <alignment horizontal="center" wrapText="1"/>
    </xf>
    <xf numFmtId="0" fontId="0" fillId="9" borderId="5" xfId="0" applyFont="1" applyFill="1" applyBorder="1" applyAlignment="1">
      <alignment horizontal="center" wrapText="1"/>
    </xf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2" xfId="13" applyFill="1" applyBorder="1"/>
    <xf numFmtId="0" fontId="37" fillId="27" borderId="2" xfId="13" applyFill="1" applyBorder="1"/>
    <xf numFmtId="0" fontId="37" fillId="27" borderId="2" xfId="13" applyFill="1" applyBorder="1"/>
    <xf numFmtId="0" fontId="37" fillId="27" borderId="2" xfId="13" applyFill="1" applyBorder="1"/>
    <xf numFmtId="0" fontId="37" fillId="27" borderId="2" xfId="13" applyFill="1" applyBorder="1"/>
    <xf numFmtId="0" fontId="9" fillId="3" borderId="2" xfId="1" applyFont="1" applyFill="1" applyBorder="1" applyAlignment="1">
      <alignment horizontal="left" wrapText="1"/>
    </xf>
    <xf numFmtId="0" fontId="8" fillId="0" borderId="7" xfId="0" applyFont="1" applyBorder="1" applyAlignment="1">
      <alignment horizontal="left"/>
    </xf>
    <xf numFmtId="0" fontId="20" fillId="19" borderId="2" xfId="0" applyFont="1" applyFill="1" applyBorder="1" applyAlignment="1">
      <alignment horizontal="left"/>
    </xf>
    <xf numFmtId="0" fontId="37" fillId="27" borderId="2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2" xfId="13" applyFill="1" applyBorder="1"/>
    <xf numFmtId="0" fontId="37" fillId="27" borderId="9" xfId="13" applyFill="1" applyBorder="1"/>
    <xf numFmtId="0" fontId="37" fillId="27" borderId="2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2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2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8" fillId="23" borderId="1" xfId="0" applyFont="1" applyFill="1" applyBorder="1" applyAlignment="1">
      <alignment horizontal="left" wrapText="1"/>
    </xf>
    <xf numFmtId="0" fontId="37" fillId="27" borderId="13" xfId="13" applyFill="1" applyBorder="1"/>
    <xf numFmtId="0" fontId="37" fillId="27" borderId="2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2" xfId="13" applyFill="1" applyBorder="1"/>
    <xf numFmtId="0" fontId="37" fillId="27" borderId="9" xfId="13" applyFill="1" applyBorder="1"/>
    <xf numFmtId="0" fontId="37" fillId="27" borderId="2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9" xfId="13" applyFill="1" applyBorder="1"/>
    <xf numFmtId="0" fontId="37" fillId="27" borderId="2" xfId="13" applyFill="1" applyBorder="1"/>
    <xf numFmtId="0" fontId="37" fillId="27" borderId="2" xfId="13" applyFill="1" applyBorder="1"/>
    <xf numFmtId="0" fontId="37" fillId="27" borderId="2" xfId="13" applyFill="1" applyBorder="1"/>
    <xf numFmtId="0" fontId="37" fillId="27" borderId="2" xfId="13" applyFill="1" applyBorder="1"/>
    <xf numFmtId="0" fontId="37" fillId="27" borderId="9" xfId="13" applyFill="1" applyBorder="1"/>
    <xf numFmtId="0" fontId="37" fillId="27" borderId="9" xfId="13" applyFill="1" applyBorder="1"/>
    <xf numFmtId="0" fontId="36" fillId="28" borderId="0" xfId="0" applyFont="1" applyFill="1" applyBorder="1" applyAlignment="1">
      <alignment wrapText="1"/>
    </xf>
    <xf numFmtId="0" fontId="23" fillId="21" borderId="2" xfId="0" applyFont="1" applyFill="1" applyBorder="1" applyAlignment="1">
      <alignment horizontal="left"/>
    </xf>
    <xf numFmtId="0" fontId="23" fillId="15" borderId="3" xfId="0" applyFont="1" applyFill="1" applyBorder="1" applyAlignment="1">
      <alignment horizontal="left" wrapText="1"/>
    </xf>
  </cellXfs>
  <cellStyles count="58">
    <cellStyle name="Гиперссылка" xfId="1" builtinId="8"/>
    <cellStyle name="Гиперссылка 2" xfId="3"/>
    <cellStyle name="Гиперссылка 2 2" xfId="9"/>
    <cellStyle name="Гиперссылка 3" xfId="7"/>
    <cellStyle name="Гиперссылка 3 2" xfId="10"/>
    <cellStyle name="Гиперссылка 3 3" xfId="11"/>
    <cellStyle name="Обычный" xfId="0" builtinId="0"/>
    <cellStyle name="Обычный 2" xfId="4"/>
    <cellStyle name="Обычный 2 2" xfId="12"/>
    <cellStyle name="Обычный 2 3" xfId="13"/>
    <cellStyle name="Обычный 3" xfId="5"/>
    <cellStyle name="Обычный 3 2" xfId="8"/>
    <cellStyle name="Обычный 3 2 2" xfId="14"/>
    <cellStyle name="Обычный 3 2 3" xfId="15"/>
    <cellStyle name="Обычный 3 2 3 2" xfId="20"/>
    <cellStyle name="Обычный 3 2 3 2 2" xfId="26"/>
    <cellStyle name="Обычный 3 2 3 2 3" xfId="30"/>
    <cellStyle name="Обычный 3 2 3 2 4" xfId="37"/>
    <cellStyle name="Обычный 3 2 3 2 5" xfId="44"/>
    <cellStyle name="Обычный 3 2 3 2 6" xfId="52"/>
    <cellStyle name="Обычный 3 2 3 3" xfId="23"/>
    <cellStyle name="Обычный 3 2 3 4" xfId="29"/>
    <cellStyle name="Обычный 3 2 3 5" xfId="36"/>
    <cellStyle name="Обычный 3 2 3 6" xfId="43"/>
    <cellStyle name="Обычный 3 2 3 7" xfId="51"/>
    <cellStyle name="Обычный 4" xfId="2"/>
    <cellStyle name="Обычный 4 2" xfId="16"/>
    <cellStyle name="Обычный 4 2 2" xfId="21"/>
    <cellStyle name="Обычный 4 2 2 2" xfId="27"/>
    <cellStyle name="Обычный 4 2 2 3" xfId="32"/>
    <cellStyle name="Обычный 4 2 2 4" xfId="39"/>
    <cellStyle name="Обычный 4 2 2 5" xfId="46"/>
    <cellStyle name="Обычный 4 2 2 6" xfId="54"/>
    <cellStyle name="Обычный 4 2 3" xfId="24"/>
    <cellStyle name="Обычный 4 2 4" xfId="31"/>
    <cellStyle name="Обычный 4 2 5" xfId="38"/>
    <cellStyle name="Обычный 4 2 6" xfId="45"/>
    <cellStyle name="Обычный 4 2 7" xfId="53"/>
    <cellStyle name="Обычный 5" xfId="6"/>
    <cellStyle name="Обычный 5 2" xfId="17"/>
    <cellStyle name="Обычный 5 3" xfId="18"/>
    <cellStyle name="Обычный 5 3 2" xfId="22"/>
    <cellStyle name="Обычный 5 3 2 2" xfId="28"/>
    <cellStyle name="Обычный 5 3 2 3" xfId="34"/>
    <cellStyle name="Обычный 5 3 2 4" xfId="41"/>
    <cellStyle name="Обычный 5 3 2 5" xfId="48"/>
    <cellStyle name="Обычный 5 3 2 6" xfId="56"/>
    <cellStyle name="Обычный 5 3 3" xfId="25"/>
    <cellStyle name="Обычный 5 3 4" xfId="33"/>
    <cellStyle name="Обычный 5 3 5" xfId="40"/>
    <cellStyle name="Обычный 5 3 6" xfId="47"/>
    <cellStyle name="Обычный 5 3 7" xfId="55"/>
    <cellStyle name="Обычный 6" xfId="19"/>
    <cellStyle name="Обычный 7" xfId="35"/>
    <cellStyle name="Обычный 7 2" xfId="42"/>
    <cellStyle name="Обычный 7 3" xfId="49"/>
    <cellStyle name="Обычный 8" xfId="50"/>
    <cellStyle name="Обычный 8 2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D:\&#1052;&#1080;&#1085;&#1077;&#1088;&#1072;&#1083;&#1099;\Iherb%20NEW\&#1073;&#1072;&#1083;&#1072;&#1085;&#1089;%20iherb%20(&#1089;%201100%20&#1087;&#1086;&#1089;&#1099;&#1083;&#1082;&#1080;)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89"/>
  <sheetViews>
    <sheetView tabSelected="1" workbookViewId="0">
      <selection activeCell="F77" sqref="F77"/>
    </sheetView>
  </sheetViews>
  <sheetFormatPr defaultColWidth="10.7109375" defaultRowHeight="15" outlineLevelRow="2" x14ac:dyDescent="0.25"/>
  <cols>
    <col min="1" max="1" width="13.5703125" style="96" customWidth="1"/>
    <col min="2" max="2" width="2.85546875" style="96" customWidth="1"/>
    <col min="3" max="3" width="7.85546875" style="96" customWidth="1"/>
    <col min="4" max="16" width="10.7109375" style="96"/>
    <col min="17" max="17" width="10.7109375" style="20"/>
  </cols>
  <sheetData>
    <row r="1" spans="1:17" x14ac:dyDescent="0.25">
      <c r="C1" s="96" t="s">
        <v>1</v>
      </c>
      <c r="N1" s="20"/>
      <c r="O1"/>
      <c r="P1"/>
      <c r="Q1"/>
    </row>
    <row r="2" spans="1:17" hidden="1" outlineLevel="2" x14ac:dyDescent="0.25">
      <c r="B2" s="96" t="s">
        <v>1375</v>
      </c>
      <c r="C2" s="309">
        <f>баланс!$B$2</f>
        <v>3.7876008016031619</v>
      </c>
      <c r="N2" s="20"/>
      <c r="O2"/>
      <c r="P2"/>
      <c r="Q2"/>
    </row>
    <row r="3" spans="1:17" hidden="1" outlineLevel="1" x14ac:dyDescent="0.25">
      <c r="A3" s="96">
        <v>1445</v>
      </c>
      <c r="C3" s="309">
        <f>SUM(C2)</f>
        <v>3.7876008016031619</v>
      </c>
      <c r="N3" s="20"/>
      <c r="O3"/>
      <c r="P3"/>
      <c r="Q3"/>
    </row>
    <row r="4" spans="1:17" hidden="1" outlineLevel="2" x14ac:dyDescent="0.25">
      <c r="B4" s="96" t="s">
        <v>1375</v>
      </c>
      <c r="C4" s="309">
        <f>баланс!$B$3</f>
        <v>0.29438400000026377</v>
      </c>
      <c r="N4" s="20"/>
      <c r="O4"/>
      <c r="P4"/>
      <c r="Q4"/>
    </row>
    <row r="5" spans="1:17" hidden="1" outlineLevel="2" x14ac:dyDescent="0.25">
      <c r="C5" s="309">
        <f>баланс!$B$4</f>
        <v>-0.4005499999998392</v>
      </c>
      <c r="N5" s="20"/>
      <c r="O5"/>
      <c r="P5"/>
      <c r="Q5"/>
    </row>
    <row r="6" spans="1:17" collapsed="1" x14ac:dyDescent="0.25">
      <c r="A6" s="96">
        <v>51150</v>
      </c>
      <c r="C6" s="309">
        <f>SUM(C4:C5)</f>
        <v>-0.10616599999957543</v>
      </c>
      <c r="N6" s="20"/>
      <c r="O6"/>
      <c r="P6"/>
      <c r="Q6"/>
    </row>
    <row r="7" spans="1:17" hidden="1" outlineLevel="2" x14ac:dyDescent="0.25">
      <c r="B7" s="96" t="s">
        <v>1375</v>
      </c>
      <c r="C7" s="309">
        <f>баланс!$B$5</f>
        <v>0.26345524060684511</v>
      </c>
      <c r="N7" s="20"/>
      <c r="O7"/>
      <c r="P7"/>
      <c r="Q7"/>
    </row>
    <row r="8" spans="1:17" hidden="1" outlineLevel="1" x14ac:dyDescent="0.25">
      <c r="A8" s="96" t="s">
        <v>8</v>
      </c>
      <c r="C8" s="309">
        <f>SUM(C7)</f>
        <v>0.26345524060684511</v>
      </c>
      <c r="N8" s="20"/>
      <c r="O8"/>
      <c r="P8"/>
      <c r="Q8"/>
    </row>
    <row r="9" spans="1:17" hidden="1" outlineLevel="2" x14ac:dyDescent="0.25">
      <c r="B9" s="96" t="s">
        <v>1375</v>
      </c>
      <c r="C9" s="309">
        <f>баланс!$B$6</f>
        <v>0.46444000000002461</v>
      </c>
      <c r="N9" s="20"/>
      <c r="O9"/>
      <c r="P9"/>
      <c r="Q9"/>
    </row>
    <row r="10" spans="1:17" hidden="1" outlineLevel="2" x14ac:dyDescent="0.25">
      <c r="C10" s="309">
        <f>баланс!$B$7</f>
        <v>0.17350000000033106</v>
      </c>
      <c r="N10" s="20"/>
      <c r="O10"/>
      <c r="P10"/>
      <c r="Q10"/>
    </row>
    <row r="11" spans="1:17" hidden="1" outlineLevel="2" x14ac:dyDescent="0.25">
      <c r="C11" s="309">
        <f>баланс!$B$8</f>
        <v>-0.44145750000006956</v>
      </c>
      <c r="N11" s="20"/>
      <c r="O11"/>
      <c r="P11"/>
      <c r="Q11"/>
    </row>
    <row r="12" spans="1:17" hidden="1" outlineLevel="1" x14ac:dyDescent="0.25">
      <c r="A12" s="96" t="s">
        <v>11</v>
      </c>
      <c r="C12" s="309">
        <f>SUM(C9:C11)</f>
        <v>0.19648250000028611</v>
      </c>
      <c r="N12" s="20"/>
      <c r="O12"/>
      <c r="P12"/>
      <c r="Q12"/>
    </row>
    <row r="13" spans="1:17" hidden="1" outlineLevel="2" x14ac:dyDescent="0.25">
      <c r="B13" s="96" t="s">
        <v>1375</v>
      </c>
      <c r="C13" s="309">
        <f>баланс!$B$9</f>
        <v>51.117179999999962</v>
      </c>
      <c r="N13" s="20"/>
      <c r="O13"/>
      <c r="P13"/>
      <c r="Q13"/>
    </row>
    <row r="14" spans="1:17" collapsed="1" x14ac:dyDescent="0.25">
      <c r="A14" s="96" t="s">
        <v>12</v>
      </c>
      <c r="C14" s="309">
        <f>SUM(C13)</f>
        <v>51.117179999999962</v>
      </c>
      <c r="N14" s="20"/>
      <c r="O14"/>
      <c r="P14"/>
      <c r="Q14"/>
    </row>
    <row r="15" spans="1:17" hidden="1" outlineLevel="2" x14ac:dyDescent="0.25">
      <c r="B15" s="96" t="s">
        <v>1375</v>
      </c>
      <c r="C15" s="309">
        <f>баланс!$B$10</f>
        <v>2.2007218045112893</v>
      </c>
      <c r="N15" s="20"/>
      <c r="O15"/>
      <c r="P15"/>
      <c r="Q15"/>
    </row>
    <row r="16" spans="1:17" hidden="1" outlineLevel="1" x14ac:dyDescent="0.25">
      <c r="A16" s="96" t="s">
        <v>13</v>
      </c>
      <c r="C16" s="309">
        <f>SUM(C15)</f>
        <v>2.2007218045112893</v>
      </c>
      <c r="N16" s="20"/>
      <c r="O16"/>
      <c r="P16"/>
      <c r="Q16"/>
    </row>
    <row r="17" spans="1:17" hidden="1" outlineLevel="2" x14ac:dyDescent="0.25">
      <c r="B17" s="96" t="s">
        <v>1375</v>
      </c>
      <c r="C17" s="309">
        <f>баланс!$B$11</f>
        <v>0.48577999999997701</v>
      </c>
      <c r="N17" s="20"/>
      <c r="O17"/>
      <c r="P17"/>
      <c r="Q17"/>
    </row>
    <row r="18" spans="1:17" collapsed="1" x14ac:dyDescent="0.25">
      <c r="A18" s="96" t="s">
        <v>14</v>
      </c>
      <c r="C18" s="309">
        <f>SUM(C17)</f>
        <v>0.48577999999997701</v>
      </c>
      <c r="N18" s="20"/>
      <c r="O18"/>
      <c r="P18"/>
      <c r="Q18"/>
    </row>
    <row r="19" spans="1:17" hidden="1" outlineLevel="2" x14ac:dyDescent="0.25">
      <c r="B19" s="96" t="s">
        <v>1375</v>
      </c>
      <c r="C19" s="309">
        <f>баланс!$B$12</f>
        <v>-3.2022220700149262</v>
      </c>
      <c r="N19" s="20"/>
      <c r="O19"/>
      <c r="P19"/>
      <c r="Q19"/>
    </row>
    <row r="20" spans="1:17" hidden="1" outlineLevel="2" x14ac:dyDescent="0.25">
      <c r="C20" s="309">
        <f>баланс!$B$13</f>
        <v>-0.17435299999988274</v>
      </c>
      <c r="N20" s="20"/>
      <c r="O20"/>
      <c r="P20"/>
      <c r="Q20"/>
    </row>
    <row r="21" spans="1:17" hidden="1" outlineLevel="2" x14ac:dyDescent="0.25">
      <c r="C21" s="309">
        <f>баланс!$B$14</f>
        <v>3.4149999999999636</v>
      </c>
      <c r="N21" s="20"/>
      <c r="O21"/>
      <c r="P21"/>
      <c r="Q21"/>
    </row>
    <row r="22" spans="1:17" hidden="1" outlineLevel="2" x14ac:dyDescent="0.25">
      <c r="C22" s="309">
        <f>баланс!$B$15</f>
        <v>0.24800000000004729</v>
      </c>
      <c r="N22" s="20"/>
      <c r="O22"/>
      <c r="P22"/>
      <c r="Q22"/>
    </row>
    <row r="23" spans="1:17" hidden="1" outlineLevel="1" x14ac:dyDescent="0.25">
      <c r="A23" s="96" t="s">
        <v>16</v>
      </c>
      <c r="C23" s="309">
        <f>SUM(C19:C22)</f>
        <v>0.28642492998520197</v>
      </c>
      <c r="N23" s="20"/>
      <c r="O23"/>
      <c r="P23"/>
      <c r="Q23"/>
    </row>
    <row r="24" spans="1:17" hidden="1" outlineLevel="2" x14ac:dyDescent="0.25">
      <c r="B24" s="96" t="s">
        <v>1375</v>
      </c>
      <c r="C24" s="309">
        <f>баланс!$B$16</f>
        <v>-0.18139999999993961</v>
      </c>
      <c r="N24" s="20"/>
      <c r="O24"/>
      <c r="P24"/>
      <c r="Q24"/>
    </row>
    <row r="25" spans="1:17" hidden="1" outlineLevel="1" x14ac:dyDescent="0.25">
      <c r="A25" s="96" t="s">
        <v>18</v>
      </c>
      <c r="C25" s="309">
        <f>SUM(C24)</f>
        <v>-0.18139999999993961</v>
      </c>
      <c r="N25" s="20"/>
      <c r="O25"/>
      <c r="P25"/>
      <c r="Q25"/>
    </row>
    <row r="26" spans="1:17" hidden="1" outlineLevel="2" x14ac:dyDescent="0.25">
      <c r="B26" s="96" t="s">
        <v>1375</v>
      </c>
      <c r="C26" s="309">
        <f>баланс!$B$17</f>
        <v>0.11408000000000129</v>
      </c>
      <c r="N26" s="20"/>
      <c r="O26"/>
      <c r="P26"/>
      <c r="Q26"/>
    </row>
    <row r="27" spans="1:17" hidden="1" outlineLevel="2" x14ac:dyDescent="0.25">
      <c r="C27" s="309">
        <f>баланс!$B$79</f>
        <v>2.4634588235294359</v>
      </c>
      <c r="N27" s="20"/>
      <c r="O27"/>
      <c r="P27"/>
      <c r="Q27"/>
    </row>
    <row r="28" spans="1:17" hidden="1" outlineLevel="2" x14ac:dyDescent="0.25">
      <c r="C28" s="309">
        <f>баланс!$B$605</f>
        <v>248.81383000000005</v>
      </c>
      <c r="N28" s="20"/>
      <c r="O28"/>
      <c r="P28"/>
      <c r="Q28"/>
    </row>
    <row r="29" spans="1:17" hidden="1" outlineLevel="1" x14ac:dyDescent="0.25">
      <c r="A29" s="96" t="s">
        <v>20</v>
      </c>
      <c r="C29" s="309">
        <f>SUM(C26:C28)</f>
        <v>251.39136882352949</v>
      </c>
      <c r="N29" s="20"/>
      <c r="O29"/>
      <c r="P29"/>
      <c r="Q29"/>
    </row>
    <row r="30" spans="1:17" hidden="1" outlineLevel="2" x14ac:dyDescent="0.25">
      <c r="B30" s="96" t="s">
        <v>1375</v>
      </c>
      <c r="C30" s="309">
        <f>баланс!$B$18</f>
        <v>47.013303336259924</v>
      </c>
      <c r="N30" s="20"/>
      <c r="O30"/>
      <c r="P30"/>
      <c r="Q30"/>
    </row>
    <row r="31" spans="1:17" collapsed="1" x14ac:dyDescent="0.25">
      <c r="A31" s="96" t="s">
        <v>21</v>
      </c>
      <c r="C31" s="309">
        <f>SUM(C30)</f>
        <v>47.013303336259924</v>
      </c>
      <c r="N31" s="20"/>
      <c r="O31"/>
      <c r="P31"/>
      <c r="Q31"/>
    </row>
    <row r="32" spans="1:17" hidden="1" outlineLevel="2" x14ac:dyDescent="0.25">
      <c r="B32" s="96" t="s">
        <v>1375</v>
      </c>
      <c r="C32" s="309">
        <f>баланс!$B$19</f>
        <v>0.36880000000002156</v>
      </c>
      <c r="N32" s="20"/>
      <c r="O32"/>
      <c r="P32"/>
      <c r="Q32"/>
    </row>
    <row r="33" spans="1:17" hidden="1" outlineLevel="1" x14ac:dyDescent="0.25">
      <c r="A33" s="96" t="s">
        <v>23</v>
      </c>
      <c r="C33" s="309">
        <f>SUM(C32)</f>
        <v>0.36880000000002156</v>
      </c>
      <c r="N33" s="20"/>
      <c r="O33"/>
      <c r="P33"/>
      <c r="Q33"/>
    </row>
    <row r="34" spans="1:17" hidden="1" outlineLevel="2" x14ac:dyDescent="0.25">
      <c r="B34" s="96" t="s">
        <v>1375</v>
      </c>
      <c r="C34" s="309">
        <f>баланс!$B$20</f>
        <v>-17.755762859074366</v>
      </c>
      <c r="N34" s="20"/>
      <c r="O34"/>
      <c r="P34"/>
      <c r="Q34"/>
    </row>
    <row r="35" spans="1:17" collapsed="1" x14ac:dyDescent="0.25">
      <c r="A35" s="96" t="s">
        <v>24</v>
      </c>
      <c r="C35" s="309">
        <f>SUM(C34)</f>
        <v>-17.755762859074366</v>
      </c>
      <c r="N35" s="20"/>
      <c r="O35"/>
      <c r="P35"/>
      <c r="Q35"/>
    </row>
    <row r="36" spans="1:17" hidden="1" outlineLevel="2" x14ac:dyDescent="0.25">
      <c r="B36" s="96" t="s">
        <v>1375</v>
      </c>
      <c r="C36" s="309">
        <f>баланс!$B$21</f>
        <v>0.39358000000004267</v>
      </c>
      <c r="N36" s="20"/>
      <c r="O36"/>
      <c r="P36"/>
      <c r="Q36"/>
    </row>
    <row r="37" spans="1:17" hidden="1" outlineLevel="1" x14ac:dyDescent="0.25">
      <c r="A37" s="96" t="s">
        <v>25</v>
      </c>
      <c r="C37" s="309">
        <f>SUM(C36)</f>
        <v>0.39358000000004267</v>
      </c>
      <c r="N37" s="20"/>
      <c r="O37"/>
      <c r="P37"/>
      <c r="Q37"/>
    </row>
    <row r="38" spans="1:17" hidden="1" outlineLevel="2" x14ac:dyDescent="0.25">
      <c r="B38" s="96" t="s">
        <v>1375</v>
      </c>
      <c r="C38" s="309">
        <f>баланс!$B$22</f>
        <v>14.405001486988795</v>
      </c>
      <c r="N38" s="20"/>
      <c r="O38"/>
      <c r="P38"/>
      <c r="Q38"/>
    </row>
    <row r="39" spans="1:17" collapsed="1" x14ac:dyDescent="0.25">
      <c r="A39" s="96" t="s">
        <v>26</v>
      </c>
      <c r="C39" s="309">
        <f>SUM(C38)</f>
        <v>14.405001486988795</v>
      </c>
      <c r="N39" s="20"/>
      <c r="O39"/>
      <c r="P39"/>
      <c r="Q39"/>
    </row>
    <row r="40" spans="1:17" hidden="1" outlineLevel="2" x14ac:dyDescent="0.25">
      <c r="B40" s="96" t="s">
        <v>1375</v>
      </c>
      <c r="C40" s="309">
        <f>баланс!$B$23</f>
        <v>0.13839999999993324</v>
      </c>
      <c r="N40" s="20"/>
      <c r="O40"/>
      <c r="P40"/>
      <c r="Q40"/>
    </row>
    <row r="41" spans="1:17" hidden="1" outlineLevel="1" x14ac:dyDescent="0.25">
      <c r="A41" s="96" t="s">
        <v>27</v>
      </c>
      <c r="C41" s="309">
        <f>SUM(C40)</f>
        <v>0.13839999999993324</v>
      </c>
      <c r="N41" s="20"/>
      <c r="O41"/>
      <c r="P41"/>
      <c r="Q41"/>
    </row>
    <row r="42" spans="1:17" hidden="1" outlineLevel="2" x14ac:dyDescent="0.25">
      <c r="B42" s="96" t="s">
        <v>1375</v>
      </c>
      <c r="C42" s="309">
        <f>баланс!$B$24</f>
        <v>0.45325999999977284</v>
      </c>
      <c r="N42" s="20"/>
      <c r="O42"/>
      <c r="P42"/>
      <c r="Q42"/>
    </row>
    <row r="43" spans="1:17" hidden="1" outlineLevel="2" x14ac:dyDescent="0.25">
      <c r="C43" s="309">
        <f>баланс!$B$25</f>
        <v>9.0915999999992891E-2</v>
      </c>
      <c r="N43" s="20"/>
      <c r="O43"/>
      <c r="P43"/>
      <c r="Q43"/>
    </row>
    <row r="44" spans="1:17" collapsed="1" x14ac:dyDescent="0.25">
      <c r="A44" s="96" t="s">
        <v>28</v>
      </c>
      <c r="C44" s="309">
        <f>SUM(C42:C43)</f>
        <v>0.54417599999976574</v>
      </c>
      <c r="N44" s="20"/>
      <c r="O44"/>
      <c r="P44"/>
      <c r="Q44"/>
    </row>
    <row r="45" spans="1:17" hidden="1" outlineLevel="2" x14ac:dyDescent="0.25">
      <c r="B45" s="96" t="s">
        <v>1375</v>
      </c>
      <c r="C45" s="309">
        <f>баланс!$B$26</f>
        <v>0.72773000000006505</v>
      </c>
      <c r="N45" s="20"/>
      <c r="O45"/>
      <c r="P45"/>
      <c r="Q45"/>
    </row>
    <row r="46" spans="1:17" hidden="1" outlineLevel="1" x14ac:dyDescent="0.25">
      <c r="A46" s="96" t="s">
        <v>30</v>
      </c>
      <c r="C46" s="309">
        <f>SUM(C45)</f>
        <v>0.72773000000006505</v>
      </c>
      <c r="N46" s="20"/>
      <c r="O46"/>
      <c r="P46"/>
      <c r="Q46"/>
    </row>
    <row r="47" spans="1:17" hidden="1" outlineLevel="1" x14ac:dyDescent="0.25">
      <c r="A47" s="96" t="s">
        <v>32</v>
      </c>
      <c r="N47" s="20"/>
      <c r="O47"/>
      <c r="P47"/>
      <c r="Q47"/>
    </row>
    <row r="48" spans="1:17" hidden="1" outlineLevel="2" x14ac:dyDescent="0.25">
      <c r="B48" s="96" t="s">
        <v>1375</v>
      </c>
      <c r="C48" s="309">
        <f>баланс!$B$28</f>
        <v>0.70033820224716692</v>
      </c>
      <c r="N48" s="20"/>
      <c r="O48"/>
      <c r="P48"/>
      <c r="Q48"/>
    </row>
    <row r="49" spans="1:17" hidden="1" outlineLevel="1" x14ac:dyDescent="0.25">
      <c r="A49" s="96" t="s">
        <v>34</v>
      </c>
      <c r="C49" s="309">
        <f>SUM(C48)</f>
        <v>0.70033820224716692</v>
      </c>
      <c r="N49" s="20"/>
      <c r="O49"/>
      <c r="P49"/>
      <c r="Q49"/>
    </row>
    <row r="50" spans="1:17" hidden="1" outlineLevel="2" x14ac:dyDescent="0.25">
      <c r="B50" s="96" t="s">
        <v>1375</v>
      </c>
      <c r="C50" s="309">
        <f>баланс!$B$29</f>
        <v>0.17273999999997613</v>
      </c>
      <c r="N50" s="20"/>
      <c r="O50"/>
      <c r="P50"/>
      <c r="Q50"/>
    </row>
    <row r="51" spans="1:17" hidden="1" outlineLevel="2" x14ac:dyDescent="0.25">
      <c r="C51" s="309">
        <f>баланс!$B$30</f>
        <v>-7.4240000000145301E-2</v>
      </c>
      <c r="N51" s="20"/>
      <c r="O51"/>
      <c r="P51"/>
      <c r="Q51"/>
    </row>
    <row r="52" spans="1:17" hidden="1" outlineLevel="2" x14ac:dyDescent="0.25">
      <c r="C52" s="309">
        <f>баланс!$B$31</f>
        <v>0.13420400000006794</v>
      </c>
      <c r="N52" s="20"/>
      <c r="O52"/>
      <c r="P52"/>
      <c r="Q52"/>
    </row>
    <row r="53" spans="1:17" hidden="1" outlineLevel="2" x14ac:dyDescent="0.25">
      <c r="C53" s="309">
        <f>баланс!$B$32</f>
        <v>-0.51420000000001664</v>
      </c>
      <c r="N53" s="20"/>
      <c r="O53"/>
      <c r="P53"/>
      <c r="Q53"/>
    </row>
    <row r="54" spans="1:17" hidden="1" outlineLevel="1" x14ac:dyDescent="0.25">
      <c r="A54" s="96" t="s">
        <v>35</v>
      </c>
      <c r="C54" s="309">
        <f>SUM(C50:C53)</f>
        <v>-0.28149600000011787</v>
      </c>
      <c r="N54" s="20"/>
      <c r="O54"/>
      <c r="P54"/>
      <c r="Q54"/>
    </row>
    <row r="55" spans="1:17" hidden="1" outlineLevel="2" x14ac:dyDescent="0.25">
      <c r="B55" s="96" t="s">
        <v>1375</v>
      </c>
      <c r="C55" s="309">
        <f>баланс!$B$33</f>
        <v>-0.48689200000001165</v>
      </c>
      <c r="N55" s="20"/>
      <c r="O55"/>
      <c r="P55"/>
      <c r="Q55"/>
    </row>
    <row r="56" spans="1:17" collapsed="1" x14ac:dyDescent="0.25">
      <c r="A56" s="96" t="s">
        <v>1343</v>
      </c>
      <c r="C56" s="309">
        <f>SUM(C55)</f>
        <v>-0.48689200000001165</v>
      </c>
      <c r="N56" s="20"/>
      <c r="O56"/>
      <c r="P56"/>
      <c r="Q56"/>
    </row>
    <row r="57" spans="1:17" hidden="1" outlineLevel="2" x14ac:dyDescent="0.25">
      <c r="B57" s="96" t="s">
        <v>1375</v>
      </c>
      <c r="C57" s="309">
        <f>баланс!$B$34</f>
        <v>2.1539056179775002</v>
      </c>
      <c r="N57" s="20"/>
      <c r="O57"/>
      <c r="P57"/>
      <c r="Q57"/>
    </row>
    <row r="58" spans="1:17" hidden="1" outlineLevel="1" x14ac:dyDescent="0.25">
      <c r="A58" s="96" t="s">
        <v>36</v>
      </c>
      <c r="C58" s="309">
        <f>SUM(C57)</f>
        <v>2.1539056179775002</v>
      </c>
      <c r="N58" s="20"/>
      <c r="O58"/>
      <c r="P58"/>
      <c r="Q58"/>
    </row>
    <row r="59" spans="1:17" hidden="1" outlineLevel="2" x14ac:dyDescent="0.25">
      <c r="B59" s="96" t="s">
        <v>1375</v>
      </c>
      <c r="C59" s="309">
        <f>баланс!$B$35</f>
        <v>48.741999999999734</v>
      </c>
      <c r="N59" s="20"/>
      <c r="O59"/>
      <c r="P59"/>
      <c r="Q59"/>
    </row>
    <row r="60" spans="1:17" hidden="1" outlineLevel="2" x14ac:dyDescent="0.25">
      <c r="C60" s="309">
        <f>баланс!$B$36</f>
        <v>0.18543499999987034</v>
      </c>
      <c r="N60" s="20"/>
      <c r="O60"/>
      <c r="P60"/>
      <c r="Q60"/>
    </row>
    <row r="61" spans="1:17" hidden="1" outlineLevel="2" x14ac:dyDescent="0.25">
      <c r="C61" s="309">
        <f>баланс!$B$37</f>
        <v>-49.285250000000019</v>
      </c>
      <c r="N61" s="20"/>
      <c r="O61"/>
      <c r="P61"/>
      <c r="Q61"/>
    </row>
    <row r="62" spans="1:17" collapsed="1" x14ac:dyDescent="0.25">
      <c r="A62" s="96" t="s">
        <v>37</v>
      </c>
      <c r="C62" s="309">
        <f>SUM(C59:C61)</f>
        <v>-0.35781500000041433</v>
      </c>
      <c r="N62" s="20"/>
      <c r="O62"/>
      <c r="P62"/>
      <c r="Q62"/>
    </row>
    <row r="63" spans="1:17" hidden="1" outlineLevel="2" x14ac:dyDescent="0.25">
      <c r="B63" s="96" t="s">
        <v>1375</v>
      </c>
      <c r="C63" s="309">
        <f>баланс!$B$38</f>
        <v>-0.29480000000012296</v>
      </c>
      <c r="N63" s="20"/>
      <c r="O63"/>
      <c r="P63"/>
      <c r="Q63"/>
    </row>
    <row r="64" spans="1:17" hidden="1" outlineLevel="1" x14ac:dyDescent="0.25">
      <c r="A64" s="96" t="s">
        <v>39</v>
      </c>
      <c r="C64" s="309">
        <f>SUM(C63)</f>
        <v>-0.29480000000012296</v>
      </c>
      <c r="N64" s="20"/>
      <c r="O64"/>
      <c r="P64"/>
      <c r="Q64"/>
    </row>
    <row r="65" spans="1:17" hidden="1" outlineLevel="2" x14ac:dyDescent="0.25">
      <c r="B65" s="96" t="s">
        <v>1375</v>
      </c>
      <c r="C65" s="309">
        <f>баланс!$B$39</f>
        <v>0.24861999999998829</v>
      </c>
      <c r="N65" s="20"/>
      <c r="O65"/>
      <c r="P65"/>
      <c r="Q65"/>
    </row>
    <row r="66" spans="1:17" hidden="1" outlineLevel="1" x14ac:dyDescent="0.25">
      <c r="A66" s="96" t="s">
        <v>40</v>
      </c>
      <c r="C66" s="309">
        <f>SUM(C65)</f>
        <v>0.24861999999998829</v>
      </c>
      <c r="N66" s="20"/>
      <c r="O66"/>
      <c r="P66"/>
      <c r="Q66"/>
    </row>
    <row r="67" spans="1:17" hidden="1" outlineLevel="2" x14ac:dyDescent="0.25">
      <c r="B67" s="96" t="s">
        <v>1375</v>
      </c>
      <c r="C67" s="309">
        <f>баланс!$B$40</f>
        <v>-0.48538767315801579</v>
      </c>
      <c r="N67" s="20"/>
      <c r="O67"/>
      <c r="P67"/>
      <c r="Q67"/>
    </row>
    <row r="68" spans="1:17" hidden="1" outlineLevel="1" x14ac:dyDescent="0.25">
      <c r="A68" s="96" t="s">
        <v>42</v>
      </c>
      <c r="C68" s="309">
        <f>SUM(C67)</f>
        <v>-0.48538767315801579</v>
      </c>
      <c r="N68" s="20"/>
      <c r="O68"/>
      <c r="P68"/>
      <c r="Q68"/>
    </row>
    <row r="69" spans="1:17" hidden="1" outlineLevel="2" x14ac:dyDescent="0.25">
      <c r="B69" s="96" t="s">
        <v>1375</v>
      </c>
      <c r="C69" s="309">
        <f>баланс!$B$41</f>
        <v>14.341858856556712</v>
      </c>
      <c r="N69" s="20"/>
      <c r="O69"/>
      <c r="P69"/>
      <c r="Q69"/>
    </row>
    <row r="70" spans="1:17" hidden="1" outlineLevel="2" x14ac:dyDescent="0.25">
      <c r="C70" s="309">
        <f>баланс!$B$42</f>
        <v>0.38719999999989341</v>
      </c>
      <c r="N70" s="20"/>
      <c r="O70"/>
      <c r="P70"/>
      <c r="Q70"/>
    </row>
    <row r="71" spans="1:17" hidden="1" outlineLevel="2" x14ac:dyDescent="0.25">
      <c r="C71" s="309">
        <f>баланс!$B$43</f>
        <v>-0.59414999999998486</v>
      </c>
      <c r="N71" s="20"/>
      <c r="O71"/>
      <c r="P71"/>
      <c r="Q71"/>
    </row>
    <row r="72" spans="1:17" collapsed="1" x14ac:dyDescent="0.25">
      <c r="A72" s="96" t="s">
        <v>43</v>
      </c>
      <c r="C72" s="309">
        <f>SUM(C69:C71)</f>
        <v>14.134908856556621</v>
      </c>
      <c r="N72" s="20"/>
      <c r="O72"/>
      <c r="P72"/>
      <c r="Q72"/>
    </row>
    <row r="73" spans="1:17" hidden="1" outlineLevel="2" x14ac:dyDescent="0.25">
      <c r="B73" s="96" t="s">
        <v>1375</v>
      </c>
      <c r="C73" s="309">
        <f>баланс!$B$44</f>
        <v>-0.725620000000049</v>
      </c>
      <c r="N73" s="20"/>
      <c r="O73"/>
      <c r="P73"/>
      <c r="Q73"/>
    </row>
    <row r="74" spans="1:17" hidden="1" outlineLevel="1" x14ac:dyDescent="0.25">
      <c r="A74" s="96" t="s">
        <v>45</v>
      </c>
      <c r="C74" s="309">
        <f>SUM(C73)</f>
        <v>-0.725620000000049</v>
      </c>
      <c r="N74" s="20"/>
      <c r="O74"/>
      <c r="P74"/>
      <c r="Q74"/>
    </row>
    <row r="75" spans="1:17" hidden="1" outlineLevel="2" x14ac:dyDescent="0.25">
      <c r="B75" s="96" t="s">
        <v>1375</v>
      </c>
      <c r="C75" s="309">
        <f>баланс!$B$45</f>
        <v>10.685600000000022</v>
      </c>
      <c r="N75" s="20"/>
      <c r="O75"/>
      <c r="P75"/>
      <c r="Q75"/>
    </row>
    <row r="76" spans="1:17" hidden="1" outlineLevel="2" x14ac:dyDescent="0.25">
      <c r="C76" s="309">
        <f>баланс!$B$46</f>
        <v>-0.73500000000001364</v>
      </c>
      <c r="N76" s="20"/>
      <c r="O76"/>
      <c r="P76"/>
      <c r="Q76"/>
    </row>
    <row r="77" spans="1:17" collapsed="1" x14ac:dyDescent="0.25">
      <c r="A77" s="96" t="s">
        <v>47</v>
      </c>
      <c r="C77" s="309">
        <f>SUM(C75:C76)</f>
        <v>9.9506000000000085</v>
      </c>
      <c r="N77" s="20"/>
      <c r="O77"/>
      <c r="P77"/>
      <c r="Q77"/>
    </row>
    <row r="78" spans="1:17" hidden="1" outlineLevel="2" x14ac:dyDescent="0.25">
      <c r="B78" s="96" t="s">
        <v>1375</v>
      </c>
      <c r="C78" s="309">
        <f>баланс!$B$47</f>
        <v>-0.43301200000007611</v>
      </c>
      <c r="N78" s="20"/>
      <c r="O78"/>
      <c r="P78"/>
      <c r="Q78"/>
    </row>
    <row r="79" spans="1:17" hidden="1" outlineLevel="2" x14ac:dyDescent="0.25">
      <c r="C79" s="309">
        <f>баланс!$B$48</f>
        <v>0.20724999999993088</v>
      </c>
      <c r="N79" s="20"/>
      <c r="O79"/>
      <c r="P79"/>
      <c r="Q79"/>
    </row>
    <row r="80" spans="1:17" hidden="1" outlineLevel="1" x14ac:dyDescent="0.25">
      <c r="A80" s="96" t="s">
        <v>48</v>
      </c>
      <c r="C80" s="309">
        <f>SUM(C78:C79)</f>
        <v>-0.22576200000014524</v>
      </c>
      <c r="N80" s="20"/>
      <c r="O80"/>
      <c r="P80"/>
      <c r="Q80"/>
    </row>
    <row r="81" spans="1:17" hidden="1" outlineLevel="2" x14ac:dyDescent="0.25">
      <c r="B81" s="96" t="s">
        <v>1375</v>
      </c>
      <c r="C81" s="309">
        <f>баланс!$B$49</f>
        <v>-3.25</v>
      </c>
      <c r="N81" s="20"/>
      <c r="O81"/>
      <c r="P81"/>
      <c r="Q81"/>
    </row>
    <row r="82" spans="1:17" collapsed="1" x14ac:dyDescent="0.25">
      <c r="A82" s="96" t="s">
        <v>49</v>
      </c>
      <c r="C82" s="309">
        <f>SUM(C81)</f>
        <v>-3.25</v>
      </c>
      <c r="N82" s="20"/>
      <c r="O82"/>
      <c r="P82"/>
      <c r="Q82"/>
    </row>
    <row r="83" spans="1:17" hidden="1" outlineLevel="2" x14ac:dyDescent="0.25">
      <c r="B83" s="96" t="s">
        <v>1375</v>
      </c>
      <c r="C83" s="309">
        <f>баланс!$B$50</f>
        <v>0.30799999999999272</v>
      </c>
      <c r="N83" s="20"/>
      <c r="O83"/>
      <c r="P83"/>
      <c r="Q83"/>
    </row>
    <row r="84" spans="1:17" hidden="1" outlineLevel="1" x14ac:dyDescent="0.25">
      <c r="A84" s="96" t="s">
        <v>1363</v>
      </c>
      <c r="C84" s="309">
        <f>SUM(C83)</f>
        <v>0.30799999999999272</v>
      </c>
      <c r="N84" s="20"/>
      <c r="O84"/>
      <c r="P84"/>
      <c r="Q84"/>
    </row>
    <row r="85" spans="1:17" hidden="1" outlineLevel="2" x14ac:dyDescent="0.25">
      <c r="B85" s="96" t="s">
        <v>1375</v>
      </c>
      <c r="C85" s="309">
        <f>баланс!$B$51</f>
        <v>0.29349772135481089</v>
      </c>
      <c r="N85" s="20"/>
      <c r="O85"/>
      <c r="P85"/>
      <c r="Q85"/>
    </row>
    <row r="86" spans="1:17" collapsed="1" x14ac:dyDescent="0.25">
      <c r="A86" s="96" t="s">
        <v>50</v>
      </c>
      <c r="C86" s="309">
        <f>SUM(C85)</f>
        <v>0.29349772135481089</v>
      </c>
      <c r="N86" s="20"/>
      <c r="O86"/>
      <c r="P86"/>
      <c r="Q86"/>
    </row>
    <row r="87" spans="1:17" hidden="1" outlineLevel="2" x14ac:dyDescent="0.25">
      <c r="B87" s="96" t="s">
        <v>1375</v>
      </c>
      <c r="C87" s="309">
        <f>баланс!$B$52</f>
        <v>0.73338999999987209</v>
      </c>
      <c r="N87" s="20"/>
      <c r="O87"/>
      <c r="P87"/>
      <c r="Q87"/>
    </row>
    <row r="88" spans="1:17" hidden="1" outlineLevel="2" x14ac:dyDescent="0.25">
      <c r="C88" s="309">
        <f>баланс!$B$53</f>
        <v>-0.34400000000005093</v>
      </c>
      <c r="N88" s="20"/>
      <c r="O88"/>
      <c r="P88"/>
      <c r="Q88"/>
    </row>
    <row r="89" spans="1:17" hidden="1" outlineLevel="2" x14ac:dyDescent="0.25">
      <c r="C89" s="309">
        <f>баланс!$B$54</f>
        <v>-0.17304999999998927</v>
      </c>
      <c r="N89" s="20"/>
      <c r="O89"/>
      <c r="P89"/>
      <c r="Q89"/>
    </row>
    <row r="90" spans="1:17" hidden="1" outlineLevel="1" x14ac:dyDescent="0.25">
      <c r="A90" s="96" t="s">
        <v>52</v>
      </c>
      <c r="C90" s="309">
        <f>SUM(C87:C89)</f>
        <v>0.21633999999983189</v>
      </c>
      <c r="N90" s="20"/>
      <c r="O90"/>
      <c r="P90"/>
      <c r="Q90"/>
    </row>
    <row r="91" spans="1:17" hidden="1" outlineLevel="2" x14ac:dyDescent="0.25">
      <c r="B91" s="96" t="s">
        <v>1375</v>
      </c>
      <c r="C91" s="309">
        <f>баланс!$B$55</f>
        <v>1.028506073060953E-2</v>
      </c>
      <c r="N91" s="20"/>
      <c r="O91"/>
      <c r="P91"/>
      <c r="Q91"/>
    </row>
    <row r="92" spans="1:17" hidden="1" outlineLevel="2" x14ac:dyDescent="0.25">
      <c r="C92" s="309">
        <f>баланс!$B$56</f>
        <v>-0.83744350000006307</v>
      </c>
      <c r="N92" s="20"/>
      <c r="O92"/>
      <c r="P92"/>
      <c r="Q92"/>
    </row>
    <row r="93" spans="1:17" hidden="1" outlineLevel="2" x14ac:dyDescent="0.25">
      <c r="C93" s="309">
        <f>баланс!$B$57</f>
        <v>-0.44863999999984117</v>
      </c>
      <c r="N93" s="20"/>
      <c r="O93"/>
      <c r="P93"/>
      <c r="Q93"/>
    </row>
    <row r="94" spans="1:17" hidden="1" outlineLevel="2" x14ac:dyDescent="0.25">
      <c r="C94" s="309">
        <f>баланс!$B$58</f>
        <v>-0.4418474999999944</v>
      </c>
      <c r="N94" s="20"/>
      <c r="O94"/>
      <c r="P94"/>
      <c r="Q94"/>
    </row>
    <row r="95" spans="1:17" hidden="1" outlineLevel="2" x14ac:dyDescent="0.25">
      <c r="C95" s="309">
        <f>баланс!$B$59</f>
        <v>-0.37245800000027884</v>
      </c>
      <c r="N95" s="20"/>
      <c r="O95"/>
      <c r="P95"/>
      <c r="Q95"/>
    </row>
    <row r="96" spans="1:17" collapsed="1" x14ac:dyDescent="0.25">
      <c r="A96" s="96" t="s">
        <v>54</v>
      </c>
      <c r="C96" s="309">
        <f>SUM(C91:C95)</f>
        <v>-2.0901039392695679</v>
      </c>
      <c r="N96" s="20"/>
      <c r="O96"/>
      <c r="P96"/>
      <c r="Q96"/>
    </row>
    <row r="97" spans="1:17" hidden="1" outlineLevel="2" x14ac:dyDescent="0.25">
      <c r="B97" s="96" t="s">
        <v>1375</v>
      </c>
      <c r="C97" s="309">
        <f>баланс!$B$60</f>
        <v>-0.15632500000083382</v>
      </c>
      <c r="N97" s="20"/>
      <c r="O97"/>
      <c r="P97"/>
      <c r="Q97"/>
    </row>
    <row r="98" spans="1:17" hidden="1" outlineLevel="1" x14ac:dyDescent="0.25">
      <c r="A98" s="96" t="s">
        <v>56</v>
      </c>
      <c r="C98" s="309">
        <f>SUM(C97)</f>
        <v>-0.15632500000083382</v>
      </c>
      <c r="N98" s="20"/>
      <c r="O98"/>
      <c r="P98"/>
      <c r="Q98"/>
    </row>
    <row r="99" spans="1:17" hidden="1" outlineLevel="2" x14ac:dyDescent="0.25">
      <c r="B99" s="96" t="s">
        <v>1375</v>
      </c>
      <c r="C99" s="309">
        <f>баланс!$B$61</f>
        <v>8.4625268656715491</v>
      </c>
      <c r="N99" s="20"/>
      <c r="O99"/>
      <c r="P99"/>
      <c r="Q99"/>
    </row>
    <row r="100" spans="1:17" collapsed="1" x14ac:dyDescent="0.25">
      <c r="A100" s="96" t="s">
        <v>58</v>
      </c>
      <c r="C100" s="309">
        <f>SUM(C99)</f>
        <v>8.4625268656715491</v>
      </c>
      <c r="N100" s="20"/>
      <c r="O100"/>
      <c r="P100"/>
      <c r="Q100"/>
    </row>
    <row r="101" spans="1:17" hidden="1" outlineLevel="2" x14ac:dyDescent="0.25">
      <c r="B101" s="96" t="s">
        <v>1375</v>
      </c>
      <c r="C101" s="309">
        <f>баланс!$B$62</f>
        <v>-0.76381749999995918</v>
      </c>
      <c r="N101" s="20"/>
      <c r="O101"/>
      <c r="P101"/>
      <c r="Q101"/>
    </row>
    <row r="102" spans="1:17" hidden="1" outlineLevel="1" x14ac:dyDescent="0.25">
      <c r="A102" s="96" t="s">
        <v>60</v>
      </c>
      <c r="C102" s="309">
        <f>SUM(C101)</f>
        <v>-0.76381749999995918</v>
      </c>
      <c r="N102" s="20"/>
      <c r="O102"/>
      <c r="P102"/>
      <c r="Q102"/>
    </row>
    <row r="103" spans="1:17" hidden="1" outlineLevel="2" x14ac:dyDescent="0.25">
      <c r="B103" s="96" t="s">
        <v>1375</v>
      </c>
      <c r="C103" s="309">
        <f>баланс!$B$63</f>
        <v>-1.0119999999915308E-2</v>
      </c>
      <c r="N103" s="20"/>
      <c r="O103"/>
      <c r="P103"/>
      <c r="Q103"/>
    </row>
    <row r="104" spans="1:17" collapsed="1" x14ac:dyDescent="0.25">
      <c r="A104" s="96" t="s">
        <v>61</v>
      </c>
      <c r="C104" s="309">
        <f>SUM(C103)</f>
        <v>-1.0119999999915308E-2</v>
      </c>
      <c r="N104" s="20"/>
      <c r="O104"/>
      <c r="P104"/>
      <c r="Q104"/>
    </row>
    <row r="105" spans="1:17" hidden="1" outlineLevel="2" x14ac:dyDescent="0.25">
      <c r="B105" s="96" t="s">
        <v>1375</v>
      </c>
      <c r="C105" s="309">
        <f>баланс!$B$64</f>
        <v>0.46866000000011354</v>
      </c>
      <c r="N105" s="20"/>
      <c r="O105"/>
      <c r="P105"/>
      <c r="Q105"/>
    </row>
    <row r="106" spans="1:17" hidden="1" outlineLevel="2" x14ac:dyDescent="0.25">
      <c r="C106" s="309">
        <f>баланс!$B$65</f>
        <v>-896.17597999999998</v>
      </c>
      <c r="N106" s="20"/>
      <c r="O106"/>
      <c r="P106"/>
      <c r="Q106"/>
    </row>
    <row r="107" spans="1:17" hidden="1" outlineLevel="2" x14ac:dyDescent="0.25">
      <c r="C107" s="309">
        <f>баланс!$B$66</f>
        <v>896.04089999999951</v>
      </c>
      <c r="N107" s="20"/>
      <c r="O107"/>
      <c r="P107"/>
      <c r="Q107"/>
    </row>
    <row r="108" spans="1:17" hidden="1" outlineLevel="2" x14ac:dyDescent="0.25">
      <c r="C108" s="309">
        <f>баланс!$B$67</f>
        <v>0.26438599999994494</v>
      </c>
      <c r="N108" s="20"/>
      <c r="O108"/>
      <c r="P108"/>
      <c r="Q108"/>
    </row>
    <row r="109" spans="1:17" hidden="1" outlineLevel="2" x14ac:dyDescent="0.25">
      <c r="C109" s="309">
        <f>баланс!$B$68</f>
        <v>-0.11864000000002761</v>
      </c>
      <c r="N109" s="20"/>
      <c r="O109"/>
      <c r="P109"/>
      <c r="Q109"/>
    </row>
    <row r="110" spans="1:17" hidden="1" outlineLevel="1" x14ac:dyDescent="0.25">
      <c r="A110" s="96" t="s">
        <v>63</v>
      </c>
      <c r="C110" s="309">
        <f>SUM(C105:C109)</f>
        <v>0.47932599999955983</v>
      </c>
      <c r="N110" s="20"/>
      <c r="O110"/>
      <c r="P110"/>
      <c r="Q110"/>
    </row>
    <row r="111" spans="1:17" hidden="1" outlineLevel="2" x14ac:dyDescent="0.25">
      <c r="B111" s="96" t="s">
        <v>1375</v>
      </c>
      <c r="C111" s="309">
        <f>баланс!$B$69</f>
        <v>0.23000000000000398</v>
      </c>
      <c r="N111" s="20"/>
      <c r="O111"/>
      <c r="P111"/>
      <c r="Q111"/>
    </row>
    <row r="112" spans="1:17" hidden="1" outlineLevel="1" x14ac:dyDescent="0.25">
      <c r="A112" s="96" t="s">
        <v>65</v>
      </c>
      <c r="C112" s="309">
        <f>SUM(C111)</f>
        <v>0.23000000000000398</v>
      </c>
      <c r="N112" s="20"/>
      <c r="O112"/>
      <c r="P112"/>
      <c r="Q112"/>
    </row>
    <row r="113" spans="1:17" hidden="1" outlineLevel="2" x14ac:dyDescent="0.25">
      <c r="B113" s="96" t="s">
        <v>1375</v>
      </c>
      <c r="C113" s="309">
        <f>баланс!$B$70</f>
        <v>5.8028222222220052</v>
      </c>
      <c r="N113" s="20"/>
      <c r="O113"/>
      <c r="P113"/>
      <c r="Q113"/>
    </row>
    <row r="114" spans="1:17" hidden="1" outlineLevel="2" x14ac:dyDescent="0.25">
      <c r="C114" s="309">
        <f>баланс!$B$71</f>
        <v>4.7769999999900392E-2</v>
      </c>
      <c r="N114" s="20"/>
      <c r="O114"/>
      <c r="P114"/>
      <c r="Q114"/>
    </row>
    <row r="115" spans="1:17" hidden="1" outlineLevel="2" x14ac:dyDescent="0.25">
      <c r="C115" s="309">
        <f>баланс!$B$72</f>
        <v>-0.92768000000023676</v>
      </c>
      <c r="N115" s="20"/>
      <c r="O115"/>
      <c r="P115"/>
      <c r="Q115"/>
    </row>
    <row r="116" spans="1:17" hidden="1" outlineLevel="2" x14ac:dyDescent="0.25">
      <c r="C116" s="309">
        <f>баланс!$B$73</f>
        <v>0.14800000000002456</v>
      </c>
      <c r="N116" s="20"/>
      <c r="O116"/>
      <c r="P116"/>
      <c r="Q116"/>
    </row>
    <row r="117" spans="1:17" hidden="1" outlineLevel="2" x14ac:dyDescent="0.25">
      <c r="C117" s="309">
        <f>баланс!$B$74</f>
        <v>1.8987049999999499</v>
      </c>
      <c r="N117" s="20"/>
      <c r="O117"/>
      <c r="P117"/>
      <c r="Q117"/>
    </row>
    <row r="118" spans="1:17" hidden="1" outlineLevel="2" x14ac:dyDescent="0.25">
      <c r="C118" s="309">
        <f>баланс!$B$75</f>
        <v>-6.9854040000004716</v>
      </c>
      <c r="N118" s="20"/>
      <c r="O118"/>
      <c r="P118"/>
      <c r="Q118"/>
    </row>
    <row r="119" spans="1:17" collapsed="1" x14ac:dyDescent="0.25">
      <c r="A119" s="96" t="s">
        <v>66</v>
      </c>
      <c r="C119" s="309">
        <f>SUM(C113:C118)</f>
        <v>-1.5786777778828309E-2</v>
      </c>
      <c r="N119" s="20"/>
      <c r="O119"/>
      <c r="P119"/>
      <c r="Q119"/>
    </row>
    <row r="120" spans="1:17" hidden="1" outlineLevel="2" x14ac:dyDescent="0.25">
      <c r="B120" s="96" t="s">
        <v>1375</v>
      </c>
      <c r="C120" s="309">
        <f>баланс!$B$76</f>
        <v>0.37572500000010223</v>
      </c>
      <c r="N120" s="20"/>
      <c r="O120"/>
      <c r="P120"/>
      <c r="Q120"/>
    </row>
    <row r="121" spans="1:17" hidden="1" outlineLevel="2" x14ac:dyDescent="0.25">
      <c r="C121" s="309">
        <f>баланс!$B$77</f>
        <v>-0.22452100000009523</v>
      </c>
      <c r="N121" s="20"/>
      <c r="O121"/>
      <c r="P121"/>
      <c r="Q121"/>
    </row>
    <row r="122" spans="1:17" hidden="1" outlineLevel="1" x14ac:dyDescent="0.25">
      <c r="A122" s="96" t="s">
        <v>68</v>
      </c>
      <c r="C122" s="309">
        <f>SUM(C120:C121)</f>
        <v>0.151204000000007</v>
      </c>
      <c r="N122" s="20"/>
      <c r="O122"/>
      <c r="P122"/>
      <c r="Q122"/>
    </row>
    <row r="123" spans="1:17" hidden="1" outlineLevel="2" x14ac:dyDescent="0.25">
      <c r="B123" s="96" t="s">
        <v>1375</v>
      </c>
      <c r="C123" s="309">
        <f>баланс!$B$78</f>
        <v>9.9999999999909051E-3</v>
      </c>
      <c r="N123" s="20"/>
      <c r="O123"/>
      <c r="P123"/>
      <c r="Q123"/>
    </row>
    <row r="124" spans="1:17" collapsed="1" x14ac:dyDescent="0.25">
      <c r="A124" s="96" t="s">
        <v>70</v>
      </c>
      <c r="C124" s="309">
        <f>SUM(C123)</f>
        <v>9.9999999999909051E-3</v>
      </c>
      <c r="N124" s="20"/>
      <c r="O124"/>
      <c r="P124"/>
      <c r="Q124"/>
    </row>
    <row r="125" spans="1:17" hidden="1" outlineLevel="2" x14ac:dyDescent="0.25">
      <c r="B125" s="96" t="s">
        <v>1375</v>
      </c>
      <c r="C125" s="309">
        <f>баланс!$B$79</f>
        <v>2.4634588235294359</v>
      </c>
      <c r="N125" s="20"/>
      <c r="O125"/>
      <c r="P125"/>
      <c r="Q125"/>
    </row>
    <row r="126" spans="1:17" collapsed="1" x14ac:dyDescent="0.25">
      <c r="A126" s="96" t="s">
        <v>71</v>
      </c>
      <c r="C126" s="309">
        <f>SUM(C125)</f>
        <v>2.4634588235294359</v>
      </c>
      <c r="N126" s="20"/>
      <c r="O126"/>
      <c r="P126"/>
      <c r="Q126"/>
    </row>
    <row r="127" spans="1:17" hidden="1" outlineLevel="2" x14ac:dyDescent="0.25">
      <c r="B127" s="96" t="s">
        <v>1375</v>
      </c>
      <c r="C127" s="309">
        <f>баланс!$B$80</f>
        <v>-0.31799999999998363</v>
      </c>
      <c r="N127" s="20"/>
      <c r="O127"/>
      <c r="P127"/>
      <c r="Q127"/>
    </row>
    <row r="128" spans="1:17" hidden="1" outlineLevel="1" x14ac:dyDescent="0.25">
      <c r="A128" s="96" t="s">
        <v>72</v>
      </c>
      <c r="C128" s="309">
        <f>SUM(C127)</f>
        <v>-0.31799999999998363</v>
      </c>
      <c r="N128" s="20"/>
      <c r="O128"/>
      <c r="P128"/>
      <c r="Q128"/>
    </row>
    <row r="129" spans="1:17" hidden="1" outlineLevel="2" x14ac:dyDescent="0.25">
      <c r="B129" s="96" t="s">
        <v>1375</v>
      </c>
      <c r="C129" s="309">
        <f>баланс!$B$81</f>
        <v>-0.39863999999974453</v>
      </c>
      <c r="N129" s="20"/>
      <c r="O129"/>
      <c r="P129"/>
      <c r="Q129"/>
    </row>
    <row r="130" spans="1:17" collapsed="1" x14ac:dyDescent="0.25">
      <c r="A130" s="96" t="s">
        <v>73</v>
      </c>
      <c r="C130" s="309">
        <f>SUM(C129)</f>
        <v>-0.39863999999974453</v>
      </c>
      <c r="N130" s="20"/>
      <c r="O130"/>
      <c r="P130"/>
      <c r="Q130"/>
    </row>
    <row r="131" spans="1:17" hidden="1" outlineLevel="2" x14ac:dyDescent="0.25">
      <c r="B131" s="96" t="s">
        <v>1375</v>
      </c>
      <c r="C131" s="309">
        <f>баланс!$B$82</f>
        <v>-3.5840000000007421E-2</v>
      </c>
      <c r="N131" s="20"/>
      <c r="O131"/>
      <c r="P131"/>
      <c r="Q131"/>
    </row>
    <row r="132" spans="1:17" hidden="1" outlineLevel="2" x14ac:dyDescent="0.25">
      <c r="C132" s="309">
        <f>баланс!$B$83</f>
        <v>0.40591000000000577</v>
      </c>
      <c r="N132" s="20"/>
      <c r="O132"/>
      <c r="P132"/>
      <c r="Q132"/>
    </row>
    <row r="133" spans="1:17" hidden="1" outlineLevel="1" x14ac:dyDescent="0.25">
      <c r="A133" s="96" t="s">
        <v>75</v>
      </c>
      <c r="C133" s="309">
        <f>SUM(C131:C132)</f>
        <v>0.37006999999999834</v>
      </c>
      <c r="N133" s="20"/>
      <c r="O133"/>
      <c r="P133"/>
      <c r="Q133"/>
    </row>
    <row r="134" spans="1:17" hidden="1" outlineLevel="2" x14ac:dyDescent="0.25">
      <c r="B134" s="96" t="s">
        <v>1375</v>
      </c>
      <c r="C134" s="309">
        <f>баланс!$B$84</f>
        <v>0.81865000000084365</v>
      </c>
      <c r="N134" s="20"/>
      <c r="O134"/>
      <c r="P134"/>
      <c r="Q134"/>
    </row>
    <row r="135" spans="1:17" hidden="1" outlineLevel="1" x14ac:dyDescent="0.25">
      <c r="A135" s="96" t="s">
        <v>76</v>
      </c>
      <c r="C135" s="309">
        <f>SUM(C134)</f>
        <v>0.81865000000084365</v>
      </c>
      <c r="N135" s="20"/>
      <c r="O135"/>
      <c r="P135"/>
      <c r="Q135"/>
    </row>
    <row r="136" spans="1:17" hidden="1" outlineLevel="2" x14ac:dyDescent="0.25">
      <c r="B136" s="96" t="s">
        <v>1375</v>
      </c>
      <c r="C136" s="309">
        <f>баланс!$B$85</f>
        <v>0.35739999999992733</v>
      </c>
      <c r="N136" s="20"/>
      <c r="O136"/>
      <c r="P136"/>
      <c r="Q136"/>
    </row>
    <row r="137" spans="1:17" hidden="1" outlineLevel="1" x14ac:dyDescent="0.25">
      <c r="A137" s="96" t="s">
        <v>78</v>
      </c>
      <c r="C137" s="309">
        <f>SUM(C136)</f>
        <v>0.35739999999992733</v>
      </c>
      <c r="N137" s="20"/>
      <c r="O137"/>
      <c r="P137"/>
      <c r="Q137"/>
    </row>
    <row r="138" spans="1:17" hidden="1" outlineLevel="2" x14ac:dyDescent="0.25">
      <c r="B138" s="96" t="s">
        <v>1375</v>
      </c>
      <c r="C138" s="309">
        <f>баланс!$B$86</f>
        <v>-0.73994000000072901</v>
      </c>
      <c r="N138" s="20"/>
      <c r="O138"/>
      <c r="P138"/>
      <c r="Q138"/>
    </row>
    <row r="139" spans="1:17" hidden="1" outlineLevel="2" x14ac:dyDescent="0.25">
      <c r="C139" s="309">
        <f>баланс!$B$87</f>
        <v>-0.30360500000006141</v>
      </c>
      <c r="N139" s="20"/>
      <c r="O139"/>
      <c r="P139"/>
      <c r="Q139"/>
    </row>
    <row r="140" spans="1:17" hidden="1" outlineLevel="1" x14ac:dyDescent="0.25">
      <c r="A140" s="96" t="s">
        <v>79</v>
      </c>
      <c r="C140" s="309">
        <f>SUM(C138:C139)</f>
        <v>-1.0435450000007904</v>
      </c>
      <c r="N140" s="20"/>
      <c r="O140"/>
      <c r="P140"/>
      <c r="Q140"/>
    </row>
    <row r="141" spans="1:17" hidden="1" outlineLevel="2" x14ac:dyDescent="0.25">
      <c r="B141" s="96" t="s">
        <v>1375</v>
      </c>
      <c r="C141" s="309">
        <f>баланс!$B$88</f>
        <v>-9.6888888888884139E-2</v>
      </c>
      <c r="N141" s="20"/>
      <c r="O141"/>
      <c r="P141"/>
      <c r="Q141"/>
    </row>
    <row r="142" spans="1:17" collapsed="1" x14ac:dyDescent="0.25">
      <c r="A142" s="96" t="s">
        <v>81</v>
      </c>
      <c r="C142" s="309">
        <f>SUM(C141)</f>
        <v>-9.6888888888884139E-2</v>
      </c>
      <c r="N142" s="20"/>
      <c r="O142"/>
      <c r="P142"/>
      <c r="Q142"/>
    </row>
    <row r="143" spans="1:17" hidden="1" outlineLevel="2" x14ac:dyDescent="0.25">
      <c r="B143" s="96" t="s">
        <v>1375</v>
      </c>
      <c r="C143" s="309">
        <f>баланс!$B$89</f>
        <v>-0.32988837848489538</v>
      </c>
      <c r="N143" s="20"/>
      <c r="O143"/>
      <c r="P143"/>
      <c r="Q143"/>
    </row>
    <row r="144" spans="1:17" hidden="1" outlineLevel="1" x14ac:dyDescent="0.25">
      <c r="A144" s="96" t="s">
        <v>82</v>
      </c>
      <c r="C144" s="309">
        <f>SUM(C143)</f>
        <v>-0.32988837848489538</v>
      </c>
      <c r="N144" s="20"/>
      <c r="O144"/>
      <c r="P144"/>
      <c r="Q144"/>
    </row>
    <row r="145" spans="1:17" hidden="1" outlineLevel="2" x14ac:dyDescent="0.25">
      <c r="B145" s="96" t="s">
        <v>1375</v>
      </c>
      <c r="C145" s="309">
        <f>баланс!$B$90</f>
        <v>-0.17501519999973425</v>
      </c>
      <c r="N145" s="20"/>
      <c r="O145"/>
      <c r="P145"/>
      <c r="Q145"/>
    </row>
    <row r="146" spans="1:17" collapsed="1" x14ac:dyDescent="0.25">
      <c r="A146" s="96" t="s">
        <v>84</v>
      </c>
      <c r="C146" s="309">
        <f>SUM(C145)</f>
        <v>-0.17501519999973425</v>
      </c>
      <c r="N146" s="20"/>
      <c r="O146"/>
      <c r="P146"/>
      <c r="Q146"/>
    </row>
    <row r="147" spans="1:17" hidden="1" outlineLevel="2" x14ac:dyDescent="0.25">
      <c r="B147" s="96" t="s">
        <v>1375</v>
      </c>
      <c r="C147" s="309">
        <f>баланс!$B$91</f>
        <v>-0.44808000000000447</v>
      </c>
      <c r="N147" s="20"/>
      <c r="O147"/>
      <c r="P147"/>
      <c r="Q147"/>
    </row>
    <row r="148" spans="1:17" hidden="1" outlineLevel="2" x14ac:dyDescent="0.25">
      <c r="C148" s="309">
        <f>баланс!$B$92</f>
        <v>1.0244999999940774E-2</v>
      </c>
      <c r="N148" s="20"/>
      <c r="O148"/>
      <c r="P148"/>
      <c r="Q148"/>
    </row>
    <row r="149" spans="1:17" hidden="1" outlineLevel="1" x14ac:dyDescent="0.25">
      <c r="A149" s="96" t="s">
        <v>85</v>
      </c>
      <c r="C149" s="309">
        <f>SUM(C147:C148)</f>
        <v>-0.4378350000000637</v>
      </c>
      <c r="N149" s="20"/>
      <c r="O149"/>
      <c r="P149"/>
      <c r="Q149"/>
    </row>
    <row r="150" spans="1:17" hidden="1" outlineLevel="2" x14ac:dyDescent="0.25">
      <c r="B150" s="96" t="s">
        <v>1375</v>
      </c>
      <c r="C150" s="309">
        <f>баланс!$B$93</f>
        <v>0.12710539138586796</v>
      </c>
      <c r="N150" s="20"/>
      <c r="O150"/>
      <c r="P150"/>
      <c r="Q150"/>
    </row>
    <row r="151" spans="1:17" collapsed="1" x14ac:dyDescent="0.25">
      <c r="A151" s="96" t="s">
        <v>87</v>
      </c>
      <c r="C151" s="309">
        <f>SUM(C150)</f>
        <v>0.12710539138586796</v>
      </c>
      <c r="N151" s="20"/>
      <c r="O151"/>
      <c r="P151"/>
      <c r="Q151"/>
    </row>
    <row r="152" spans="1:17" hidden="1" outlineLevel="2" x14ac:dyDescent="0.25">
      <c r="B152" s="96" t="s">
        <v>1375</v>
      </c>
      <c r="C152" s="309">
        <f>баланс!$B$94</f>
        <v>-0.23710553505520693</v>
      </c>
      <c r="N152" s="20"/>
      <c r="O152"/>
      <c r="P152"/>
      <c r="Q152"/>
    </row>
    <row r="153" spans="1:17" hidden="1" outlineLevel="1" x14ac:dyDescent="0.25">
      <c r="A153" s="96" t="s">
        <v>89</v>
      </c>
      <c r="C153" s="309">
        <f>SUM(C152)</f>
        <v>-0.23710553505520693</v>
      </c>
      <c r="N153" s="20"/>
      <c r="O153"/>
      <c r="P153"/>
      <c r="Q153"/>
    </row>
    <row r="154" spans="1:17" hidden="1" outlineLevel="2" x14ac:dyDescent="0.25">
      <c r="B154" s="96" t="s">
        <v>1375</v>
      </c>
      <c r="C154" s="309">
        <f>баланс!$B$95</f>
        <v>0.24933370245543074</v>
      </c>
      <c r="N154" s="20"/>
      <c r="O154"/>
      <c r="P154"/>
      <c r="Q154"/>
    </row>
    <row r="155" spans="1:17" hidden="1" outlineLevel="2" x14ac:dyDescent="0.25">
      <c r="C155" s="309">
        <f>баланс!$B$96</f>
        <v>-0.72595000000001164</v>
      </c>
      <c r="N155" s="20"/>
      <c r="O155"/>
      <c r="P155"/>
      <c r="Q155"/>
    </row>
    <row r="156" spans="1:17" hidden="1" outlineLevel="2" x14ac:dyDescent="0.25">
      <c r="C156" s="309">
        <f>баланс!$B$97</f>
        <v>-0.26159999999993033</v>
      </c>
      <c r="N156" s="20"/>
      <c r="O156"/>
      <c r="P156"/>
      <c r="Q156"/>
    </row>
    <row r="157" spans="1:17" hidden="1" outlineLevel="1" x14ac:dyDescent="0.25">
      <c r="A157" s="96" t="s">
        <v>90</v>
      </c>
      <c r="C157" s="309">
        <f>SUM(C154:C156)</f>
        <v>-0.73821629754451124</v>
      </c>
      <c r="N157" s="20"/>
      <c r="O157"/>
      <c r="P157"/>
      <c r="Q157"/>
    </row>
    <row r="158" spans="1:17" hidden="1" outlineLevel="2" x14ac:dyDescent="0.25">
      <c r="B158" s="96" t="s">
        <v>1375</v>
      </c>
      <c r="C158" s="309">
        <f>баланс!$B$98</f>
        <v>0.16413500000010117</v>
      </c>
      <c r="N158" s="20"/>
      <c r="O158"/>
      <c r="P158"/>
      <c r="Q158"/>
    </row>
    <row r="159" spans="1:17" hidden="1" outlineLevel="1" x14ac:dyDescent="0.25">
      <c r="A159" s="96" t="s">
        <v>92</v>
      </c>
      <c r="C159" s="309">
        <f>SUM(C158)</f>
        <v>0.16413500000010117</v>
      </c>
      <c r="N159" s="20"/>
      <c r="O159"/>
      <c r="P159"/>
      <c r="Q159"/>
    </row>
    <row r="160" spans="1:17" hidden="1" outlineLevel="2" x14ac:dyDescent="0.25">
      <c r="B160" s="96" t="s">
        <v>1375</v>
      </c>
      <c r="C160" s="309">
        <f>баланс!$B$99</f>
        <v>-0.41600000000016735</v>
      </c>
      <c r="N160" s="20"/>
      <c r="O160"/>
      <c r="P160"/>
      <c r="Q160"/>
    </row>
    <row r="161" spans="1:17" collapsed="1" x14ac:dyDescent="0.25">
      <c r="A161" s="96" t="s">
        <v>94</v>
      </c>
      <c r="C161" s="309">
        <f>SUM(C160)</f>
        <v>-0.41600000000016735</v>
      </c>
      <c r="N161" s="20"/>
      <c r="O161"/>
      <c r="P161"/>
      <c r="Q161"/>
    </row>
    <row r="162" spans="1:17" hidden="1" outlineLevel="2" x14ac:dyDescent="0.25">
      <c r="B162" s="96" t="s">
        <v>1375</v>
      </c>
      <c r="C162" s="309">
        <f>баланс!$B$100</f>
        <v>0.16249999999951115</v>
      </c>
      <c r="N162" s="20"/>
      <c r="O162"/>
      <c r="P162"/>
      <c r="Q162"/>
    </row>
    <row r="163" spans="1:17" hidden="1" outlineLevel="2" x14ac:dyDescent="0.25">
      <c r="C163" s="309">
        <f>баланс!$B$101</f>
        <v>-0.55433749999997417</v>
      </c>
      <c r="N163" s="20"/>
      <c r="O163"/>
      <c r="P163"/>
      <c r="Q163"/>
    </row>
    <row r="164" spans="1:17" hidden="1" outlineLevel="1" x14ac:dyDescent="0.25">
      <c r="A164" s="96" t="s">
        <v>95</v>
      </c>
      <c r="C164" s="309">
        <f>SUM(C162:C163)</f>
        <v>-0.39183750000046302</v>
      </c>
      <c r="N164" s="20"/>
      <c r="O164"/>
      <c r="P164"/>
      <c r="Q164"/>
    </row>
    <row r="165" spans="1:17" hidden="1" outlineLevel="2" x14ac:dyDescent="0.25">
      <c r="B165" s="96" t="s">
        <v>1375</v>
      </c>
      <c r="C165" s="309">
        <f>баланс!$B$102</f>
        <v>0.19320000000004711</v>
      </c>
      <c r="N165" s="20"/>
      <c r="O165"/>
      <c r="P165"/>
      <c r="Q165"/>
    </row>
    <row r="166" spans="1:17" collapsed="1" x14ac:dyDescent="0.25">
      <c r="A166" s="96" t="s">
        <v>97</v>
      </c>
      <c r="C166" s="309">
        <f>SUM(C165)</f>
        <v>0.19320000000004711</v>
      </c>
      <c r="N166" s="20"/>
      <c r="O166"/>
      <c r="P166"/>
      <c r="Q166"/>
    </row>
    <row r="167" spans="1:17" hidden="1" outlineLevel="2" x14ac:dyDescent="0.25">
      <c r="B167" s="96" t="s">
        <v>1375</v>
      </c>
      <c r="C167" s="309">
        <f>баланс!$B$103</f>
        <v>-0.41606098767249478</v>
      </c>
      <c r="N167" s="20"/>
      <c r="O167"/>
      <c r="P167"/>
      <c r="Q167"/>
    </row>
    <row r="168" spans="1:17" hidden="1" outlineLevel="2" x14ac:dyDescent="0.25">
      <c r="C168" s="309">
        <f>баланс!$B$104</f>
        <v>-2.1334799999999632</v>
      </c>
      <c r="N168" s="20"/>
      <c r="O168"/>
      <c r="P168"/>
      <c r="Q168"/>
    </row>
    <row r="169" spans="1:17" hidden="1" outlineLevel="2" x14ac:dyDescent="0.25">
      <c r="C169" s="309">
        <f>баланс!$B$105</f>
        <v>-0.41523199999994631</v>
      </c>
      <c r="N169" s="20"/>
      <c r="O169"/>
      <c r="P169"/>
      <c r="Q169"/>
    </row>
    <row r="170" spans="1:17" hidden="1" outlineLevel="2" x14ac:dyDescent="0.25">
      <c r="C170" s="309">
        <f>баланс!$B$106</f>
        <v>-0.43294300000002295</v>
      </c>
      <c r="N170" s="20"/>
      <c r="O170"/>
      <c r="P170"/>
      <c r="Q170"/>
    </row>
    <row r="171" spans="1:17" hidden="1" outlineLevel="2" x14ac:dyDescent="0.25">
      <c r="C171" s="309">
        <f>баланс!$B$107</f>
        <v>-0.29450000000019827</v>
      </c>
      <c r="N171" s="20"/>
      <c r="O171"/>
      <c r="P171"/>
      <c r="Q171"/>
    </row>
    <row r="172" spans="1:17" hidden="1" outlineLevel="2" x14ac:dyDescent="0.25">
      <c r="C172" s="309">
        <f>баланс!$B$108</f>
        <v>-0.25924000000009073</v>
      </c>
      <c r="N172" s="20"/>
      <c r="O172"/>
      <c r="P172"/>
      <c r="Q172"/>
    </row>
    <row r="173" spans="1:17" hidden="1" outlineLevel="2" x14ac:dyDescent="0.25">
      <c r="C173" s="309">
        <f>баланс!$B$109</f>
        <v>0.3350999999997839</v>
      </c>
      <c r="N173" s="20"/>
      <c r="O173"/>
      <c r="P173"/>
      <c r="Q173"/>
    </row>
    <row r="174" spans="1:17" hidden="1" outlineLevel="2" x14ac:dyDescent="0.25">
      <c r="C174" s="309">
        <f>баланс!$B$110</f>
        <v>-0.50871000000006461</v>
      </c>
      <c r="N174" s="20"/>
      <c r="O174"/>
      <c r="P174"/>
      <c r="Q174"/>
    </row>
    <row r="175" spans="1:17" hidden="1" outlineLevel="2" x14ac:dyDescent="0.25">
      <c r="C175" s="309">
        <f>баланс!$B$111</f>
        <v>4.5910400000000209</v>
      </c>
      <c r="N175" s="20"/>
      <c r="O175"/>
      <c r="P175"/>
      <c r="Q175"/>
    </row>
    <row r="176" spans="1:17" hidden="1" outlineLevel="2" x14ac:dyDescent="0.25">
      <c r="C176" s="309">
        <f>баланс!$B$112</f>
        <v>-0.16479400000014266</v>
      </c>
      <c r="N176" s="20"/>
      <c r="O176"/>
      <c r="P176"/>
      <c r="Q176"/>
    </row>
    <row r="177" spans="1:17" hidden="1" outlineLevel="2" x14ac:dyDescent="0.25">
      <c r="C177" s="309">
        <f>баланс!$B$113</f>
        <v>-0.52383999999983644</v>
      </c>
      <c r="N177" s="20"/>
      <c r="O177"/>
      <c r="P177"/>
      <c r="Q177"/>
    </row>
    <row r="178" spans="1:17" hidden="1" outlineLevel="2" x14ac:dyDescent="0.25">
      <c r="C178" s="309">
        <f>баланс!$B$114</f>
        <v>0.90728500000011536</v>
      </c>
      <c r="N178" s="20"/>
      <c r="O178"/>
      <c r="P178"/>
      <c r="Q178"/>
    </row>
    <row r="179" spans="1:17" hidden="1" outlineLevel="1" x14ac:dyDescent="0.25">
      <c r="A179" s="96" t="s">
        <v>99</v>
      </c>
      <c r="C179" s="309">
        <f>SUM(C167:C178)</f>
        <v>0.68462501232716022</v>
      </c>
      <c r="N179" s="20"/>
      <c r="O179"/>
      <c r="P179"/>
      <c r="Q179"/>
    </row>
    <row r="180" spans="1:17" hidden="1" outlineLevel="2" x14ac:dyDescent="0.25">
      <c r="B180" s="96" t="s">
        <v>1375</v>
      </c>
      <c r="C180" s="309">
        <f>баланс!$B$115</f>
        <v>-0.21187000000003309</v>
      </c>
      <c r="N180" s="20"/>
      <c r="O180"/>
      <c r="P180"/>
      <c r="Q180"/>
    </row>
    <row r="181" spans="1:17" hidden="1" outlineLevel="2" x14ac:dyDescent="0.25">
      <c r="C181" s="309">
        <f>баланс!$B$116</f>
        <v>0.32127999999994472</v>
      </c>
      <c r="N181" s="20"/>
      <c r="O181"/>
      <c r="P181"/>
      <c r="Q181"/>
    </row>
    <row r="182" spans="1:17" hidden="1" outlineLevel="2" x14ac:dyDescent="0.25">
      <c r="C182" s="309">
        <f>баланс!$B$117</f>
        <v>0.14413750000005621</v>
      </c>
      <c r="N182" s="20"/>
      <c r="O182"/>
      <c r="P182"/>
      <c r="Q182"/>
    </row>
    <row r="183" spans="1:17" collapsed="1" x14ac:dyDescent="0.25">
      <c r="A183" s="96" t="s">
        <v>101</v>
      </c>
      <c r="C183" s="309">
        <f>SUM(C180:C182)</f>
        <v>0.25354749999996784</v>
      </c>
      <c r="N183" s="20"/>
      <c r="O183"/>
      <c r="P183"/>
      <c r="Q183"/>
    </row>
    <row r="184" spans="1:17" hidden="1" outlineLevel="2" x14ac:dyDescent="0.25">
      <c r="B184" s="96" t="s">
        <v>1375</v>
      </c>
      <c r="C184" s="309">
        <f>баланс!$B$118</f>
        <v>0.23824000000013257</v>
      </c>
      <c r="N184" s="20"/>
      <c r="O184"/>
      <c r="P184"/>
      <c r="Q184"/>
    </row>
    <row r="185" spans="1:17" hidden="1" outlineLevel="1" x14ac:dyDescent="0.25">
      <c r="A185" s="96" t="s">
        <v>103</v>
      </c>
      <c r="C185" s="309">
        <f>SUM(C184)</f>
        <v>0.23824000000013257</v>
      </c>
      <c r="N185" s="20"/>
      <c r="O185"/>
      <c r="P185"/>
      <c r="Q185"/>
    </row>
    <row r="186" spans="1:17" hidden="1" outlineLevel="2" x14ac:dyDescent="0.25">
      <c r="B186" s="96" t="s">
        <v>1375</v>
      </c>
      <c r="C186" s="309">
        <f>баланс!$B$119</f>
        <v>-0.24820000000011078</v>
      </c>
      <c r="N186" s="20"/>
      <c r="O186"/>
      <c r="P186"/>
      <c r="Q186"/>
    </row>
    <row r="187" spans="1:17" collapsed="1" x14ac:dyDescent="0.25">
      <c r="A187" s="96" t="s">
        <v>104</v>
      </c>
      <c r="C187" s="309">
        <f>SUM(C186)</f>
        <v>-0.24820000000011078</v>
      </c>
      <c r="N187" s="20"/>
      <c r="O187"/>
      <c r="P187"/>
      <c r="Q187"/>
    </row>
    <row r="188" spans="1:17" hidden="1" outlineLevel="2" x14ac:dyDescent="0.25">
      <c r="B188" s="96" t="s">
        <v>1375</v>
      </c>
      <c r="C188" s="309">
        <f>баланс!$B$120</f>
        <v>-1.0719999999992069E-2</v>
      </c>
      <c r="N188" s="20"/>
      <c r="O188"/>
      <c r="P188"/>
      <c r="Q188"/>
    </row>
    <row r="189" spans="1:17" hidden="1" outlineLevel="1" x14ac:dyDescent="0.25">
      <c r="A189" s="96" t="s">
        <v>106</v>
      </c>
      <c r="C189" s="309">
        <f>SUM(C188)</f>
        <v>-1.0719999999992069E-2</v>
      </c>
      <c r="N189" s="20"/>
      <c r="O189"/>
      <c r="P189"/>
      <c r="Q189"/>
    </row>
    <row r="190" spans="1:17" hidden="1" outlineLevel="2" x14ac:dyDescent="0.25">
      <c r="B190" s="96" t="s">
        <v>1375</v>
      </c>
      <c r="C190" s="309">
        <f>баланс!$B$121</f>
        <v>0.4932973791819677</v>
      </c>
      <c r="N190" s="20"/>
      <c r="O190"/>
      <c r="P190"/>
      <c r="Q190"/>
    </row>
    <row r="191" spans="1:17" hidden="1" outlineLevel="1" x14ac:dyDescent="0.25">
      <c r="A191" s="96" t="s">
        <v>107</v>
      </c>
      <c r="C191" s="309">
        <f>SUM(C190)</f>
        <v>0.4932973791819677</v>
      </c>
      <c r="N191" s="20"/>
      <c r="O191"/>
      <c r="P191"/>
      <c r="Q191"/>
    </row>
    <row r="192" spans="1:17" hidden="1" outlineLevel="2" x14ac:dyDescent="0.25">
      <c r="B192" s="96" t="s">
        <v>1375</v>
      </c>
      <c r="C192" s="309">
        <f>баланс!$B$122</f>
        <v>-3.8399999999910506E-2</v>
      </c>
      <c r="N192" s="20"/>
      <c r="O192"/>
      <c r="P192"/>
      <c r="Q192"/>
    </row>
    <row r="193" spans="1:17" hidden="1" outlineLevel="1" x14ac:dyDescent="0.25">
      <c r="A193" s="96" t="s">
        <v>109</v>
      </c>
      <c r="C193" s="309">
        <f>SUM(C192)</f>
        <v>-3.8399999999910506E-2</v>
      </c>
      <c r="N193" s="20"/>
      <c r="O193"/>
      <c r="P193"/>
      <c r="Q193"/>
    </row>
    <row r="194" spans="1:17" hidden="1" outlineLevel="2" x14ac:dyDescent="0.25">
      <c r="B194" s="96" t="s">
        <v>1375</v>
      </c>
      <c r="C194" s="309">
        <f>баланс!$B$123</f>
        <v>-0.17650000000003274</v>
      </c>
      <c r="N194" s="20"/>
      <c r="O194"/>
      <c r="P194"/>
      <c r="Q194"/>
    </row>
    <row r="195" spans="1:17" collapsed="1" x14ac:dyDescent="0.25">
      <c r="A195" s="96" t="s">
        <v>110</v>
      </c>
      <c r="C195" s="309">
        <f>SUM(C194)</f>
        <v>-0.17650000000003274</v>
      </c>
      <c r="N195" s="20"/>
      <c r="O195"/>
      <c r="P195"/>
      <c r="Q195"/>
    </row>
    <row r="196" spans="1:17" hidden="1" outlineLevel="2" x14ac:dyDescent="0.25">
      <c r="B196" s="96" t="s">
        <v>1375</v>
      </c>
      <c r="C196" s="309">
        <f>баланс!$B$124</f>
        <v>-0.59049999999967895</v>
      </c>
      <c r="N196" s="20"/>
      <c r="O196"/>
      <c r="P196"/>
      <c r="Q196"/>
    </row>
    <row r="197" spans="1:17" hidden="1" outlineLevel="1" x14ac:dyDescent="0.25">
      <c r="A197" s="96" t="s">
        <v>111</v>
      </c>
      <c r="C197" s="309">
        <f>SUM(C196)</f>
        <v>-0.59049999999967895</v>
      </c>
      <c r="N197" s="20"/>
      <c r="O197"/>
      <c r="P197"/>
      <c r="Q197"/>
    </row>
    <row r="198" spans="1:17" hidden="1" outlineLevel="2" x14ac:dyDescent="0.25">
      <c r="B198" s="96" t="s">
        <v>1375</v>
      </c>
      <c r="C198" s="309">
        <f>баланс!$B$125</f>
        <v>-0.99695473459337336</v>
      </c>
      <c r="N198" s="20"/>
      <c r="O198"/>
      <c r="P198"/>
      <c r="Q198"/>
    </row>
    <row r="199" spans="1:17" hidden="1" outlineLevel="2" x14ac:dyDescent="0.25">
      <c r="C199" s="309">
        <f>баланс!$B$126</f>
        <v>8.6400000000026012E-2</v>
      </c>
      <c r="N199" s="20"/>
      <c r="O199"/>
      <c r="P199"/>
      <c r="Q199"/>
    </row>
    <row r="200" spans="1:17" hidden="1" outlineLevel="2" x14ac:dyDescent="0.25">
      <c r="C200" s="309">
        <f>баланс!$B$127</f>
        <v>0.37938874999986183</v>
      </c>
      <c r="N200" s="20"/>
      <c r="O200"/>
      <c r="P200"/>
      <c r="Q200"/>
    </row>
    <row r="201" spans="1:17" hidden="1" outlineLevel="2" x14ac:dyDescent="0.25">
      <c r="C201" s="309">
        <f>баланс!$B$128</f>
        <v>-0.12927799999999934</v>
      </c>
      <c r="N201" s="20"/>
      <c r="O201"/>
      <c r="P201"/>
      <c r="Q201"/>
    </row>
    <row r="202" spans="1:17" hidden="1" outlineLevel="2" x14ac:dyDescent="0.25">
      <c r="C202" s="309">
        <f>баланс!$B$129</f>
        <v>-4.9218000000109896E-2</v>
      </c>
      <c r="N202" s="20"/>
      <c r="O202"/>
      <c r="P202"/>
      <c r="Q202"/>
    </row>
    <row r="203" spans="1:17" hidden="1" outlineLevel="2" x14ac:dyDescent="0.25">
      <c r="C203" s="309">
        <f>баланс!$B$130</f>
        <v>0.52700750000008156</v>
      </c>
      <c r="N203" s="20"/>
      <c r="O203"/>
      <c r="P203"/>
      <c r="Q203"/>
    </row>
    <row r="204" spans="1:17" hidden="1" outlineLevel="2" x14ac:dyDescent="0.25">
      <c r="C204" s="309">
        <f>баланс!$B$131</f>
        <v>-0.14235000000007858</v>
      </c>
      <c r="N204" s="20"/>
      <c r="O204"/>
      <c r="P204"/>
      <c r="Q204"/>
    </row>
    <row r="205" spans="1:17" collapsed="1" x14ac:dyDescent="0.25">
      <c r="A205" s="96" t="s">
        <v>113</v>
      </c>
      <c r="C205" s="309">
        <f>SUM(C198:C204)</f>
        <v>-0.32500448459359177</v>
      </c>
      <c r="N205" s="20"/>
      <c r="O205"/>
      <c r="P205"/>
      <c r="Q205"/>
    </row>
    <row r="206" spans="1:17" hidden="1" outlineLevel="2" x14ac:dyDescent="0.25">
      <c r="B206" s="96" t="s">
        <v>1375</v>
      </c>
      <c r="C206" s="309">
        <f>баланс!$B$132</f>
        <v>-0.35869999999994207</v>
      </c>
      <c r="N206" s="20"/>
      <c r="O206"/>
      <c r="P206"/>
      <c r="Q206"/>
    </row>
    <row r="207" spans="1:17" hidden="1" outlineLevel="1" x14ac:dyDescent="0.25">
      <c r="A207" s="96" t="s">
        <v>115</v>
      </c>
      <c r="C207" s="309">
        <f>SUM(C206)</f>
        <v>-0.35869999999994207</v>
      </c>
      <c r="N207" s="20"/>
      <c r="O207"/>
      <c r="P207"/>
      <c r="Q207"/>
    </row>
    <row r="208" spans="1:17" hidden="1" outlineLevel="2" x14ac:dyDescent="0.25">
      <c r="B208" s="96" t="s">
        <v>1375</v>
      </c>
      <c r="C208" s="309">
        <f>баланс!$B$133</f>
        <v>0.22897000000011758</v>
      </c>
      <c r="N208" s="20"/>
      <c r="O208"/>
      <c r="P208"/>
      <c r="Q208"/>
    </row>
    <row r="209" spans="1:17" hidden="1" outlineLevel="2" x14ac:dyDescent="0.25">
      <c r="C209" s="309">
        <f>баланс!$B$134</f>
        <v>-0.4182999999999879</v>
      </c>
      <c r="N209" s="20"/>
      <c r="O209"/>
      <c r="P209"/>
      <c r="Q209"/>
    </row>
    <row r="210" spans="1:17" hidden="1" outlineLevel="2" x14ac:dyDescent="0.25">
      <c r="C210" s="309">
        <f>баланс!$B$135</f>
        <v>-0.29755500000004531</v>
      </c>
      <c r="N210" s="20"/>
      <c r="O210"/>
      <c r="P210"/>
      <c r="Q210"/>
    </row>
    <row r="211" spans="1:17" hidden="1" outlineLevel="2" x14ac:dyDescent="0.25">
      <c r="C211" s="309">
        <f>баланс!$B$136</f>
        <v>-0.38643999999999323</v>
      </c>
      <c r="N211" s="20"/>
      <c r="O211"/>
      <c r="P211"/>
      <c r="Q211"/>
    </row>
    <row r="212" spans="1:17" hidden="1" outlineLevel="1" x14ac:dyDescent="0.25">
      <c r="A212" s="96" t="s">
        <v>116</v>
      </c>
      <c r="C212" s="309">
        <f>SUM(C208:C211)</f>
        <v>-0.87332499999990887</v>
      </c>
      <c r="N212" s="20"/>
      <c r="O212"/>
      <c r="P212"/>
      <c r="Q212"/>
    </row>
    <row r="213" spans="1:17" hidden="1" outlineLevel="2" x14ac:dyDescent="0.25">
      <c r="B213" s="96" t="s">
        <v>1375</v>
      </c>
      <c r="C213" s="309">
        <f>баланс!$B$137</f>
        <v>0.36670000000003711</v>
      </c>
      <c r="N213" s="20"/>
      <c r="O213"/>
      <c r="P213"/>
      <c r="Q213"/>
    </row>
    <row r="214" spans="1:17" collapsed="1" x14ac:dyDescent="0.25">
      <c r="A214" s="96" t="s">
        <v>118</v>
      </c>
      <c r="C214" s="309">
        <f>SUM(C213)</f>
        <v>0.36670000000003711</v>
      </c>
      <c r="N214" s="20"/>
      <c r="O214"/>
      <c r="P214"/>
      <c r="Q214"/>
    </row>
    <row r="215" spans="1:17" hidden="1" outlineLevel="2" x14ac:dyDescent="0.25">
      <c r="B215" s="96" t="s">
        <v>1375</v>
      </c>
      <c r="C215" s="309">
        <f>баланс!$B$138</f>
        <v>0</v>
      </c>
      <c r="N215" s="20"/>
      <c r="O215"/>
      <c r="P215"/>
      <c r="Q215"/>
    </row>
    <row r="216" spans="1:17" hidden="1" outlineLevel="1" x14ac:dyDescent="0.25">
      <c r="A216" s="96" t="s">
        <v>120</v>
      </c>
      <c r="C216" s="309">
        <f>SUM(C215)</f>
        <v>0</v>
      </c>
      <c r="N216" s="20"/>
      <c r="O216"/>
      <c r="P216"/>
      <c r="Q216"/>
    </row>
    <row r="217" spans="1:17" hidden="1" outlineLevel="2" x14ac:dyDescent="0.25">
      <c r="B217" s="96" t="s">
        <v>1375</v>
      </c>
      <c r="C217" s="309">
        <f>баланс!$B$139</f>
        <v>6.5620952029520367</v>
      </c>
      <c r="N217" s="20"/>
      <c r="O217"/>
      <c r="P217"/>
      <c r="Q217"/>
    </row>
    <row r="218" spans="1:17" hidden="1" outlineLevel="1" x14ac:dyDescent="0.25">
      <c r="A218" s="96" t="s">
        <v>121</v>
      </c>
      <c r="C218" s="309">
        <f>SUM(C217)</f>
        <v>6.5620952029520367</v>
      </c>
      <c r="N218" s="20"/>
      <c r="O218"/>
      <c r="P218"/>
      <c r="Q218"/>
    </row>
    <row r="219" spans="1:17" hidden="1" outlineLevel="2" x14ac:dyDescent="0.25">
      <c r="B219" s="96" t="s">
        <v>1375</v>
      </c>
      <c r="C219" s="309">
        <f>баланс!$B$140</f>
        <v>2.027686988847563</v>
      </c>
      <c r="N219" s="20"/>
      <c r="O219"/>
      <c r="P219"/>
      <c r="Q219"/>
    </row>
    <row r="220" spans="1:17" collapsed="1" x14ac:dyDescent="0.25">
      <c r="A220" s="96" t="s">
        <v>123</v>
      </c>
      <c r="C220" s="309">
        <f>SUM(C219)</f>
        <v>2.027686988847563</v>
      </c>
      <c r="N220" s="20"/>
      <c r="O220"/>
      <c r="P220"/>
      <c r="Q220"/>
    </row>
    <row r="221" spans="1:17" hidden="1" outlineLevel="2" x14ac:dyDescent="0.25">
      <c r="B221" s="96" t="s">
        <v>1375</v>
      </c>
      <c r="C221" s="309">
        <f>баланс!$B$141</f>
        <v>0.65476843870538914</v>
      </c>
      <c r="N221" s="20"/>
      <c r="O221"/>
      <c r="P221"/>
      <c r="Q221"/>
    </row>
    <row r="222" spans="1:17" hidden="1" outlineLevel="1" x14ac:dyDescent="0.25">
      <c r="A222" s="96" t="s">
        <v>124</v>
      </c>
      <c r="C222" s="309">
        <f>SUM(C221)</f>
        <v>0.65476843870538914</v>
      </c>
      <c r="N222" s="20"/>
      <c r="O222"/>
      <c r="P222"/>
      <c r="Q222"/>
    </row>
    <row r="223" spans="1:17" hidden="1" outlineLevel="2" x14ac:dyDescent="0.25">
      <c r="B223" s="96" t="s">
        <v>1375</v>
      </c>
      <c r="C223" s="309">
        <f>баланс!$B$142</f>
        <v>0.39745999999968262</v>
      </c>
      <c r="N223" s="20"/>
      <c r="O223"/>
      <c r="P223"/>
      <c r="Q223"/>
    </row>
    <row r="224" spans="1:17" hidden="1" outlineLevel="2" x14ac:dyDescent="0.25">
      <c r="C224" s="309">
        <f>баланс!$B$143</f>
        <v>-2.5176054999997177</v>
      </c>
      <c r="N224" s="20"/>
      <c r="O224"/>
      <c r="P224"/>
      <c r="Q224"/>
    </row>
    <row r="225" spans="1:17" collapsed="1" x14ac:dyDescent="0.25">
      <c r="A225" s="96" t="s">
        <v>126</v>
      </c>
      <c r="C225" s="309">
        <f>SUM(C223:C224)</f>
        <v>-2.1201455000000351</v>
      </c>
      <c r="N225" s="20"/>
      <c r="O225"/>
      <c r="P225"/>
      <c r="Q225"/>
    </row>
    <row r="226" spans="1:17" hidden="1" outlineLevel="2" x14ac:dyDescent="0.25">
      <c r="B226" s="96" t="s">
        <v>1375</v>
      </c>
      <c r="C226" s="309">
        <f>баланс!$B$144</f>
        <v>-9.3000000006000505E-3</v>
      </c>
      <c r="N226" s="20"/>
      <c r="O226"/>
      <c r="P226"/>
      <c r="Q226"/>
    </row>
    <row r="227" spans="1:17" hidden="1" outlineLevel="2" x14ac:dyDescent="0.25">
      <c r="C227" s="309">
        <f>баланс!$B$145</f>
        <v>0.41586699999993471</v>
      </c>
      <c r="N227" s="20"/>
      <c r="O227"/>
      <c r="P227"/>
      <c r="Q227"/>
    </row>
    <row r="228" spans="1:17" hidden="1" outlineLevel="1" x14ac:dyDescent="0.25">
      <c r="A228" s="96" t="s">
        <v>128</v>
      </c>
      <c r="C228" s="309">
        <f>SUM(C226:C227)</f>
        <v>0.40656699999933466</v>
      </c>
      <c r="N228" s="20"/>
      <c r="O228"/>
      <c r="P228"/>
      <c r="Q228"/>
    </row>
    <row r="229" spans="1:17" hidden="1" outlineLevel="2" x14ac:dyDescent="0.25">
      <c r="B229" s="96" t="s">
        <v>1375</v>
      </c>
      <c r="C229" s="309">
        <f>баланс!$B$146</f>
        <v>0.10172406639003384</v>
      </c>
      <c r="N229" s="20"/>
      <c r="O229"/>
      <c r="P229"/>
      <c r="Q229"/>
    </row>
    <row r="230" spans="1:17" collapsed="1" x14ac:dyDescent="0.25">
      <c r="A230" s="96" t="s">
        <v>130</v>
      </c>
      <c r="C230" s="309">
        <f>SUM(C229)</f>
        <v>0.10172406639003384</v>
      </c>
      <c r="N230" s="20"/>
      <c r="O230"/>
      <c r="P230"/>
      <c r="Q230"/>
    </row>
    <row r="231" spans="1:17" hidden="1" outlineLevel="2" x14ac:dyDescent="0.25">
      <c r="B231" s="96" t="s">
        <v>1375</v>
      </c>
      <c r="C231" s="309">
        <f>баланс!$B$147</f>
        <v>6.9319097079392122</v>
      </c>
      <c r="N231" s="20"/>
      <c r="O231"/>
      <c r="P231"/>
      <c r="Q231"/>
    </row>
    <row r="232" spans="1:17" hidden="1" outlineLevel="1" x14ac:dyDescent="0.25">
      <c r="A232" s="96" t="s">
        <v>131</v>
      </c>
      <c r="C232" s="309">
        <f>SUM(C231)</f>
        <v>6.9319097079392122</v>
      </c>
      <c r="N232" s="20"/>
      <c r="O232"/>
      <c r="P232"/>
      <c r="Q232"/>
    </row>
    <row r="233" spans="1:17" hidden="1" outlineLevel="2" x14ac:dyDescent="0.25">
      <c r="B233" s="96" t="s">
        <v>1375</v>
      </c>
      <c r="C233" s="309">
        <f>баланс!$B$148</f>
        <v>-0.91240000000004784</v>
      </c>
      <c r="N233" s="20"/>
      <c r="O233"/>
      <c r="P233"/>
      <c r="Q233"/>
    </row>
    <row r="234" spans="1:17" hidden="1" outlineLevel="2" x14ac:dyDescent="0.25">
      <c r="C234" s="309">
        <f>баланс!$B$149</f>
        <v>0.16546000000005279</v>
      </c>
      <c r="N234" s="20"/>
      <c r="O234"/>
      <c r="P234"/>
      <c r="Q234"/>
    </row>
    <row r="235" spans="1:17" hidden="1" outlineLevel="2" x14ac:dyDescent="0.25">
      <c r="C235" s="309">
        <f>баланс!$B$150</f>
        <v>-0.17501519999973425</v>
      </c>
      <c r="N235" s="20"/>
      <c r="O235"/>
      <c r="P235"/>
      <c r="Q235"/>
    </row>
    <row r="236" spans="1:17" hidden="1" outlineLevel="2" x14ac:dyDescent="0.25">
      <c r="C236" s="309">
        <f>баланс!$B$151</f>
        <v>0.20297049999999217</v>
      </c>
      <c r="N236" s="20"/>
      <c r="O236"/>
      <c r="P236"/>
      <c r="Q236"/>
    </row>
    <row r="237" spans="1:17" collapsed="1" x14ac:dyDescent="0.25">
      <c r="A237" s="96" t="s">
        <v>132</v>
      </c>
      <c r="C237" s="309">
        <f>SUM(C233:C236)</f>
        <v>-0.71898469999973713</v>
      </c>
      <c r="N237" s="20"/>
      <c r="O237"/>
      <c r="P237"/>
      <c r="Q237"/>
    </row>
    <row r="238" spans="1:17" hidden="1" outlineLevel="2" x14ac:dyDescent="0.25">
      <c r="B238" s="96" t="s">
        <v>1375</v>
      </c>
      <c r="C238" s="309">
        <f>баланс!$B$152</f>
        <v>-0.23659999999995307</v>
      </c>
      <c r="N238" s="20"/>
      <c r="O238"/>
      <c r="P238"/>
      <c r="Q238"/>
    </row>
    <row r="239" spans="1:17" hidden="1" outlineLevel="2" x14ac:dyDescent="0.25">
      <c r="C239" s="309">
        <f>баланс!$B$153</f>
        <v>-0.45939999999995962</v>
      </c>
      <c r="N239" s="20"/>
      <c r="O239"/>
      <c r="P239"/>
      <c r="Q239"/>
    </row>
    <row r="240" spans="1:17" hidden="1" outlineLevel="2" x14ac:dyDescent="0.25">
      <c r="C240" s="309">
        <f>баланс!$B$154</f>
        <v>0.40852499999982683</v>
      </c>
      <c r="N240" s="20"/>
      <c r="O240"/>
      <c r="P240"/>
      <c r="Q240"/>
    </row>
    <row r="241" spans="1:17" hidden="1" outlineLevel="2" x14ac:dyDescent="0.25">
      <c r="C241" s="309">
        <f>баланс!$B$155</f>
        <v>-8.8115337499630186E-2</v>
      </c>
      <c r="N241" s="20"/>
      <c r="O241"/>
      <c r="P241"/>
      <c r="Q241"/>
    </row>
    <row r="242" spans="1:17" hidden="1" outlineLevel="2" x14ac:dyDescent="0.25">
      <c r="C242" s="309">
        <f>баланс!$B$156</f>
        <v>-0.49756000000002132</v>
      </c>
      <c r="N242" s="20"/>
      <c r="O242"/>
      <c r="P242"/>
      <c r="Q242"/>
    </row>
    <row r="243" spans="1:17" hidden="1" outlineLevel="2" x14ac:dyDescent="0.25">
      <c r="C243" s="309">
        <f>баланс!$B$157</f>
        <v>-0.47496000000001004</v>
      </c>
      <c r="N243" s="20"/>
      <c r="O243"/>
      <c r="P243"/>
      <c r="Q243"/>
    </row>
    <row r="244" spans="1:17" hidden="1" outlineLevel="2" x14ac:dyDescent="0.25">
      <c r="C244" s="309">
        <f>баланс!$B$158</f>
        <v>0.23856200000000172</v>
      </c>
      <c r="N244" s="20"/>
      <c r="O244"/>
      <c r="P244"/>
      <c r="Q244"/>
    </row>
    <row r="245" spans="1:17" hidden="1" outlineLevel="2" x14ac:dyDescent="0.25">
      <c r="C245" s="309">
        <f>баланс!$B$159</f>
        <v>0.37085000000024593</v>
      </c>
      <c r="N245" s="20"/>
      <c r="O245"/>
      <c r="P245"/>
      <c r="Q245"/>
    </row>
    <row r="246" spans="1:17" hidden="1" outlineLevel="2" x14ac:dyDescent="0.25">
      <c r="C246" s="309">
        <f>баланс!$B$160</f>
        <v>1.0482680000000073</v>
      </c>
      <c r="N246" s="20"/>
      <c r="O246"/>
      <c r="P246"/>
      <c r="Q246"/>
    </row>
    <row r="247" spans="1:17" hidden="1" outlineLevel="1" x14ac:dyDescent="0.25">
      <c r="A247" s="96" t="s">
        <v>134</v>
      </c>
      <c r="C247" s="309">
        <f>SUM(C238:C246)</f>
        <v>0.30956966250050755</v>
      </c>
      <c r="N247" s="20"/>
      <c r="O247"/>
      <c r="P247"/>
      <c r="Q247"/>
    </row>
    <row r="248" spans="1:17" hidden="1" outlineLevel="2" x14ac:dyDescent="0.25">
      <c r="B248" s="96" t="s">
        <v>1375</v>
      </c>
      <c r="C248" s="309">
        <f>баланс!$B$161</f>
        <v>-0.34239999999977044</v>
      </c>
      <c r="N248" s="20"/>
      <c r="O248"/>
      <c r="P248"/>
      <c r="Q248"/>
    </row>
    <row r="249" spans="1:17" hidden="1" outlineLevel="1" x14ac:dyDescent="0.25">
      <c r="A249" s="96" t="s">
        <v>135</v>
      </c>
      <c r="C249" s="309">
        <f>SUM(C248)</f>
        <v>-0.34239999999977044</v>
      </c>
      <c r="N249" s="20"/>
      <c r="O249"/>
      <c r="P249"/>
      <c r="Q249"/>
    </row>
    <row r="250" spans="1:17" hidden="1" outlineLevel="2" x14ac:dyDescent="0.25">
      <c r="B250" s="96" t="s">
        <v>1375</v>
      </c>
      <c r="C250" s="309">
        <f>баланс!$B$162</f>
        <v>-3.8400000000251566E-3</v>
      </c>
      <c r="N250" s="20"/>
      <c r="O250"/>
      <c r="P250"/>
      <c r="Q250"/>
    </row>
    <row r="251" spans="1:17" hidden="1" outlineLevel="1" x14ac:dyDescent="0.25">
      <c r="A251" s="96" t="s">
        <v>137</v>
      </c>
      <c r="C251" s="309">
        <f>SUM(C250)</f>
        <v>-3.8400000000251566E-3</v>
      </c>
      <c r="N251" s="20"/>
      <c r="O251"/>
      <c r="P251"/>
      <c r="Q251"/>
    </row>
    <row r="252" spans="1:17" hidden="1" outlineLevel="2" x14ac:dyDescent="0.25">
      <c r="B252" s="96" t="s">
        <v>1375</v>
      </c>
      <c r="C252" s="309">
        <f>баланс!$B$163</f>
        <v>9.1367439114391118</v>
      </c>
      <c r="N252" s="20"/>
      <c r="O252"/>
      <c r="P252"/>
      <c r="Q252"/>
    </row>
    <row r="253" spans="1:17" collapsed="1" x14ac:dyDescent="0.25">
      <c r="A253" s="96" t="s">
        <v>138</v>
      </c>
      <c r="C253" s="309">
        <f>SUM(C252)</f>
        <v>9.1367439114391118</v>
      </c>
      <c r="N253" s="20"/>
      <c r="O253"/>
      <c r="P253"/>
      <c r="Q253"/>
    </row>
    <row r="254" spans="1:17" hidden="1" outlineLevel="2" x14ac:dyDescent="0.25">
      <c r="B254" s="96" t="s">
        <v>1375</v>
      </c>
      <c r="C254" s="309">
        <f>баланс!$B$164</f>
        <v>0.37560000000007676</v>
      </c>
      <c r="N254" s="20"/>
      <c r="O254"/>
      <c r="P254"/>
      <c r="Q254"/>
    </row>
    <row r="255" spans="1:17" hidden="1" outlineLevel="1" x14ac:dyDescent="0.25">
      <c r="A255" s="96" t="s">
        <v>139</v>
      </c>
      <c r="C255" s="309">
        <f>SUM(C254)</f>
        <v>0.37560000000007676</v>
      </c>
      <c r="N255" s="20"/>
      <c r="O255"/>
      <c r="P255"/>
      <c r="Q255"/>
    </row>
    <row r="256" spans="1:17" hidden="1" outlineLevel="2" x14ac:dyDescent="0.25">
      <c r="B256" s="96" t="s">
        <v>1375</v>
      </c>
      <c r="C256" s="309">
        <f>баланс!$B$165</f>
        <v>-0.28539999590230991</v>
      </c>
      <c r="N256" s="20"/>
      <c r="O256"/>
      <c r="P256"/>
      <c r="Q256"/>
    </row>
    <row r="257" spans="1:17" hidden="1" outlineLevel="1" x14ac:dyDescent="0.25">
      <c r="A257" s="96" t="s">
        <v>140</v>
      </c>
      <c r="C257" s="309">
        <f>SUM(C256)</f>
        <v>-0.28539999590230991</v>
      </c>
      <c r="N257" s="20"/>
      <c r="O257"/>
      <c r="P257"/>
      <c r="Q257"/>
    </row>
    <row r="258" spans="1:17" hidden="1" outlineLevel="2" x14ac:dyDescent="0.25">
      <c r="B258" s="96" t="s">
        <v>1375</v>
      </c>
      <c r="C258" s="309">
        <f>баланс!$B$166</f>
        <v>0.27408328358202994</v>
      </c>
      <c r="N258" s="20"/>
      <c r="O258"/>
      <c r="P258"/>
      <c r="Q258"/>
    </row>
    <row r="259" spans="1:17" hidden="1" outlineLevel="1" x14ac:dyDescent="0.25">
      <c r="A259" s="96" t="s">
        <v>142</v>
      </c>
      <c r="C259" s="309">
        <f>SUM(C258)</f>
        <v>0.27408328358202994</v>
      </c>
      <c r="N259" s="20"/>
      <c r="O259"/>
      <c r="P259"/>
      <c r="Q259"/>
    </row>
    <row r="260" spans="1:17" hidden="1" outlineLevel="2" x14ac:dyDescent="0.25">
      <c r="B260" s="96" t="s">
        <v>1375</v>
      </c>
      <c r="C260" s="309">
        <f>баланс!$B$167</f>
        <v>0.35928000000001248</v>
      </c>
      <c r="N260" s="20"/>
      <c r="O260"/>
      <c r="P260"/>
      <c r="Q260"/>
    </row>
    <row r="261" spans="1:17" hidden="1" outlineLevel="1" x14ac:dyDescent="0.25">
      <c r="A261" s="96" t="s">
        <v>144</v>
      </c>
      <c r="C261" s="309">
        <f>SUM(C260)</f>
        <v>0.35928000000001248</v>
      </c>
      <c r="N261" s="20"/>
      <c r="O261"/>
      <c r="P261"/>
      <c r="Q261"/>
    </row>
    <row r="262" spans="1:17" hidden="1" outlineLevel="2" x14ac:dyDescent="0.25">
      <c r="B262" s="96" t="s">
        <v>1375</v>
      </c>
      <c r="C262" s="309">
        <f>баланс!$B$168</f>
        <v>-2.3320000000012442E-2</v>
      </c>
      <c r="N262" s="20"/>
      <c r="O262"/>
      <c r="P262"/>
      <c r="Q262"/>
    </row>
    <row r="263" spans="1:17" hidden="1" outlineLevel="1" x14ac:dyDescent="0.25">
      <c r="A263" s="96" t="s">
        <v>145</v>
      </c>
      <c r="C263" s="309">
        <f>SUM(C262)</f>
        <v>-2.3320000000012442E-2</v>
      </c>
      <c r="N263" s="20"/>
      <c r="O263"/>
      <c r="P263"/>
      <c r="Q263"/>
    </row>
    <row r="264" spans="1:17" hidden="1" outlineLevel="2" x14ac:dyDescent="0.25">
      <c r="B264" s="96" t="s">
        <v>1375</v>
      </c>
      <c r="C264" s="309">
        <f>баланс!$B$169</f>
        <v>-0.41739450000000033</v>
      </c>
      <c r="N264" s="20"/>
      <c r="O264"/>
      <c r="P264"/>
      <c r="Q264"/>
    </row>
    <row r="265" spans="1:17" collapsed="1" x14ac:dyDescent="0.25">
      <c r="A265" s="96" t="s">
        <v>1344</v>
      </c>
      <c r="C265" s="309">
        <f>SUM(C264)</f>
        <v>-0.41739450000000033</v>
      </c>
      <c r="N265" s="20"/>
      <c r="O265"/>
      <c r="P265"/>
      <c r="Q265"/>
    </row>
    <row r="266" spans="1:17" hidden="1" outlineLevel="2" x14ac:dyDescent="0.25">
      <c r="B266" s="96" t="s">
        <v>1375</v>
      </c>
      <c r="C266" s="309">
        <f>баланс!$B$170</f>
        <v>0.28308111871763231</v>
      </c>
      <c r="N266" s="20"/>
      <c r="O266"/>
      <c r="P266"/>
      <c r="Q266"/>
    </row>
    <row r="267" spans="1:17" hidden="1" outlineLevel="2" x14ac:dyDescent="0.25">
      <c r="C267" s="309">
        <f>баланс!$B$171</f>
        <v>-2.4112500000228465E-2</v>
      </c>
      <c r="N267" s="20"/>
      <c r="O267"/>
      <c r="P267"/>
      <c r="Q267"/>
    </row>
    <row r="268" spans="1:17" hidden="1" outlineLevel="1" x14ac:dyDescent="0.25">
      <c r="A268" s="96" t="s">
        <v>146</v>
      </c>
      <c r="C268" s="309">
        <f>SUM(C266:C267)</f>
        <v>0.25896861871740384</v>
      </c>
      <c r="N268" s="20"/>
      <c r="O268"/>
      <c r="P268"/>
      <c r="Q268"/>
    </row>
    <row r="269" spans="1:17" hidden="1" outlineLevel="2" x14ac:dyDescent="0.25">
      <c r="B269" s="96" t="s">
        <v>1375</v>
      </c>
      <c r="C269" s="309">
        <f>баланс!$B$172</f>
        <v>33.057609999999841</v>
      </c>
      <c r="N269" s="20"/>
      <c r="O269"/>
      <c r="P269"/>
      <c r="Q269"/>
    </row>
    <row r="270" spans="1:17" collapsed="1" x14ac:dyDescent="0.25">
      <c r="A270" s="96" t="s">
        <v>148</v>
      </c>
      <c r="C270" s="309">
        <f>SUM(C269)</f>
        <v>33.057609999999841</v>
      </c>
      <c r="N270" s="20"/>
      <c r="O270"/>
      <c r="P270"/>
      <c r="Q270"/>
    </row>
    <row r="271" spans="1:17" hidden="1" outlineLevel="2" x14ac:dyDescent="0.25">
      <c r="B271" s="96" t="s">
        <v>1375</v>
      </c>
      <c r="C271" s="309">
        <f>баланс!$B$173</f>
        <v>8.2025644218731486E-2</v>
      </c>
      <c r="N271" s="20"/>
      <c r="O271"/>
      <c r="P271"/>
      <c r="Q271"/>
    </row>
    <row r="272" spans="1:17" hidden="1" outlineLevel="2" x14ac:dyDescent="0.25">
      <c r="C272" s="309">
        <f>баланс!$B$174</f>
        <v>-8.8115337499630186E-2</v>
      </c>
      <c r="N272" s="20"/>
      <c r="O272"/>
      <c r="P272"/>
      <c r="Q272"/>
    </row>
    <row r="273" spans="1:17" hidden="1" outlineLevel="1" x14ac:dyDescent="0.25">
      <c r="A273" s="96" t="s">
        <v>150</v>
      </c>
      <c r="C273" s="309">
        <f>SUM(C271:C272)</f>
        <v>-6.0896932808987003E-3</v>
      </c>
      <c r="N273" s="20"/>
      <c r="O273"/>
      <c r="P273"/>
      <c r="Q273"/>
    </row>
    <row r="274" spans="1:17" hidden="1" outlineLevel="2" x14ac:dyDescent="0.25">
      <c r="B274" s="96" t="s">
        <v>1375</v>
      </c>
      <c r="C274" s="309">
        <f>баланс!$B$175</f>
        <v>11.680638989447544</v>
      </c>
      <c r="N274" s="20"/>
      <c r="O274"/>
      <c r="P274"/>
      <c r="Q274"/>
    </row>
    <row r="275" spans="1:17" collapsed="1" x14ac:dyDescent="0.25">
      <c r="A275" s="96" t="s">
        <v>152</v>
      </c>
      <c r="C275" s="309">
        <f>SUM(C274)</f>
        <v>11.680638989447544</v>
      </c>
      <c r="N275" s="20"/>
      <c r="O275"/>
      <c r="P275"/>
      <c r="Q275"/>
    </row>
    <row r="276" spans="1:17" hidden="1" outlineLevel="2" x14ac:dyDescent="0.25">
      <c r="B276" s="96" t="s">
        <v>1375</v>
      </c>
      <c r="C276" s="309">
        <f>баланс!$B$176</f>
        <v>-0.66515999999990072</v>
      </c>
      <c r="N276" s="20"/>
      <c r="O276"/>
      <c r="P276"/>
      <c r="Q276"/>
    </row>
    <row r="277" spans="1:17" hidden="1" outlineLevel="1" x14ac:dyDescent="0.25">
      <c r="A277" s="96" t="s">
        <v>154</v>
      </c>
      <c r="C277" s="309">
        <f>SUM(C276)</f>
        <v>-0.66515999999990072</v>
      </c>
      <c r="N277" s="20"/>
      <c r="O277"/>
      <c r="P277"/>
      <c r="Q277"/>
    </row>
    <row r="278" spans="1:17" hidden="1" outlineLevel="2" x14ac:dyDescent="0.25">
      <c r="B278" s="96" t="s">
        <v>1375</v>
      </c>
      <c r="C278" s="309">
        <f>баланс!$B$177</f>
        <v>-4.8575910236309028E-2</v>
      </c>
      <c r="N278" s="20"/>
      <c r="O278"/>
      <c r="P278"/>
      <c r="Q278"/>
    </row>
    <row r="279" spans="1:17" collapsed="1" x14ac:dyDescent="0.25">
      <c r="A279" s="96" t="s">
        <v>156</v>
      </c>
      <c r="C279" s="309">
        <f>SUM(C278)</f>
        <v>-4.8575910236309028E-2</v>
      </c>
      <c r="N279" s="20"/>
      <c r="O279"/>
      <c r="P279"/>
      <c r="Q279"/>
    </row>
    <row r="280" spans="1:17" hidden="1" outlineLevel="2" x14ac:dyDescent="0.25">
      <c r="B280" s="96" t="s">
        <v>1375</v>
      </c>
      <c r="C280" s="309">
        <f>баланс!$B$178</f>
        <v>0.55199999999990723</v>
      </c>
      <c r="N280" s="20"/>
      <c r="O280"/>
      <c r="P280"/>
      <c r="Q280"/>
    </row>
    <row r="281" spans="1:17" hidden="1" outlineLevel="1" x14ac:dyDescent="0.25">
      <c r="A281" s="96" t="s">
        <v>158</v>
      </c>
      <c r="C281" s="309">
        <f>SUM(C280)</f>
        <v>0.55199999999990723</v>
      </c>
      <c r="N281" s="20"/>
      <c r="O281"/>
      <c r="P281"/>
      <c r="Q281"/>
    </row>
    <row r="282" spans="1:17" hidden="1" outlineLevel="2" x14ac:dyDescent="0.25">
      <c r="B282" s="96" t="s">
        <v>1375</v>
      </c>
      <c r="C282" s="309">
        <f>баланс!$B$179</f>
        <v>-0.41880000000003292</v>
      </c>
      <c r="N282" s="20"/>
      <c r="O282"/>
      <c r="P282"/>
      <c r="Q282"/>
    </row>
    <row r="283" spans="1:17" collapsed="1" x14ac:dyDescent="0.25">
      <c r="A283" s="96" t="s">
        <v>160</v>
      </c>
      <c r="C283" s="309">
        <f>SUM(C282)</f>
        <v>-0.41880000000003292</v>
      </c>
      <c r="N283" s="20"/>
      <c r="O283"/>
      <c r="P283"/>
      <c r="Q283"/>
    </row>
    <row r="284" spans="1:17" hidden="1" outlineLevel="2" x14ac:dyDescent="0.25">
      <c r="B284" s="96" t="s">
        <v>1375</v>
      </c>
      <c r="C284" s="309">
        <f>баланс!$B$180</f>
        <v>-2.1400000000085129E-2</v>
      </c>
      <c r="N284" s="20"/>
      <c r="O284"/>
      <c r="P284"/>
      <c r="Q284"/>
    </row>
    <row r="285" spans="1:17" hidden="1" outlineLevel="1" x14ac:dyDescent="0.25">
      <c r="A285" s="96" t="s">
        <v>161</v>
      </c>
      <c r="C285" s="309">
        <f>SUM(C284)</f>
        <v>-2.1400000000085129E-2</v>
      </c>
      <c r="N285" s="20"/>
      <c r="O285"/>
      <c r="P285"/>
      <c r="Q285"/>
    </row>
    <row r="286" spans="1:17" hidden="1" outlineLevel="2" x14ac:dyDescent="0.25">
      <c r="B286" s="96" t="s">
        <v>1375</v>
      </c>
      <c r="C286" s="309">
        <f>баланс!$B$181</f>
        <v>-0.39239000000009128</v>
      </c>
      <c r="N286" s="20"/>
      <c r="O286"/>
      <c r="P286"/>
      <c r="Q286"/>
    </row>
    <row r="287" spans="1:17" hidden="1" outlineLevel="1" x14ac:dyDescent="0.25">
      <c r="A287" s="96" t="s">
        <v>1346</v>
      </c>
      <c r="C287" s="309">
        <f>SUM(C286)</f>
        <v>-0.39239000000009128</v>
      </c>
      <c r="N287" s="20"/>
      <c r="O287"/>
      <c r="P287"/>
      <c r="Q287"/>
    </row>
    <row r="288" spans="1:17" hidden="1" outlineLevel="2" x14ac:dyDescent="0.25">
      <c r="B288" s="96" t="s">
        <v>1375</v>
      </c>
      <c r="C288" s="309">
        <f>баланс!$B$182</f>
        <v>1.4292199999999866</v>
      </c>
      <c r="N288" s="20"/>
      <c r="O288"/>
      <c r="P288"/>
      <c r="Q288"/>
    </row>
    <row r="289" spans="1:17" hidden="1" outlineLevel="2" x14ac:dyDescent="0.25">
      <c r="C289" s="309">
        <f>баланс!$B$183</f>
        <v>0.27120000000002165</v>
      </c>
      <c r="N289" s="20"/>
      <c r="O289"/>
      <c r="P289"/>
      <c r="Q289"/>
    </row>
    <row r="290" spans="1:17" hidden="1" outlineLevel="1" x14ac:dyDescent="0.25">
      <c r="A290" s="96" t="s">
        <v>163</v>
      </c>
      <c r="C290" s="309">
        <f>SUM(C288:C289)</f>
        <v>1.7004200000000083</v>
      </c>
      <c r="N290" s="20"/>
      <c r="O290"/>
      <c r="P290"/>
      <c r="Q290"/>
    </row>
    <row r="291" spans="1:17" hidden="1" outlineLevel="2" x14ac:dyDescent="0.25">
      <c r="B291" s="96" t="s">
        <v>1375</v>
      </c>
      <c r="C291" s="309">
        <f>баланс!$B$184</f>
        <v>0.56514221828558675</v>
      </c>
      <c r="N291" s="20"/>
      <c r="O291"/>
      <c r="P291"/>
      <c r="Q291"/>
    </row>
    <row r="292" spans="1:17" hidden="1" outlineLevel="1" x14ac:dyDescent="0.25">
      <c r="A292" s="96" t="s">
        <v>164</v>
      </c>
      <c r="C292" s="309">
        <f>SUM(C291)</f>
        <v>0.56514221828558675</v>
      </c>
      <c r="N292" s="20"/>
      <c r="O292"/>
      <c r="P292"/>
      <c r="Q292"/>
    </row>
    <row r="293" spans="1:17" hidden="1" outlineLevel="2" x14ac:dyDescent="0.25">
      <c r="B293" s="96" t="s">
        <v>1375</v>
      </c>
      <c r="C293" s="309">
        <f>баланс!$B$185</f>
        <v>0.1393999999999096</v>
      </c>
      <c r="N293" s="20"/>
      <c r="O293"/>
      <c r="P293"/>
      <c r="Q293"/>
    </row>
    <row r="294" spans="1:17" hidden="1" outlineLevel="1" x14ac:dyDescent="0.25">
      <c r="A294" s="96" t="s">
        <v>166</v>
      </c>
      <c r="C294" s="309">
        <f>SUM(C293)</f>
        <v>0.1393999999999096</v>
      </c>
      <c r="N294" s="20"/>
      <c r="O294"/>
      <c r="P294"/>
      <c r="Q294"/>
    </row>
    <row r="295" spans="1:17" hidden="1" outlineLevel="2" x14ac:dyDescent="0.25">
      <c r="B295" s="96" t="s">
        <v>1375</v>
      </c>
      <c r="C295" s="309">
        <f>баланс!$B$186</f>
        <v>-0.25171999999940908</v>
      </c>
      <c r="N295" s="20"/>
      <c r="O295"/>
      <c r="P295"/>
      <c r="Q295"/>
    </row>
    <row r="296" spans="1:17" collapsed="1" x14ac:dyDescent="0.25">
      <c r="A296" s="96" t="s">
        <v>168</v>
      </c>
      <c r="C296" s="309">
        <f>SUM(C295)</f>
        <v>-0.25171999999940908</v>
      </c>
      <c r="N296" s="20"/>
      <c r="O296"/>
      <c r="P296"/>
      <c r="Q296"/>
    </row>
    <row r="297" spans="1:17" hidden="1" outlineLevel="2" x14ac:dyDescent="0.25">
      <c r="B297" s="96" t="s">
        <v>1375</v>
      </c>
      <c r="C297" s="309">
        <f>баланс!$B$187</f>
        <v>0.51679999999987558</v>
      </c>
      <c r="N297" s="20"/>
      <c r="O297"/>
      <c r="P297"/>
      <c r="Q297"/>
    </row>
    <row r="298" spans="1:17" hidden="1" outlineLevel="2" x14ac:dyDescent="0.25">
      <c r="C298" s="309">
        <f>баланс!$B$188</f>
        <v>7.4859999999944193E-2</v>
      </c>
      <c r="N298" s="20"/>
      <c r="O298"/>
      <c r="P298"/>
      <c r="Q298"/>
    </row>
    <row r="299" spans="1:17" hidden="1" outlineLevel="2" x14ac:dyDescent="0.25">
      <c r="C299" s="309">
        <f>баланс!$B$189</f>
        <v>-0.66304600000006531</v>
      </c>
      <c r="N299" s="20"/>
      <c r="O299"/>
      <c r="P299"/>
      <c r="Q299"/>
    </row>
    <row r="300" spans="1:17" hidden="1" outlineLevel="1" x14ac:dyDescent="0.25">
      <c r="A300" s="96" t="s">
        <v>170</v>
      </c>
      <c r="C300" s="309">
        <f>SUM(C297:C299)</f>
        <v>-7.1386000000245531E-2</v>
      </c>
      <c r="N300" s="20"/>
      <c r="O300"/>
      <c r="P300"/>
      <c r="Q300"/>
    </row>
    <row r="301" spans="1:17" hidden="1" outlineLevel="2" x14ac:dyDescent="0.25">
      <c r="B301" s="96" t="s">
        <v>1375</v>
      </c>
      <c r="C301" s="309">
        <f>баланс!$B$190</f>
        <v>-0.19245999999986907</v>
      </c>
      <c r="N301" s="20"/>
      <c r="O301"/>
      <c r="P301"/>
      <c r="Q301"/>
    </row>
    <row r="302" spans="1:17" hidden="1" outlineLevel="2" x14ac:dyDescent="0.25">
      <c r="C302" s="309">
        <f>баланс!$B$191</f>
        <v>-5.5060000000139553E-2</v>
      </c>
      <c r="N302" s="20"/>
      <c r="O302"/>
      <c r="P302"/>
      <c r="Q302"/>
    </row>
    <row r="303" spans="1:17" collapsed="1" x14ac:dyDescent="0.25">
      <c r="A303" s="96" t="s">
        <v>172</v>
      </c>
      <c r="C303" s="309">
        <f>SUM(C301:C302)</f>
        <v>-0.24752000000000862</v>
      </c>
      <c r="N303" s="20"/>
      <c r="O303"/>
      <c r="P303"/>
      <c r="Q303"/>
    </row>
    <row r="304" spans="1:17" hidden="1" outlineLevel="2" x14ac:dyDescent="0.25">
      <c r="B304" s="96" t="s">
        <v>1375</v>
      </c>
      <c r="C304" s="309">
        <f>баланс!$B$192</f>
        <v>67.59680000000003</v>
      </c>
      <c r="N304" s="20"/>
      <c r="O304"/>
      <c r="P304"/>
      <c r="Q304"/>
    </row>
    <row r="305" spans="1:17" hidden="1" outlineLevel="1" x14ac:dyDescent="0.25">
      <c r="A305" s="96" t="s">
        <v>174</v>
      </c>
      <c r="C305" s="309">
        <f>SUM(C304)</f>
        <v>67.59680000000003</v>
      </c>
      <c r="N305" s="20"/>
      <c r="O305"/>
      <c r="P305"/>
      <c r="Q305"/>
    </row>
    <row r="306" spans="1:17" hidden="1" outlineLevel="2" x14ac:dyDescent="0.25">
      <c r="B306" s="96" t="s">
        <v>1375</v>
      </c>
      <c r="C306" s="309">
        <f>баланс!$B$193</f>
        <v>18.380139999999756</v>
      </c>
      <c r="N306" s="20"/>
      <c r="O306"/>
      <c r="P306"/>
      <c r="Q306"/>
    </row>
    <row r="307" spans="1:17" hidden="1" outlineLevel="1" x14ac:dyDescent="0.25">
      <c r="A307" s="96" t="s">
        <v>175</v>
      </c>
      <c r="C307" s="309">
        <f>SUM(C306)</f>
        <v>18.380139999999756</v>
      </c>
      <c r="N307" s="20"/>
      <c r="O307"/>
      <c r="P307"/>
      <c r="Q307"/>
    </row>
    <row r="308" spans="1:17" hidden="1" outlineLevel="2" x14ac:dyDescent="0.25">
      <c r="B308" s="96" t="s">
        <v>1375</v>
      </c>
      <c r="C308" s="309">
        <f>баланс!$B$194</f>
        <v>0.13200000000006185</v>
      </c>
      <c r="N308" s="20"/>
      <c r="O308"/>
      <c r="P308"/>
      <c r="Q308"/>
    </row>
    <row r="309" spans="1:17" hidden="1" outlineLevel="1" x14ac:dyDescent="0.25">
      <c r="A309" s="96" t="s">
        <v>177</v>
      </c>
      <c r="C309" s="309">
        <f>SUM(C308)</f>
        <v>0.13200000000006185</v>
      </c>
      <c r="N309" s="20"/>
      <c r="O309"/>
      <c r="P309"/>
      <c r="Q309"/>
    </row>
    <row r="310" spans="1:17" hidden="1" outlineLevel="2" x14ac:dyDescent="0.25">
      <c r="B310" s="96" t="s">
        <v>1375</v>
      </c>
      <c r="C310" s="309">
        <f>баланс!$B$195</f>
        <v>-1.4542921452389237</v>
      </c>
      <c r="N310" s="20"/>
      <c r="O310"/>
      <c r="P310"/>
      <c r="Q310"/>
    </row>
    <row r="311" spans="1:17" hidden="1" outlineLevel="1" x14ac:dyDescent="0.25">
      <c r="A311" s="96" t="s">
        <v>178</v>
      </c>
      <c r="C311" s="309">
        <f>SUM(C310)</f>
        <v>-1.4542921452389237</v>
      </c>
      <c r="N311" s="20"/>
      <c r="O311"/>
      <c r="P311"/>
      <c r="Q311"/>
    </row>
    <row r="312" spans="1:17" hidden="1" outlineLevel="2" x14ac:dyDescent="0.25">
      <c r="B312" s="96" t="s">
        <v>1375</v>
      </c>
      <c r="C312" s="309">
        <f>баланс!$B$196</f>
        <v>1.3579013389119154E-2</v>
      </c>
      <c r="N312" s="20"/>
      <c r="O312"/>
      <c r="P312"/>
      <c r="Q312"/>
    </row>
    <row r="313" spans="1:17" hidden="1" outlineLevel="1" x14ac:dyDescent="0.25">
      <c r="A313" s="96" t="s">
        <v>179</v>
      </c>
      <c r="C313" s="309">
        <f>SUM(C312)</f>
        <v>1.3579013389119154E-2</v>
      </c>
      <c r="N313" s="20"/>
      <c r="O313"/>
      <c r="P313"/>
      <c r="Q313"/>
    </row>
    <row r="314" spans="1:17" hidden="1" outlineLevel="2" x14ac:dyDescent="0.25">
      <c r="B314" s="96" t="s">
        <v>1375</v>
      </c>
      <c r="C314" s="309">
        <f>баланс!$B$197</f>
        <v>-0.38012712190447928</v>
      </c>
      <c r="N314" s="20"/>
      <c r="O314"/>
      <c r="P314"/>
      <c r="Q314"/>
    </row>
    <row r="315" spans="1:17" hidden="1" outlineLevel="1" x14ac:dyDescent="0.25">
      <c r="A315" s="96" t="s">
        <v>181</v>
      </c>
      <c r="C315" s="309">
        <f>SUM(C314)</f>
        <v>-0.38012712190447928</v>
      </c>
      <c r="N315" s="20"/>
      <c r="O315"/>
      <c r="P315"/>
      <c r="Q315"/>
    </row>
    <row r="316" spans="1:17" hidden="1" outlineLevel="2" x14ac:dyDescent="0.25">
      <c r="B316" s="96" t="s">
        <v>1375</v>
      </c>
      <c r="C316" s="309">
        <f>баланс!$B$198</f>
        <v>0.36684354243539019</v>
      </c>
      <c r="N316" s="20"/>
      <c r="O316"/>
      <c r="P316"/>
      <c r="Q316"/>
    </row>
    <row r="317" spans="1:17" collapsed="1" x14ac:dyDescent="0.25">
      <c r="A317" s="96" t="s">
        <v>183</v>
      </c>
      <c r="C317" s="309">
        <f>SUM(C316)</f>
        <v>0.36684354243539019</v>
      </c>
      <c r="N317" s="20"/>
      <c r="O317"/>
      <c r="P317"/>
      <c r="Q317"/>
    </row>
    <row r="318" spans="1:17" hidden="1" outlineLevel="2" x14ac:dyDescent="0.25">
      <c r="B318" s="96" t="s">
        <v>1375</v>
      </c>
      <c r="C318" s="309">
        <f>баланс!$B$199</f>
        <v>5.4255364794007619</v>
      </c>
      <c r="N318" s="20"/>
      <c r="O318"/>
      <c r="P318"/>
      <c r="Q318"/>
    </row>
    <row r="319" spans="1:17" hidden="1" outlineLevel="1" x14ac:dyDescent="0.25">
      <c r="A319" s="96" t="s">
        <v>184</v>
      </c>
      <c r="C319" s="309">
        <f>SUM(C318)</f>
        <v>5.4255364794007619</v>
      </c>
      <c r="N319" s="20"/>
      <c r="O319"/>
      <c r="P319"/>
      <c r="Q319"/>
    </row>
    <row r="320" spans="1:17" hidden="1" outlineLevel="2" x14ac:dyDescent="0.25">
      <c r="B320" s="96" t="s">
        <v>1375</v>
      </c>
      <c r="C320" s="309">
        <f>баланс!$B$200</f>
        <v>0.25081128532008279</v>
      </c>
      <c r="N320" s="20"/>
      <c r="O320"/>
      <c r="P320"/>
      <c r="Q320"/>
    </row>
    <row r="321" spans="1:17" hidden="1" outlineLevel="2" x14ac:dyDescent="0.25">
      <c r="C321" s="309">
        <f>баланс!$B$201</f>
        <v>0.1229600000000346</v>
      </c>
      <c r="N321" s="20"/>
      <c r="O321"/>
      <c r="P321"/>
      <c r="Q321"/>
    </row>
    <row r="322" spans="1:17" hidden="1" outlineLevel="1" x14ac:dyDescent="0.25">
      <c r="A322" s="96" t="s">
        <v>185</v>
      </c>
      <c r="C322" s="309">
        <f>SUM(C320:C321)</f>
        <v>0.37377128532011739</v>
      </c>
      <c r="N322" s="20"/>
      <c r="O322"/>
      <c r="P322"/>
      <c r="Q322"/>
    </row>
    <row r="323" spans="1:17" hidden="1" outlineLevel="2" x14ac:dyDescent="0.25">
      <c r="B323" s="96" t="s">
        <v>1375</v>
      </c>
      <c r="C323" s="309">
        <f>баланс!$B$202</f>
        <v>-0.3569199999999455</v>
      </c>
      <c r="N323" s="20"/>
      <c r="O323"/>
      <c r="P323"/>
      <c r="Q323"/>
    </row>
    <row r="324" spans="1:17" collapsed="1" x14ac:dyDescent="0.25">
      <c r="A324" s="96" t="s">
        <v>187</v>
      </c>
      <c r="C324" s="309">
        <f>SUM(C323)</f>
        <v>-0.3569199999999455</v>
      </c>
      <c r="N324" s="20"/>
      <c r="O324"/>
      <c r="P324"/>
      <c r="Q324"/>
    </row>
    <row r="325" spans="1:17" hidden="1" outlineLevel="2" x14ac:dyDescent="0.25">
      <c r="B325" s="96" t="s">
        <v>1375</v>
      </c>
      <c r="C325" s="309">
        <f>баланс!$B$203</f>
        <v>-0.61559999999997217</v>
      </c>
      <c r="N325" s="20"/>
      <c r="O325"/>
      <c r="P325"/>
      <c r="Q325"/>
    </row>
    <row r="326" spans="1:17" hidden="1" outlineLevel="1" x14ac:dyDescent="0.25">
      <c r="A326" s="96" t="s">
        <v>189</v>
      </c>
      <c r="C326" s="309">
        <f>SUM(C325)</f>
        <v>-0.61559999999997217</v>
      </c>
      <c r="N326" s="20"/>
      <c r="O326"/>
      <c r="P326"/>
      <c r="Q326"/>
    </row>
    <row r="327" spans="1:17" hidden="1" outlineLevel="2" x14ac:dyDescent="0.25">
      <c r="B327" s="96" t="s">
        <v>1375</v>
      </c>
      <c r="C327" s="309">
        <f>баланс!$B$204</f>
        <v>1.8777555555555949</v>
      </c>
      <c r="N327" s="20"/>
      <c r="O327"/>
      <c r="P327"/>
      <c r="Q327"/>
    </row>
    <row r="328" spans="1:17" collapsed="1" x14ac:dyDescent="0.25">
      <c r="A328" s="96" t="s">
        <v>190</v>
      </c>
      <c r="C328" s="309">
        <f>SUM(C327)</f>
        <v>1.8777555555555949</v>
      </c>
      <c r="N328" s="20"/>
      <c r="O328"/>
      <c r="P328"/>
      <c r="Q328"/>
    </row>
    <row r="329" spans="1:17" hidden="1" outlineLevel="2" x14ac:dyDescent="0.25">
      <c r="B329" s="96" t="s">
        <v>1375</v>
      </c>
      <c r="C329" s="309">
        <f>баланс!$B$205</f>
        <v>-1.0878000000001293</v>
      </c>
      <c r="N329" s="20"/>
      <c r="O329"/>
      <c r="P329"/>
      <c r="Q329"/>
    </row>
    <row r="330" spans="1:17" hidden="1" outlineLevel="2" x14ac:dyDescent="0.25">
      <c r="C330" s="309">
        <f>баланс!$B$206</f>
        <v>-0.15568000000007487</v>
      </c>
      <c r="N330" s="20"/>
      <c r="O330"/>
      <c r="P330"/>
      <c r="Q330"/>
    </row>
    <row r="331" spans="1:17" hidden="1" outlineLevel="2" x14ac:dyDescent="0.25">
      <c r="C331" s="309">
        <f>баланс!$B$207</f>
        <v>1.0179999999991196E-2</v>
      </c>
      <c r="N331" s="20"/>
      <c r="O331"/>
      <c r="P331"/>
      <c r="Q331"/>
    </row>
    <row r="332" spans="1:17" hidden="1" outlineLevel="1" x14ac:dyDescent="0.25">
      <c r="A332" s="96" t="s">
        <v>192</v>
      </c>
      <c r="C332" s="309">
        <f>SUM(C329:C331)</f>
        <v>-1.233300000000213</v>
      </c>
      <c r="N332" s="20"/>
      <c r="O332"/>
      <c r="P332"/>
      <c r="Q332"/>
    </row>
    <row r="333" spans="1:17" hidden="1" outlineLevel="2" x14ac:dyDescent="0.25">
      <c r="B333" s="96" t="s">
        <v>1375</v>
      </c>
      <c r="C333" s="309">
        <f>баланс!$B$208</f>
        <v>0.44029999999997926</v>
      </c>
      <c r="N333" s="20"/>
      <c r="O333"/>
      <c r="P333"/>
      <c r="Q333"/>
    </row>
    <row r="334" spans="1:17" hidden="1" outlineLevel="2" x14ac:dyDescent="0.25">
      <c r="C334" s="309">
        <f>баланс!$B$209</f>
        <v>-0.44697999999999638</v>
      </c>
      <c r="N334" s="20"/>
      <c r="O334"/>
      <c r="P334"/>
      <c r="Q334"/>
    </row>
    <row r="335" spans="1:17" collapsed="1" x14ac:dyDescent="0.25">
      <c r="A335" s="96" t="s">
        <v>194</v>
      </c>
      <c r="C335" s="309">
        <f>SUM(C333:C334)</f>
        <v>-6.6800000000171167E-3</v>
      </c>
      <c r="N335" s="20"/>
      <c r="O335"/>
      <c r="P335"/>
      <c r="Q335"/>
    </row>
    <row r="336" spans="1:17" hidden="1" outlineLevel="2" x14ac:dyDescent="0.25">
      <c r="B336" s="96" t="s">
        <v>1375</v>
      </c>
      <c r="C336" s="309">
        <f>баланс!$B$210</f>
        <v>17.018300000000067</v>
      </c>
      <c r="N336" s="20"/>
      <c r="O336"/>
      <c r="P336"/>
      <c r="Q336"/>
    </row>
    <row r="337" spans="1:17" hidden="1" outlineLevel="1" x14ac:dyDescent="0.25">
      <c r="A337" s="96" t="s">
        <v>195</v>
      </c>
      <c r="C337" s="309">
        <f>SUM(C336)</f>
        <v>17.018300000000067</v>
      </c>
      <c r="N337" s="20"/>
      <c r="O337"/>
      <c r="P337"/>
      <c r="Q337"/>
    </row>
    <row r="338" spans="1:17" hidden="1" outlineLevel="2" x14ac:dyDescent="0.25">
      <c r="B338" s="96" t="s">
        <v>1375</v>
      </c>
      <c r="C338" s="309">
        <f>баланс!$B$211</f>
        <v>-0.28280000000057726</v>
      </c>
      <c r="N338" s="20"/>
      <c r="O338"/>
      <c r="P338"/>
      <c r="Q338"/>
    </row>
    <row r="339" spans="1:17" collapsed="1" x14ac:dyDescent="0.25">
      <c r="A339" s="96" t="s">
        <v>197</v>
      </c>
      <c r="C339" s="309">
        <f>SUM(C338)</f>
        <v>-0.28280000000057726</v>
      </c>
      <c r="N339" s="20"/>
      <c r="O339"/>
      <c r="P339"/>
      <c r="Q339"/>
    </row>
    <row r="340" spans="1:17" hidden="1" outlineLevel="2" x14ac:dyDescent="0.25">
      <c r="B340" s="96" t="s">
        <v>1375</v>
      </c>
      <c r="C340" s="309">
        <f>баланс!$B$212</f>
        <v>-0.38449999999966167</v>
      </c>
      <c r="N340" s="20"/>
      <c r="O340"/>
      <c r="P340"/>
      <c r="Q340"/>
    </row>
    <row r="341" spans="1:17" hidden="1" outlineLevel="1" x14ac:dyDescent="0.25">
      <c r="A341" s="96" t="s">
        <v>199</v>
      </c>
      <c r="C341" s="309">
        <f>SUM(C340)</f>
        <v>-0.38449999999966167</v>
      </c>
      <c r="N341" s="20"/>
      <c r="O341"/>
      <c r="P341"/>
      <c r="Q341"/>
    </row>
    <row r="342" spans="1:17" hidden="1" outlineLevel="2" x14ac:dyDescent="0.25">
      <c r="B342" s="96" t="s">
        <v>1375</v>
      </c>
      <c r="C342" s="309">
        <f>баланс!$B$213</f>
        <v>0.35169999999990864</v>
      </c>
      <c r="N342" s="20"/>
      <c r="O342"/>
      <c r="P342"/>
      <c r="Q342"/>
    </row>
    <row r="343" spans="1:17" hidden="1" outlineLevel="2" x14ac:dyDescent="0.25">
      <c r="C343" s="309">
        <f>баланс!$B$214</f>
        <v>-0.24227000000001908</v>
      </c>
      <c r="N343" s="20"/>
      <c r="O343"/>
      <c r="P343"/>
      <c r="Q343"/>
    </row>
    <row r="344" spans="1:17" x14ac:dyDescent="0.25">
      <c r="A344" s="96" t="s">
        <v>201</v>
      </c>
      <c r="C344" s="309">
        <f>SUM(C342:C343)</f>
        <v>0.10942999999988956</v>
      </c>
      <c r="N344" s="20"/>
      <c r="O344"/>
      <c r="P344"/>
      <c r="Q344"/>
    </row>
    <row r="345" spans="1:17" hidden="1" outlineLevel="2" x14ac:dyDescent="0.25">
      <c r="B345" s="96" t="s">
        <v>1375</v>
      </c>
      <c r="C345" s="309">
        <f>баланс!$B$215</f>
        <v>-0.6605000000012069</v>
      </c>
      <c r="N345" s="20"/>
      <c r="O345"/>
      <c r="P345"/>
      <c r="Q345"/>
    </row>
    <row r="346" spans="1:17" hidden="1" outlineLevel="1" x14ac:dyDescent="0.25">
      <c r="A346" s="96" t="s">
        <v>203</v>
      </c>
      <c r="C346" s="309">
        <f>SUM(C345)</f>
        <v>-0.6605000000012069</v>
      </c>
      <c r="N346" s="20"/>
      <c r="O346"/>
      <c r="P346"/>
      <c r="Q346"/>
    </row>
    <row r="347" spans="1:17" hidden="1" outlineLevel="2" x14ac:dyDescent="0.25">
      <c r="B347" s="96" t="s">
        <v>1375</v>
      </c>
      <c r="C347" s="309">
        <f>баланс!$B$216</f>
        <v>10.124000000000024</v>
      </c>
      <c r="N347" s="20"/>
      <c r="O347"/>
      <c r="P347"/>
      <c r="Q347"/>
    </row>
    <row r="348" spans="1:17" hidden="1" outlineLevel="1" x14ac:dyDescent="0.25">
      <c r="A348" s="96" t="s">
        <v>205</v>
      </c>
      <c r="C348" s="309">
        <f>SUM(C347)</f>
        <v>10.124000000000024</v>
      </c>
      <c r="N348" s="20"/>
      <c r="O348"/>
      <c r="P348"/>
      <c r="Q348"/>
    </row>
    <row r="349" spans="1:17" hidden="1" outlineLevel="2" x14ac:dyDescent="0.25">
      <c r="B349" s="96" t="s">
        <v>1375</v>
      </c>
      <c r="C349" s="309">
        <f>баланс!$B$217</f>
        <v>0.3023000000000593</v>
      </c>
      <c r="N349" s="20"/>
      <c r="O349"/>
      <c r="P349"/>
      <c r="Q349"/>
    </row>
    <row r="350" spans="1:17" x14ac:dyDescent="0.25">
      <c r="A350" s="96" t="s">
        <v>206</v>
      </c>
      <c r="C350" s="309">
        <f>SUM(C349)</f>
        <v>0.3023000000000593</v>
      </c>
      <c r="N350" s="20"/>
      <c r="O350"/>
      <c r="P350"/>
      <c r="Q350"/>
    </row>
    <row r="351" spans="1:17" hidden="1" outlineLevel="2" x14ac:dyDescent="0.25">
      <c r="B351" s="96" t="s">
        <v>1375</v>
      </c>
      <c r="C351" s="309">
        <f>баланс!$B$218</f>
        <v>1.3616254692394136E-2</v>
      </c>
      <c r="N351" s="20"/>
      <c r="O351"/>
      <c r="P351"/>
      <c r="Q351"/>
    </row>
    <row r="352" spans="1:17" hidden="1" outlineLevel="1" x14ac:dyDescent="0.25">
      <c r="A352" s="96" t="s">
        <v>208</v>
      </c>
      <c r="C352" s="309">
        <f>SUM(C351)</f>
        <v>1.3616254692394136E-2</v>
      </c>
      <c r="N352" s="20"/>
      <c r="O352"/>
      <c r="P352"/>
      <c r="Q352"/>
    </row>
    <row r="353" spans="1:17" hidden="1" outlineLevel="2" x14ac:dyDescent="0.25">
      <c r="B353" s="96" t="s">
        <v>1375</v>
      </c>
      <c r="C353" s="309">
        <f>баланс!$B$219</f>
        <v>0</v>
      </c>
      <c r="N353" s="20"/>
      <c r="O353"/>
      <c r="P353"/>
      <c r="Q353"/>
    </row>
    <row r="354" spans="1:17" x14ac:dyDescent="0.25">
      <c r="A354" s="96" t="s">
        <v>210</v>
      </c>
      <c r="C354" s="309">
        <f>SUM(C353)</f>
        <v>0</v>
      </c>
      <c r="N354" s="20"/>
      <c r="O354"/>
      <c r="P354"/>
      <c r="Q354"/>
    </row>
    <row r="355" spans="1:17" hidden="1" outlineLevel="2" x14ac:dyDescent="0.25">
      <c r="B355" s="96" t="s">
        <v>1375</v>
      </c>
      <c r="C355" s="309">
        <f>баланс!$B$220</f>
        <v>-0.14620000000007849</v>
      </c>
      <c r="N355" s="20"/>
      <c r="O355"/>
      <c r="P355"/>
      <c r="Q355"/>
    </row>
    <row r="356" spans="1:17" hidden="1" outlineLevel="2" x14ac:dyDescent="0.25">
      <c r="C356" s="309">
        <f>баланс!$B$221</f>
        <v>-0.36320000000000618</v>
      </c>
      <c r="N356" s="20"/>
      <c r="O356"/>
      <c r="P356"/>
      <c r="Q356"/>
    </row>
    <row r="357" spans="1:17" hidden="1" outlineLevel="2" x14ac:dyDescent="0.25">
      <c r="C357" s="309">
        <f>баланс!$B$222</f>
        <v>-0.24257499999987431</v>
      </c>
      <c r="N357" s="20"/>
      <c r="O357"/>
      <c r="P357"/>
      <c r="Q357"/>
    </row>
    <row r="358" spans="1:17" hidden="1" outlineLevel="1" x14ac:dyDescent="0.25">
      <c r="A358" s="96" t="s">
        <v>211</v>
      </c>
      <c r="C358" s="309">
        <f>SUM(C355:C357)</f>
        <v>-0.75197499999995898</v>
      </c>
      <c r="N358" s="20"/>
      <c r="O358"/>
      <c r="P358"/>
      <c r="Q358"/>
    </row>
    <row r="359" spans="1:17" hidden="1" outlineLevel="2" x14ac:dyDescent="0.25">
      <c r="B359" s="96" t="s">
        <v>1375</v>
      </c>
      <c r="C359" s="309">
        <f>баланс!$B$223</f>
        <v>-0.51949999999987995</v>
      </c>
      <c r="N359" s="20"/>
      <c r="O359"/>
      <c r="P359"/>
      <c r="Q359"/>
    </row>
    <row r="360" spans="1:17" hidden="1" outlineLevel="2" x14ac:dyDescent="0.25">
      <c r="C360" s="309">
        <f>баланс!$B$224</f>
        <v>-6.4444999999999482</v>
      </c>
      <c r="N360" s="20"/>
      <c r="O360"/>
      <c r="P360"/>
      <c r="Q360"/>
    </row>
    <row r="361" spans="1:17" hidden="1" outlineLevel="2" x14ac:dyDescent="0.25">
      <c r="C361" s="309">
        <f>баланс!$B$225</f>
        <v>0.2174000000001115</v>
      </c>
      <c r="N361" s="20"/>
      <c r="O361"/>
      <c r="P361"/>
      <c r="Q361"/>
    </row>
    <row r="362" spans="1:17" x14ac:dyDescent="0.25">
      <c r="A362" s="96" t="s">
        <v>213</v>
      </c>
      <c r="C362" s="309">
        <f>SUM(C359:C361)</f>
        <v>-6.7465999999997166</v>
      </c>
      <c r="N362" s="20"/>
      <c r="O362"/>
      <c r="P362"/>
      <c r="Q362"/>
    </row>
    <row r="363" spans="1:17" hidden="1" outlineLevel="2" x14ac:dyDescent="0.25">
      <c r="B363" s="96" t="s">
        <v>1375</v>
      </c>
      <c r="C363" s="309">
        <f>баланс!$B$226</f>
        <v>26.395593691909902</v>
      </c>
      <c r="N363" s="20"/>
      <c r="O363"/>
      <c r="P363"/>
      <c r="Q363"/>
    </row>
    <row r="364" spans="1:17" hidden="1" outlineLevel="1" x14ac:dyDescent="0.25">
      <c r="A364" s="96" t="s">
        <v>214</v>
      </c>
      <c r="C364" s="309">
        <f>SUM(C363)</f>
        <v>26.395593691909902</v>
      </c>
      <c r="N364" s="20"/>
      <c r="O364"/>
      <c r="P364"/>
      <c r="Q364"/>
    </row>
    <row r="365" spans="1:17" hidden="1" outlineLevel="2" x14ac:dyDescent="0.25">
      <c r="B365" s="96" t="s">
        <v>1375</v>
      </c>
      <c r="C365" s="309">
        <f>баланс!$B$227</f>
        <v>0.27785000000005766</v>
      </c>
      <c r="N365" s="20"/>
      <c r="O365"/>
      <c r="P365"/>
      <c r="Q365"/>
    </row>
    <row r="366" spans="1:17" hidden="1" outlineLevel="2" x14ac:dyDescent="0.25">
      <c r="C366" s="309">
        <f>баланс!$B$228</f>
        <v>0.19056000000000495</v>
      </c>
      <c r="N366" s="20"/>
      <c r="O366"/>
      <c r="P366"/>
      <c r="Q366"/>
    </row>
    <row r="367" spans="1:17" hidden="1" outlineLevel="1" x14ac:dyDescent="0.25">
      <c r="A367" s="96" t="s">
        <v>216</v>
      </c>
      <c r="C367" s="309">
        <f>SUM(C365:C366)</f>
        <v>0.46841000000006261</v>
      </c>
      <c r="N367" s="20"/>
      <c r="O367"/>
      <c r="P367"/>
      <c r="Q367"/>
    </row>
    <row r="368" spans="1:17" hidden="1" outlineLevel="2" x14ac:dyDescent="0.25">
      <c r="B368" s="96" t="s">
        <v>1375</v>
      </c>
      <c r="C368" s="309">
        <f>баланс!$B$229</f>
        <v>0.4165671641787867</v>
      </c>
      <c r="N368" s="20"/>
      <c r="O368"/>
      <c r="P368"/>
      <c r="Q368"/>
    </row>
    <row r="369" spans="1:17" x14ac:dyDescent="0.25">
      <c r="A369" s="96" t="s">
        <v>217</v>
      </c>
      <c r="C369" s="309">
        <f>SUM(C368)</f>
        <v>0.4165671641787867</v>
      </c>
      <c r="N369" s="20"/>
      <c r="O369"/>
      <c r="P369"/>
      <c r="Q369"/>
    </row>
    <row r="370" spans="1:17" hidden="1" outlineLevel="2" x14ac:dyDescent="0.25">
      <c r="B370" s="96" t="s">
        <v>1375</v>
      </c>
      <c r="C370" s="309">
        <f>баланс!$B$230</f>
        <v>-1.0301000000254135E-2</v>
      </c>
      <c r="N370" s="20"/>
      <c r="O370"/>
      <c r="P370"/>
      <c r="Q370"/>
    </row>
    <row r="371" spans="1:17" hidden="1" outlineLevel="1" x14ac:dyDescent="0.25">
      <c r="A371" s="96" t="s">
        <v>1347</v>
      </c>
      <c r="C371" s="309">
        <f>SUM(C370)</f>
        <v>-1.0301000000254135E-2</v>
      </c>
      <c r="N371" s="20"/>
      <c r="O371"/>
      <c r="P371"/>
      <c r="Q371"/>
    </row>
    <row r="372" spans="1:17" hidden="1" outlineLevel="2" x14ac:dyDescent="0.25">
      <c r="B372" s="96" t="s">
        <v>1375</v>
      </c>
      <c r="C372" s="309">
        <f>баланс!$B$231</f>
        <v>0.19898698884711052</v>
      </c>
      <c r="N372" s="20"/>
      <c r="O372"/>
      <c r="P372"/>
      <c r="Q372"/>
    </row>
    <row r="373" spans="1:17" x14ac:dyDescent="0.25">
      <c r="A373" s="96" t="s">
        <v>219</v>
      </c>
      <c r="C373" s="309">
        <f>SUM(C372)</f>
        <v>0.19898698884711052</v>
      </c>
      <c r="N373" s="20"/>
      <c r="O373"/>
      <c r="P373"/>
      <c r="Q373"/>
    </row>
    <row r="374" spans="1:17" hidden="1" outlineLevel="2" x14ac:dyDescent="0.25">
      <c r="B374" s="96" t="s">
        <v>1375</v>
      </c>
      <c r="C374" s="309">
        <f>баланс!$B$232</f>
        <v>0.16794000000004417</v>
      </c>
      <c r="N374" s="20"/>
      <c r="O374"/>
      <c r="P374"/>
      <c r="Q374"/>
    </row>
    <row r="375" spans="1:17" hidden="1" outlineLevel="1" x14ac:dyDescent="0.25">
      <c r="A375" s="96" t="s">
        <v>221</v>
      </c>
      <c r="C375" s="309">
        <f>SUM(C374)</f>
        <v>0.16794000000004417</v>
      </c>
      <c r="N375" s="20"/>
      <c r="O375"/>
      <c r="P375"/>
      <c r="Q375"/>
    </row>
    <row r="376" spans="1:17" hidden="1" outlineLevel="2" x14ac:dyDescent="0.25">
      <c r="B376" s="96" t="s">
        <v>1375</v>
      </c>
      <c r="C376" s="309">
        <f>баланс!$B$233</f>
        <v>-0.24800000000004729</v>
      </c>
      <c r="N376" s="20"/>
      <c r="O376"/>
      <c r="P376"/>
      <c r="Q376"/>
    </row>
    <row r="377" spans="1:17" x14ac:dyDescent="0.25">
      <c r="A377" s="96" t="s">
        <v>223</v>
      </c>
      <c r="C377" s="309">
        <f>SUM(C376)</f>
        <v>-0.24800000000004729</v>
      </c>
      <c r="N377" s="20"/>
      <c r="O377"/>
      <c r="P377"/>
      <c r="Q377"/>
    </row>
    <row r="378" spans="1:17" hidden="1" outlineLevel="2" x14ac:dyDescent="0.25">
      <c r="B378" s="96" t="s">
        <v>1375</v>
      </c>
      <c r="C378" s="309">
        <f>баланс!$B$234</f>
        <v>-0.39920000000006439</v>
      </c>
      <c r="N378" s="20"/>
      <c r="O378"/>
      <c r="P378"/>
      <c r="Q378"/>
    </row>
    <row r="379" spans="1:17" hidden="1" outlineLevel="1" x14ac:dyDescent="0.25">
      <c r="A379" s="96" t="s">
        <v>224</v>
      </c>
      <c r="C379" s="309">
        <f>SUM(C378)</f>
        <v>-0.39920000000006439</v>
      </c>
      <c r="N379" s="20"/>
      <c r="O379"/>
      <c r="P379"/>
      <c r="Q379"/>
    </row>
    <row r="380" spans="1:17" hidden="1" outlineLevel="2" x14ac:dyDescent="0.25">
      <c r="B380" s="96" t="s">
        <v>1375</v>
      </c>
      <c r="C380" s="309">
        <f>баланс!$B$235</f>
        <v>-0.13856000000009772</v>
      </c>
      <c r="N380" s="20"/>
      <c r="O380"/>
      <c r="P380"/>
      <c r="Q380"/>
    </row>
    <row r="381" spans="1:17" hidden="1" outlineLevel="2" x14ac:dyDescent="0.25">
      <c r="C381" s="309">
        <f>баланс!$B$236</f>
        <v>-0.22010000000000218</v>
      </c>
      <c r="N381" s="20"/>
      <c r="O381"/>
      <c r="P381"/>
      <c r="Q381"/>
    </row>
    <row r="382" spans="1:17" hidden="1" outlineLevel="2" x14ac:dyDescent="0.25">
      <c r="C382" s="309">
        <f>баланс!$B$237</f>
        <v>-0.20314999999993688</v>
      </c>
      <c r="N382" s="20"/>
      <c r="O382"/>
      <c r="P382"/>
      <c r="Q382"/>
    </row>
    <row r="383" spans="1:17" x14ac:dyDescent="0.25">
      <c r="A383" s="96" t="s">
        <v>225</v>
      </c>
      <c r="C383" s="309">
        <f>SUM(C380:C382)</f>
        <v>-0.56181000000003678</v>
      </c>
      <c r="N383" s="20"/>
      <c r="O383"/>
      <c r="P383"/>
      <c r="Q383"/>
    </row>
    <row r="384" spans="1:17" hidden="1" outlineLevel="2" x14ac:dyDescent="0.25">
      <c r="B384" s="96" t="s">
        <v>1375</v>
      </c>
      <c r="C384" s="309">
        <f>баланс!$B$238</f>
        <v>0.39721999999983382</v>
      </c>
      <c r="N384" s="20"/>
      <c r="O384"/>
      <c r="P384"/>
      <c r="Q384"/>
    </row>
    <row r="385" spans="1:17" hidden="1" outlineLevel="2" x14ac:dyDescent="0.25">
      <c r="C385" s="309">
        <f>баланс!$B$239</f>
        <v>-0.46643000000040047</v>
      </c>
      <c r="N385" s="20"/>
      <c r="O385"/>
      <c r="P385"/>
      <c r="Q385"/>
    </row>
    <row r="386" spans="1:17" hidden="1" outlineLevel="2" x14ac:dyDescent="0.25">
      <c r="C386" s="309">
        <f>баланс!$B$240</f>
        <v>-6.4350000002377783E-3</v>
      </c>
      <c r="N386" s="20"/>
      <c r="O386"/>
      <c r="P386"/>
      <c r="Q386"/>
    </row>
    <row r="387" spans="1:17" hidden="1" outlineLevel="1" x14ac:dyDescent="0.25">
      <c r="A387" s="96" t="s">
        <v>226</v>
      </c>
      <c r="C387" s="309">
        <f>SUM(C384:C386)</f>
        <v>-7.564500000080443E-2</v>
      </c>
      <c r="N387" s="20"/>
      <c r="O387"/>
      <c r="P387"/>
      <c r="Q387"/>
    </row>
    <row r="388" spans="1:17" hidden="1" outlineLevel="2" x14ac:dyDescent="0.25">
      <c r="B388" s="96" t="s">
        <v>1375</v>
      </c>
      <c r="C388" s="309">
        <f>баланс!$B$241</f>
        <v>72.940887550200841</v>
      </c>
      <c r="N388" s="20"/>
      <c r="O388"/>
      <c r="P388"/>
      <c r="Q388"/>
    </row>
    <row r="389" spans="1:17" hidden="1" outlineLevel="1" x14ac:dyDescent="0.25">
      <c r="A389" s="96" t="s">
        <v>228</v>
      </c>
      <c r="C389" s="309">
        <f>SUM(C388)</f>
        <v>72.940887550200841</v>
      </c>
      <c r="N389" s="20"/>
      <c r="O389"/>
      <c r="P389"/>
      <c r="Q389"/>
    </row>
    <row r="390" spans="1:17" hidden="1" outlineLevel="2" x14ac:dyDescent="0.25">
      <c r="B390" s="96" t="s">
        <v>1375</v>
      </c>
      <c r="C390" s="309">
        <f>баланс!$B$242</f>
        <v>-0.5560739999997395</v>
      </c>
      <c r="N390" s="20"/>
      <c r="O390"/>
      <c r="P390"/>
      <c r="Q390"/>
    </row>
    <row r="391" spans="1:17" hidden="1" outlineLevel="2" x14ac:dyDescent="0.25">
      <c r="C391" s="309">
        <f>баланс!$B$243</f>
        <v>-0.4959999999999809</v>
      </c>
      <c r="N391" s="20"/>
      <c r="O391"/>
      <c r="P391"/>
      <c r="Q391"/>
    </row>
    <row r="392" spans="1:17" x14ac:dyDescent="0.25">
      <c r="A392" s="96" t="s">
        <v>230</v>
      </c>
      <c r="C392" s="309">
        <f>SUM(C390:C391)</f>
        <v>-1.0520739999997204</v>
      </c>
      <c r="N392" s="20"/>
      <c r="O392"/>
      <c r="P392"/>
      <c r="Q392"/>
    </row>
    <row r="393" spans="1:17" hidden="1" outlineLevel="2" x14ac:dyDescent="0.25">
      <c r="B393" s="96" t="s">
        <v>1375</v>
      </c>
      <c r="C393" s="309">
        <f>баланс!$B$244</f>
        <v>-0.31199999999989814</v>
      </c>
      <c r="N393" s="20"/>
      <c r="O393"/>
      <c r="P393"/>
      <c r="Q393"/>
    </row>
    <row r="394" spans="1:17" hidden="1" outlineLevel="1" x14ac:dyDescent="0.25">
      <c r="A394" s="96" t="s">
        <v>232</v>
      </c>
      <c r="C394" s="309">
        <f>SUM(C393)</f>
        <v>-0.31199999999989814</v>
      </c>
      <c r="N394" s="20"/>
      <c r="O394"/>
      <c r="P394"/>
      <c r="Q394"/>
    </row>
    <row r="395" spans="1:17" hidden="1" outlineLevel="2" x14ac:dyDescent="0.25">
      <c r="B395" s="96" t="s">
        <v>1375</v>
      </c>
      <c r="C395" s="309">
        <f>баланс!$B$245</f>
        <v>-0.21150000000000091</v>
      </c>
      <c r="N395" s="20"/>
      <c r="O395"/>
      <c r="P395"/>
      <c r="Q395"/>
    </row>
    <row r="396" spans="1:17" x14ac:dyDescent="0.25">
      <c r="A396" s="96" t="s">
        <v>233</v>
      </c>
      <c r="C396" s="309">
        <f>SUM(C395)</f>
        <v>-0.21150000000000091</v>
      </c>
      <c r="N396" s="20"/>
      <c r="O396"/>
      <c r="P396"/>
      <c r="Q396"/>
    </row>
    <row r="397" spans="1:17" hidden="1" outlineLevel="2" x14ac:dyDescent="0.25">
      <c r="B397" s="96" t="s">
        <v>1375</v>
      </c>
      <c r="C397" s="309">
        <f>баланс!$B$246</f>
        <v>8.9286868686940579E-2</v>
      </c>
      <c r="N397" s="20"/>
      <c r="O397"/>
      <c r="P397"/>
      <c r="Q397"/>
    </row>
    <row r="398" spans="1:17" hidden="1" outlineLevel="1" x14ac:dyDescent="0.25">
      <c r="A398" s="96" t="s">
        <v>234</v>
      </c>
      <c r="C398" s="309">
        <f>SUM(C397)</f>
        <v>8.9286868686940579E-2</v>
      </c>
      <c r="N398" s="20"/>
      <c r="O398"/>
      <c r="P398"/>
      <c r="Q398"/>
    </row>
    <row r="399" spans="1:17" hidden="1" outlineLevel="2" x14ac:dyDescent="0.25">
      <c r="B399" s="96" t="s">
        <v>1375</v>
      </c>
      <c r="C399" s="309">
        <f>баланс!$B$247</f>
        <v>-4.3408059647511266</v>
      </c>
      <c r="N399" s="20"/>
      <c r="O399"/>
      <c r="P399"/>
      <c r="Q399"/>
    </row>
    <row r="400" spans="1:17" x14ac:dyDescent="0.25">
      <c r="A400" s="96" t="s">
        <v>235</v>
      </c>
      <c r="C400" s="309">
        <f>SUM(C399)</f>
        <v>-4.3408059647511266</v>
      </c>
      <c r="N400" s="20"/>
      <c r="O400"/>
      <c r="P400"/>
      <c r="Q400"/>
    </row>
    <row r="401" spans="1:17" hidden="1" outlineLevel="2" x14ac:dyDescent="0.25">
      <c r="B401" s="96" t="s">
        <v>1375</v>
      </c>
      <c r="C401" s="309">
        <f>баланс!$B$248</f>
        <v>1.520000000004984E-2</v>
      </c>
      <c r="N401" s="20"/>
      <c r="O401"/>
      <c r="P401"/>
      <c r="Q401"/>
    </row>
    <row r="402" spans="1:17" hidden="1" outlineLevel="2" x14ac:dyDescent="0.25">
      <c r="C402" s="309">
        <f>баланс!$B$249</f>
        <v>0.43232000000011794</v>
      </c>
      <c r="N402" s="20"/>
      <c r="O402"/>
      <c r="P402"/>
      <c r="Q402"/>
    </row>
    <row r="403" spans="1:17" hidden="1" outlineLevel="2" x14ac:dyDescent="0.25">
      <c r="C403" s="309">
        <f>баланс!$B$250</f>
        <v>-0.43042999999988751</v>
      </c>
      <c r="N403" s="20"/>
      <c r="O403"/>
      <c r="P403"/>
      <c r="Q403"/>
    </row>
    <row r="404" spans="1:17" hidden="1" outlineLevel="2" x14ac:dyDescent="0.25">
      <c r="C404" s="309">
        <f>баланс!$B$251</f>
        <v>-0.36714000000006308</v>
      </c>
      <c r="N404" s="20"/>
      <c r="O404"/>
      <c r="P404"/>
      <c r="Q404"/>
    </row>
    <row r="405" spans="1:17" hidden="1" outlineLevel="1" x14ac:dyDescent="0.25">
      <c r="A405" s="96" t="s">
        <v>237</v>
      </c>
      <c r="C405" s="309">
        <f>SUM(C401:C404)</f>
        <v>-0.35004999999978281</v>
      </c>
      <c r="N405" s="20"/>
      <c r="O405"/>
      <c r="P405"/>
      <c r="Q405"/>
    </row>
    <row r="406" spans="1:17" hidden="1" outlineLevel="2" x14ac:dyDescent="0.25">
      <c r="B406" s="96" t="s">
        <v>1375</v>
      </c>
      <c r="C406" s="309">
        <f>баланс!$B$252</f>
        <v>-2.296810502241442E-2</v>
      </c>
      <c r="N406" s="20"/>
      <c r="O406"/>
      <c r="P406"/>
      <c r="Q406"/>
    </row>
    <row r="407" spans="1:17" hidden="1" outlineLevel="2" x14ac:dyDescent="0.25">
      <c r="C407" s="309">
        <f>баланс!$B$253</f>
        <v>-0.26273000000003321</v>
      </c>
      <c r="N407" s="20"/>
      <c r="O407"/>
      <c r="P407"/>
      <c r="Q407"/>
    </row>
    <row r="408" spans="1:17" hidden="1" outlineLevel="2" x14ac:dyDescent="0.25">
      <c r="C408" s="309">
        <f>баланс!$B$254</f>
        <v>0.37858499999993001</v>
      </c>
      <c r="N408" s="20"/>
      <c r="O408"/>
      <c r="P408"/>
      <c r="Q408"/>
    </row>
    <row r="409" spans="1:17" hidden="1" outlineLevel="1" x14ac:dyDescent="0.25">
      <c r="A409" s="96" t="s">
        <v>239</v>
      </c>
      <c r="C409" s="309">
        <f>SUM(C406:C408)</f>
        <v>9.288689497748237E-2</v>
      </c>
      <c r="N409" s="20"/>
      <c r="O409"/>
      <c r="P409"/>
      <c r="Q409"/>
    </row>
    <row r="410" spans="1:17" hidden="1" outlineLevel="2" x14ac:dyDescent="0.25">
      <c r="B410" s="96" t="s">
        <v>1375</v>
      </c>
      <c r="C410" s="309">
        <f>баланс!$B$255</f>
        <v>0.41446367346941315</v>
      </c>
      <c r="N410" s="20"/>
      <c r="O410"/>
      <c r="P410"/>
      <c r="Q410"/>
    </row>
    <row r="411" spans="1:17" hidden="1" outlineLevel="1" x14ac:dyDescent="0.25">
      <c r="A411" s="96" t="s">
        <v>241</v>
      </c>
      <c r="C411" s="309">
        <f>SUM(C410)</f>
        <v>0.41446367346941315</v>
      </c>
      <c r="N411" s="20"/>
      <c r="O411"/>
      <c r="P411"/>
      <c r="Q411"/>
    </row>
    <row r="412" spans="1:17" hidden="1" outlineLevel="2" x14ac:dyDescent="0.25">
      <c r="B412" s="96" t="s">
        <v>1375</v>
      </c>
      <c r="C412" s="309">
        <f>баланс!$B$256</f>
        <v>-0.15477999999990288</v>
      </c>
      <c r="N412" s="20"/>
      <c r="O412"/>
      <c r="P412"/>
      <c r="Q412"/>
    </row>
    <row r="413" spans="1:17" hidden="1" outlineLevel="2" x14ac:dyDescent="0.25">
      <c r="C413" s="309">
        <f>баланс!$B$257</f>
        <v>-0.14243750000014188</v>
      </c>
      <c r="N413" s="20"/>
      <c r="O413"/>
      <c r="P413"/>
      <c r="Q413"/>
    </row>
    <row r="414" spans="1:17" hidden="1" outlineLevel="2" x14ac:dyDescent="0.25">
      <c r="C414" s="309">
        <f>баланс!$B$258</f>
        <v>8.2205100000001039</v>
      </c>
      <c r="N414" s="20"/>
      <c r="O414"/>
      <c r="P414"/>
      <c r="Q414"/>
    </row>
    <row r="415" spans="1:17" hidden="1" outlineLevel="2" x14ac:dyDescent="0.25">
      <c r="C415" s="309">
        <f>баланс!$B$259</f>
        <v>0.25855999999998858</v>
      </c>
      <c r="N415" s="20"/>
      <c r="O415"/>
      <c r="P415"/>
      <c r="Q415"/>
    </row>
    <row r="416" spans="1:17" hidden="1" outlineLevel="2" x14ac:dyDescent="0.25">
      <c r="C416" s="309">
        <f>баланс!$B$260</f>
        <v>-0.24192000000005009</v>
      </c>
      <c r="N416" s="20"/>
      <c r="O416"/>
      <c r="P416"/>
      <c r="Q416"/>
    </row>
    <row r="417" spans="1:17" hidden="1" outlineLevel="2" x14ac:dyDescent="0.25">
      <c r="C417" s="309">
        <f>баланс!$B$261</f>
        <v>-0.14599100000032195</v>
      </c>
      <c r="N417" s="20"/>
      <c r="O417"/>
      <c r="P417"/>
      <c r="Q417"/>
    </row>
    <row r="418" spans="1:17" hidden="1" outlineLevel="2" x14ac:dyDescent="0.25">
      <c r="C418" s="309">
        <f>баланс!$B$262</f>
        <v>-15.794030000000021</v>
      </c>
      <c r="N418" s="20"/>
      <c r="O418"/>
      <c r="P418"/>
      <c r="Q418"/>
    </row>
    <row r="419" spans="1:17" x14ac:dyDescent="0.25">
      <c r="A419" s="96" t="s">
        <v>243</v>
      </c>
      <c r="C419" s="309">
        <f>SUM(C412:C418)</f>
        <v>-8.000088500000345</v>
      </c>
      <c r="N419" s="20"/>
      <c r="O419"/>
      <c r="P419"/>
      <c r="Q419"/>
    </row>
    <row r="420" spans="1:17" hidden="1" outlineLevel="2" x14ac:dyDescent="0.25">
      <c r="B420" s="96" t="s">
        <v>1375</v>
      </c>
      <c r="C420" s="309">
        <f>баланс!$B$263</f>
        <v>78.869243283582108</v>
      </c>
      <c r="N420" s="20"/>
      <c r="O420"/>
      <c r="P420"/>
      <c r="Q420"/>
    </row>
    <row r="421" spans="1:17" hidden="1" outlineLevel="1" x14ac:dyDescent="0.25">
      <c r="A421" s="96" t="s">
        <v>245</v>
      </c>
      <c r="C421" s="309">
        <f>SUM(C420)</f>
        <v>78.869243283582108</v>
      </c>
      <c r="N421" s="20"/>
      <c r="O421"/>
      <c r="P421"/>
      <c r="Q421"/>
    </row>
    <row r="422" spans="1:17" hidden="1" outlineLevel="2" x14ac:dyDescent="0.25">
      <c r="B422" s="96" t="s">
        <v>1375</v>
      </c>
      <c r="C422" s="309">
        <f>баланс!$B$264</f>
        <v>-0.36762382008353711</v>
      </c>
      <c r="N422" s="20"/>
      <c r="O422"/>
      <c r="P422"/>
      <c r="Q422"/>
    </row>
    <row r="423" spans="1:17" x14ac:dyDescent="0.25">
      <c r="A423" s="96" t="s">
        <v>246</v>
      </c>
      <c r="C423" s="309">
        <f>SUM(C422)</f>
        <v>-0.36762382008353711</v>
      </c>
      <c r="N423" s="20"/>
      <c r="O423"/>
      <c r="P423"/>
      <c r="Q423"/>
    </row>
    <row r="424" spans="1:17" hidden="1" outlineLevel="2" x14ac:dyDescent="0.25">
      <c r="B424" s="96" t="s">
        <v>1375</v>
      </c>
      <c r="C424" s="309">
        <f>баланс!$B$265</f>
        <v>-10.368687499999965</v>
      </c>
      <c r="N424" s="20"/>
      <c r="O424"/>
      <c r="P424"/>
      <c r="Q424"/>
    </row>
    <row r="425" spans="1:17" hidden="1" outlineLevel="2" x14ac:dyDescent="0.25">
      <c r="C425" s="309">
        <f>баланс!$B$266</f>
        <v>-0.10669999999981883</v>
      </c>
      <c r="N425" s="20"/>
      <c r="O425"/>
      <c r="P425"/>
      <c r="Q425"/>
    </row>
    <row r="426" spans="1:17" hidden="1" outlineLevel="2" x14ac:dyDescent="0.25">
      <c r="C426" s="309">
        <f>баланс!$B$267</f>
        <v>-0.31257999999996855</v>
      </c>
      <c r="N426" s="20"/>
      <c r="O426"/>
      <c r="P426"/>
      <c r="Q426"/>
    </row>
    <row r="427" spans="1:17" hidden="1" outlineLevel="2" x14ac:dyDescent="0.25">
      <c r="C427" s="309">
        <f>баланс!$B$268</f>
        <v>0.14881000000013955</v>
      </c>
      <c r="N427" s="20"/>
      <c r="O427"/>
      <c r="P427"/>
      <c r="Q427"/>
    </row>
    <row r="428" spans="1:17" hidden="1" outlineLevel="1" x14ac:dyDescent="0.25">
      <c r="A428" s="96" t="s">
        <v>248</v>
      </c>
      <c r="C428" s="309">
        <f>SUM(C424:C427)</f>
        <v>-10.639157499999612</v>
      </c>
      <c r="N428" s="20"/>
      <c r="O428"/>
      <c r="P428"/>
      <c r="Q428"/>
    </row>
    <row r="429" spans="1:17" hidden="1" outlineLevel="2" x14ac:dyDescent="0.25">
      <c r="B429" s="96" t="s">
        <v>1375</v>
      </c>
      <c r="C429" s="309">
        <f>баланс!$B$269</f>
        <v>0.24884696681959895</v>
      </c>
      <c r="N429" s="20"/>
      <c r="O429"/>
      <c r="P429"/>
      <c r="Q429"/>
    </row>
    <row r="430" spans="1:17" x14ac:dyDescent="0.25">
      <c r="A430" s="96" t="s">
        <v>250</v>
      </c>
      <c r="C430" s="309">
        <f>SUM(C429)</f>
        <v>0.24884696681959895</v>
      </c>
      <c r="N430" s="20"/>
      <c r="O430"/>
      <c r="P430"/>
      <c r="Q430"/>
    </row>
    <row r="431" spans="1:17" hidden="1" outlineLevel="2" x14ac:dyDescent="0.25">
      <c r="B431" s="96" t="s">
        <v>1375</v>
      </c>
      <c r="C431" s="309">
        <f>баланс!$B$270</f>
        <v>-48.603935278431209</v>
      </c>
      <c r="N431" s="20"/>
      <c r="O431"/>
      <c r="P431"/>
      <c r="Q431"/>
    </row>
    <row r="432" spans="1:17" hidden="1" outlineLevel="1" x14ac:dyDescent="0.25">
      <c r="A432" s="96" t="s">
        <v>252</v>
      </c>
      <c r="C432" s="309">
        <f>SUM(C431)</f>
        <v>-48.603935278431209</v>
      </c>
      <c r="N432" s="20"/>
      <c r="O432"/>
      <c r="P432"/>
      <c r="Q432"/>
    </row>
    <row r="433" spans="1:17" hidden="1" outlineLevel="2" x14ac:dyDescent="0.25">
      <c r="B433" s="96" t="s">
        <v>1375</v>
      </c>
      <c r="C433" s="309">
        <f>баланс!$B$271</f>
        <v>0.36059999999997672</v>
      </c>
      <c r="N433" s="20"/>
      <c r="O433"/>
      <c r="P433"/>
      <c r="Q433"/>
    </row>
    <row r="434" spans="1:17" hidden="1" outlineLevel="1" x14ac:dyDescent="0.25">
      <c r="A434" s="96" t="s">
        <v>254</v>
      </c>
      <c r="C434" s="309">
        <f>SUM(C433)</f>
        <v>0.36059999999997672</v>
      </c>
      <c r="N434" s="20"/>
      <c r="O434"/>
      <c r="P434"/>
      <c r="Q434"/>
    </row>
    <row r="435" spans="1:17" hidden="1" outlineLevel="2" x14ac:dyDescent="0.25">
      <c r="B435" s="96" t="s">
        <v>1375</v>
      </c>
      <c r="C435" s="309">
        <f>баланс!$B$272</f>
        <v>-4.6708347647381743E-3</v>
      </c>
      <c r="N435" s="20"/>
      <c r="O435"/>
      <c r="P435"/>
      <c r="Q435"/>
    </row>
    <row r="436" spans="1:17" x14ac:dyDescent="0.25">
      <c r="A436" s="96" t="s">
        <v>255</v>
      </c>
      <c r="C436" s="309">
        <f>SUM(C435)</f>
        <v>-4.6708347647381743E-3</v>
      </c>
      <c r="N436" s="20"/>
      <c r="O436"/>
      <c r="P436"/>
      <c r="Q436"/>
    </row>
    <row r="437" spans="1:17" hidden="1" outlineLevel="2" x14ac:dyDescent="0.25">
      <c r="B437" s="96" t="s">
        <v>1375</v>
      </c>
      <c r="C437" s="309">
        <f>баланс!$B$273</f>
        <v>8.713600000015731E-2</v>
      </c>
      <c r="N437" s="20"/>
      <c r="O437"/>
      <c r="P437"/>
      <c r="Q437"/>
    </row>
    <row r="438" spans="1:17" hidden="1" outlineLevel="2" x14ac:dyDescent="0.25">
      <c r="C438" s="309">
        <f>баланс!$B$274</f>
        <v>-0.64462000000003172</v>
      </c>
      <c r="N438" s="20"/>
      <c r="O438"/>
      <c r="P438"/>
      <c r="Q438"/>
    </row>
    <row r="439" spans="1:17" hidden="1" outlineLevel="2" x14ac:dyDescent="0.25">
      <c r="C439" s="309">
        <f>баланс!$B$275</f>
        <v>33.796500000000151</v>
      </c>
      <c r="N439" s="20"/>
      <c r="O439"/>
      <c r="P439"/>
      <c r="Q439"/>
    </row>
    <row r="440" spans="1:17" hidden="1" outlineLevel="2" x14ac:dyDescent="0.25">
      <c r="C440" s="309">
        <f>баланс!$B$276</f>
        <v>0.15192400000000816</v>
      </c>
      <c r="N440" s="20"/>
      <c r="O440"/>
      <c r="P440"/>
      <c r="Q440"/>
    </row>
    <row r="441" spans="1:17" hidden="1" outlineLevel="1" x14ac:dyDescent="0.25">
      <c r="A441" s="96" t="s">
        <v>257</v>
      </c>
      <c r="C441" s="309">
        <f>SUM(C437:C440)</f>
        <v>33.390940000000285</v>
      </c>
      <c r="N441" s="20"/>
      <c r="O441"/>
      <c r="P441"/>
      <c r="Q441"/>
    </row>
    <row r="442" spans="1:17" hidden="1" outlineLevel="2" x14ac:dyDescent="0.25">
      <c r="B442" s="96" t="s">
        <v>1375</v>
      </c>
      <c r="C442" s="309">
        <f>баланс!$B$277</f>
        <v>0.18880000000007158</v>
      </c>
      <c r="N442" s="20"/>
      <c r="O442"/>
      <c r="P442"/>
      <c r="Q442"/>
    </row>
    <row r="443" spans="1:17" hidden="1" outlineLevel="2" x14ac:dyDescent="0.25">
      <c r="C443" s="309">
        <f>баланс!$B$278</f>
        <v>-0.14103000000000065</v>
      </c>
      <c r="N443" s="20"/>
      <c r="O443"/>
      <c r="P443"/>
      <c r="Q443"/>
    </row>
    <row r="444" spans="1:17" x14ac:dyDescent="0.25">
      <c r="A444" s="96" t="s">
        <v>259</v>
      </c>
      <c r="C444" s="309">
        <f>SUM(C442:C443)</f>
        <v>4.7770000000070922E-2</v>
      </c>
      <c r="N444" s="20"/>
      <c r="O444"/>
      <c r="P444"/>
      <c r="Q444"/>
    </row>
    <row r="445" spans="1:17" hidden="1" outlineLevel="2" x14ac:dyDescent="0.25">
      <c r="B445" s="96" t="s">
        <v>1375</v>
      </c>
      <c r="C445" s="309">
        <f>баланс!$B$279</f>
        <v>8.1858599999991952</v>
      </c>
      <c r="N445" s="20"/>
      <c r="O445"/>
      <c r="P445"/>
      <c r="Q445"/>
    </row>
    <row r="446" spans="1:17" hidden="1" outlineLevel="1" x14ac:dyDescent="0.25">
      <c r="A446" s="96" t="s">
        <v>261</v>
      </c>
      <c r="C446" s="309">
        <f>SUM(C445)</f>
        <v>8.1858599999991952</v>
      </c>
      <c r="N446" s="20"/>
      <c r="O446"/>
      <c r="P446"/>
      <c r="Q446"/>
    </row>
    <row r="447" spans="1:17" hidden="1" outlineLevel="2" x14ac:dyDescent="0.25">
      <c r="B447" s="96" t="s">
        <v>1375</v>
      </c>
      <c r="C447" s="309">
        <f>баланс!$B$280</f>
        <v>-0.32501000000003444</v>
      </c>
      <c r="N447" s="20"/>
      <c r="O447"/>
      <c r="P447"/>
      <c r="Q447"/>
    </row>
    <row r="448" spans="1:17" hidden="1" outlineLevel="2" x14ac:dyDescent="0.25">
      <c r="C448" s="309">
        <f>баланс!$B$281</f>
        <v>0.74335999999993874</v>
      </c>
      <c r="N448" s="20"/>
      <c r="O448"/>
      <c r="P448"/>
      <c r="Q448"/>
    </row>
    <row r="449" spans="1:17" hidden="1" outlineLevel="2" x14ac:dyDescent="0.25">
      <c r="C449" s="309">
        <f>баланс!$B$282</f>
        <v>-4.4044999999869106E-2</v>
      </c>
      <c r="N449" s="20"/>
      <c r="O449"/>
      <c r="P449"/>
      <c r="Q449"/>
    </row>
    <row r="450" spans="1:17" hidden="1" outlineLevel="2" x14ac:dyDescent="0.25">
      <c r="C450" s="309">
        <f>баланс!$B$283</f>
        <v>-0.48358400000006441</v>
      </c>
      <c r="N450" s="20"/>
      <c r="O450"/>
      <c r="P450"/>
      <c r="Q450"/>
    </row>
    <row r="451" spans="1:17" hidden="1" outlineLevel="2" x14ac:dyDescent="0.25">
      <c r="C451" s="309">
        <f>баланс!$B$284</f>
        <v>-8.5841199999999844</v>
      </c>
      <c r="N451" s="20"/>
      <c r="O451"/>
      <c r="P451"/>
      <c r="Q451"/>
    </row>
    <row r="452" spans="1:17" hidden="1" outlineLevel="1" x14ac:dyDescent="0.25">
      <c r="A452" s="96" t="s">
        <v>263</v>
      </c>
      <c r="C452" s="309">
        <f>SUM(C447:C451)</f>
        <v>-8.6933990000000136</v>
      </c>
      <c r="N452" s="20"/>
      <c r="O452"/>
      <c r="P452"/>
      <c r="Q452"/>
    </row>
    <row r="453" spans="1:17" hidden="1" outlineLevel="2" x14ac:dyDescent="0.25">
      <c r="B453" s="96" t="s">
        <v>1375</v>
      </c>
      <c r="C453" s="309">
        <f>баланс!$B$285</f>
        <v>-0.40484999999989668</v>
      </c>
      <c r="N453" s="20"/>
      <c r="O453"/>
      <c r="P453"/>
      <c r="Q453"/>
    </row>
    <row r="454" spans="1:17" hidden="1" outlineLevel="1" x14ac:dyDescent="0.25">
      <c r="A454" s="96" t="s">
        <v>265</v>
      </c>
      <c r="C454" s="309">
        <f>SUM(C453)</f>
        <v>-0.40484999999989668</v>
      </c>
      <c r="N454" s="20"/>
      <c r="O454"/>
      <c r="P454"/>
      <c r="Q454"/>
    </row>
    <row r="455" spans="1:17" hidden="1" outlineLevel="2" x14ac:dyDescent="0.25">
      <c r="B455" s="96" t="s">
        <v>1375</v>
      </c>
      <c r="C455" s="309">
        <f>баланс!$B$286</f>
        <v>61.529999999999973</v>
      </c>
      <c r="N455" s="20"/>
      <c r="O455"/>
      <c r="P455"/>
      <c r="Q455"/>
    </row>
    <row r="456" spans="1:17" hidden="1" outlineLevel="1" x14ac:dyDescent="0.25">
      <c r="A456" s="96" t="s">
        <v>266</v>
      </c>
      <c r="C456" s="309">
        <f>SUM(C455)</f>
        <v>61.529999999999973</v>
      </c>
      <c r="N456" s="20"/>
      <c r="O456"/>
      <c r="P456"/>
      <c r="Q456"/>
    </row>
    <row r="457" spans="1:17" hidden="1" outlineLevel="2" x14ac:dyDescent="0.25">
      <c r="B457" s="96" t="s">
        <v>1375</v>
      </c>
      <c r="C457" s="309">
        <f>баланс!$B$287</f>
        <v>-2.9416254999999865</v>
      </c>
      <c r="N457" s="20"/>
      <c r="O457"/>
      <c r="P457"/>
      <c r="Q457"/>
    </row>
    <row r="458" spans="1:17" hidden="1" outlineLevel="2" x14ac:dyDescent="0.25">
      <c r="C458" s="309">
        <f>баланс!$B$288</f>
        <v>0.2570344999999179</v>
      </c>
      <c r="N458" s="20"/>
      <c r="O458"/>
      <c r="P458"/>
      <c r="Q458"/>
    </row>
    <row r="459" spans="1:17" hidden="1" outlineLevel="2" x14ac:dyDescent="0.25">
      <c r="C459" s="309">
        <f>баланс!$B$289</f>
        <v>0.16232000000002245</v>
      </c>
      <c r="N459" s="20"/>
      <c r="O459"/>
      <c r="P459"/>
      <c r="Q459"/>
    </row>
    <row r="460" spans="1:17" hidden="1" outlineLevel="2" x14ac:dyDescent="0.25">
      <c r="C460" s="309">
        <f>баланс!$B$290</f>
        <v>0.33358499999985725</v>
      </c>
      <c r="N460" s="20"/>
      <c r="O460"/>
      <c r="P460"/>
      <c r="Q460"/>
    </row>
    <row r="461" spans="1:17" hidden="1" outlineLevel="2" x14ac:dyDescent="0.25">
      <c r="C461" s="309">
        <f>баланс!$B$291</f>
        <v>4.8040000000014516E-2</v>
      </c>
      <c r="N461" s="20"/>
      <c r="O461"/>
      <c r="P461"/>
      <c r="Q461"/>
    </row>
    <row r="462" spans="1:17" hidden="1" outlineLevel="2" x14ac:dyDescent="0.25">
      <c r="C462" s="309">
        <f>баланс!$B$292</f>
        <v>-0.23437999999998738</v>
      </c>
      <c r="N462" s="20"/>
      <c r="O462"/>
      <c r="P462"/>
      <c r="Q462"/>
    </row>
    <row r="463" spans="1:17" hidden="1" outlineLevel="1" x14ac:dyDescent="0.25">
      <c r="A463" s="96" t="s">
        <v>268</v>
      </c>
      <c r="C463" s="309">
        <f>SUM(C457:C462)</f>
        <v>-2.3750260000001617</v>
      </c>
      <c r="N463" s="20"/>
      <c r="O463"/>
      <c r="P463"/>
      <c r="Q463"/>
    </row>
    <row r="464" spans="1:17" hidden="1" outlineLevel="2" x14ac:dyDescent="0.25">
      <c r="B464" s="96" t="s">
        <v>1375</v>
      </c>
      <c r="C464" s="309">
        <f>баланс!$B$293</f>
        <v>5.2795603542437561</v>
      </c>
      <c r="N464" s="20"/>
      <c r="O464"/>
      <c r="P464"/>
      <c r="Q464"/>
    </row>
    <row r="465" spans="1:17" hidden="1" outlineLevel="2" x14ac:dyDescent="0.25">
      <c r="C465" s="309">
        <f>баланс!$B$294</f>
        <v>-0.41431999999997515</v>
      </c>
      <c r="N465" s="20"/>
      <c r="O465"/>
      <c r="P465"/>
      <c r="Q465"/>
    </row>
    <row r="466" spans="1:17" hidden="1" outlineLevel="2" x14ac:dyDescent="0.25">
      <c r="C466" s="309">
        <f>баланс!$B$295</f>
        <v>-4.7489049999999224</v>
      </c>
      <c r="N466" s="20"/>
      <c r="O466"/>
      <c r="P466"/>
      <c r="Q466"/>
    </row>
    <row r="467" spans="1:17" hidden="1" outlineLevel="1" x14ac:dyDescent="0.25">
      <c r="A467" s="96" t="s">
        <v>269</v>
      </c>
      <c r="C467" s="309">
        <f>SUM(C464:C466)</f>
        <v>0.11633535424385855</v>
      </c>
      <c r="N467" s="20"/>
      <c r="O467"/>
      <c r="P467"/>
      <c r="Q467"/>
    </row>
    <row r="468" spans="1:17" hidden="1" outlineLevel="2" x14ac:dyDescent="0.25">
      <c r="B468" s="96" t="s">
        <v>1375</v>
      </c>
      <c r="C468" s="309">
        <f>баланс!$B$296</f>
        <v>-5.5059999999912179E-2</v>
      </c>
      <c r="N468" s="20"/>
      <c r="O468"/>
      <c r="P468"/>
      <c r="Q468"/>
    </row>
    <row r="469" spans="1:17" hidden="1" outlineLevel="1" x14ac:dyDescent="0.25">
      <c r="A469" s="96" t="s">
        <v>271</v>
      </c>
      <c r="C469" s="309">
        <f>SUM(C468)</f>
        <v>-5.5059999999912179E-2</v>
      </c>
      <c r="N469" s="20"/>
      <c r="O469"/>
      <c r="P469"/>
      <c r="Q469"/>
    </row>
    <row r="470" spans="1:17" hidden="1" outlineLevel="2" x14ac:dyDescent="0.25">
      <c r="B470" s="96" t="s">
        <v>1375</v>
      </c>
      <c r="C470" s="309">
        <f>баланс!$B$297</f>
        <v>0.39167999999995118</v>
      </c>
      <c r="N470" s="20"/>
      <c r="O470"/>
      <c r="P470"/>
      <c r="Q470"/>
    </row>
    <row r="471" spans="1:17" hidden="1" outlineLevel="1" x14ac:dyDescent="0.25">
      <c r="A471" s="96" t="s">
        <v>273</v>
      </c>
      <c r="C471" s="309">
        <f>SUM(C470)</f>
        <v>0.39167999999995118</v>
      </c>
      <c r="N471" s="20"/>
      <c r="O471"/>
      <c r="P471"/>
      <c r="Q471"/>
    </row>
    <row r="472" spans="1:17" hidden="1" outlineLevel="2" x14ac:dyDescent="0.25">
      <c r="B472" s="96" t="s">
        <v>1375</v>
      </c>
      <c r="C472" s="309">
        <f>баланс!$B$298</f>
        <v>-13.78925000000001</v>
      </c>
      <c r="N472" s="20"/>
      <c r="O472"/>
      <c r="P472"/>
      <c r="Q472"/>
    </row>
    <row r="473" spans="1:17" hidden="1" outlineLevel="1" x14ac:dyDescent="0.25">
      <c r="A473" s="96" t="s">
        <v>274</v>
      </c>
      <c r="C473" s="309">
        <f>SUM(C472)</f>
        <v>-13.78925000000001</v>
      </c>
      <c r="N473" s="20"/>
      <c r="O473"/>
      <c r="P473"/>
      <c r="Q473"/>
    </row>
    <row r="474" spans="1:17" hidden="1" outlineLevel="2" x14ac:dyDescent="0.25">
      <c r="B474" s="96" t="s">
        <v>1375</v>
      </c>
      <c r="C474" s="309">
        <f>баланс!$B$299</f>
        <v>-0.41686399999997548</v>
      </c>
      <c r="N474" s="20"/>
      <c r="O474"/>
      <c r="P474"/>
      <c r="Q474"/>
    </row>
    <row r="475" spans="1:17" hidden="1" outlineLevel="1" x14ac:dyDescent="0.25">
      <c r="A475" s="96" t="s">
        <v>276</v>
      </c>
      <c r="C475" s="309">
        <f>SUM(C474)</f>
        <v>-0.41686399999997548</v>
      </c>
      <c r="N475" s="20"/>
      <c r="O475"/>
      <c r="P475"/>
      <c r="Q475"/>
    </row>
    <row r="476" spans="1:17" hidden="1" outlineLevel="2" x14ac:dyDescent="0.25">
      <c r="B476" s="96" t="s">
        <v>1375</v>
      </c>
      <c r="C476" s="309">
        <f>баланс!$B$300</f>
        <v>-54.138859247779351</v>
      </c>
      <c r="N476" s="20"/>
      <c r="O476"/>
      <c r="P476"/>
      <c r="Q476"/>
    </row>
    <row r="477" spans="1:17" hidden="1" outlineLevel="1" x14ac:dyDescent="0.25">
      <c r="A477" s="96" t="s">
        <v>277</v>
      </c>
      <c r="C477" s="309">
        <f>SUM(C476)</f>
        <v>-54.138859247779351</v>
      </c>
      <c r="N477" s="20"/>
      <c r="O477"/>
      <c r="P477"/>
      <c r="Q477"/>
    </row>
    <row r="478" spans="1:17" hidden="1" outlineLevel="2" x14ac:dyDescent="0.25">
      <c r="B478" s="96" t="s">
        <v>1375</v>
      </c>
      <c r="C478" s="309">
        <f>баланс!$B$301</f>
        <v>-0.1652000000000271</v>
      </c>
      <c r="N478" s="20"/>
      <c r="O478"/>
      <c r="P478"/>
      <c r="Q478"/>
    </row>
    <row r="479" spans="1:17" hidden="1" outlineLevel="1" x14ac:dyDescent="0.25">
      <c r="A479" s="96" t="s">
        <v>279</v>
      </c>
      <c r="C479" s="309">
        <f>SUM(C478)</f>
        <v>-0.1652000000000271</v>
      </c>
      <c r="N479" s="20"/>
      <c r="O479"/>
      <c r="P479"/>
      <c r="Q479"/>
    </row>
    <row r="480" spans="1:17" hidden="1" outlineLevel="2" x14ac:dyDescent="0.25">
      <c r="B480" s="96" t="s">
        <v>1375</v>
      </c>
      <c r="C480" s="309">
        <f>баланс!$B$302</f>
        <v>-11.461335181175002</v>
      </c>
      <c r="N480" s="20"/>
      <c r="O480"/>
      <c r="P480"/>
      <c r="Q480"/>
    </row>
    <row r="481" spans="1:17" x14ac:dyDescent="0.25">
      <c r="A481" s="96" t="s">
        <v>281</v>
      </c>
      <c r="C481" s="309">
        <f>SUM(C480)</f>
        <v>-11.461335181175002</v>
      </c>
      <c r="N481" s="20"/>
      <c r="O481"/>
      <c r="P481"/>
      <c r="Q481"/>
    </row>
    <row r="482" spans="1:17" hidden="1" outlineLevel="2" x14ac:dyDescent="0.25">
      <c r="B482" s="96" t="s">
        <v>1375</v>
      </c>
      <c r="C482" s="309">
        <f>баланс!$B$303</f>
        <v>4.2070493184260158</v>
      </c>
      <c r="N482" s="20"/>
      <c r="O482"/>
      <c r="P482"/>
      <c r="Q482"/>
    </row>
    <row r="483" spans="1:17" hidden="1" outlineLevel="2" x14ac:dyDescent="0.25">
      <c r="C483" s="309">
        <f>баланс!$B$304</f>
        <v>-0.26194500000002563</v>
      </c>
      <c r="N483" s="20"/>
      <c r="O483"/>
      <c r="P483"/>
      <c r="Q483"/>
    </row>
    <row r="484" spans="1:17" hidden="1" outlineLevel="1" x14ac:dyDescent="0.25">
      <c r="A484" s="96" t="s">
        <v>283</v>
      </c>
      <c r="C484" s="309">
        <f>SUM(C482:C483)</f>
        <v>3.9451043184259902</v>
      </c>
      <c r="N484" s="20"/>
      <c r="O484"/>
      <c r="P484"/>
      <c r="Q484"/>
    </row>
    <row r="485" spans="1:17" hidden="1" outlineLevel="2" x14ac:dyDescent="0.25">
      <c r="B485" s="96" t="s">
        <v>1375</v>
      </c>
      <c r="C485" s="309">
        <f>баланс!$B$305</f>
        <v>0.19501249999996162</v>
      </c>
      <c r="N485" s="20"/>
      <c r="O485"/>
      <c r="P485"/>
      <c r="Q485"/>
    </row>
    <row r="486" spans="1:17" hidden="1" outlineLevel="1" x14ac:dyDescent="0.25">
      <c r="A486" s="96" t="s">
        <v>285</v>
      </c>
      <c r="C486" s="309">
        <f>SUM(C485)</f>
        <v>0.19501249999996162</v>
      </c>
      <c r="N486" s="20"/>
      <c r="O486"/>
      <c r="P486"/>
      <c r="Q486"/>
    </row>
    <row r="487" spans="1:17" hidden="1" outlineLevel="2" x14ac:dyDescent="0.25">
      <c r="B487" s="96" t="s">
        <v>1375</v>
      </c>
      <c r="C487" s="309">
        <f>баланс!$B$306</f>
        <v>0.50456000000002632</v>
      </c>
      <c r="N487" s="20"/>
      <c r="O487"/>
      <c r="P487"/>
      <c r="Q487"/>
    </row>
    <row r="488" spans="1:17" hidden="1" outlineLevel="1" x14ac:dyDescent="0.25">
      <c r="A488" s="96" t="s">
        <v>286</v>
      </c>
      <c r="C488" s="309">
        <f>SUM(C487)</f>
        <v>0.50456000000002632</v>
      </c>
      <c r="N488" s="20"/>
      <c r="O488"/>
      <c r="P488"/>
      <c r="Q488"/>
    </row>
    <row r="489" spans="1:17" hidden="1" outlineLevel="2" x14ac:dyDescent="0.25">
      <c r="B489" s="96" t="s">
        <v>1375</v>
      </c>
      <c r="C489" s="309">
        <f>баланс!$B$307</f>
        <v>12.336000000000013</v>
      </c>
      <c r="N489" s="20"/>
      <c r="O489"/>
      <c r="P489"/>
      <c r="Q489"/>
    </row>
    <row r="490" spans="1:17" x14ac:dyDescent="0.25">
      <c r="A490" s="96" t="s">
        <v>287</v>
      </c>
      <c r="C490" s="309">
        <f>SUM(C489)</f>
        <v>12.336000000000013</v>
      </c>
      <c r="N490" s="20"/>
      <c r="O490"/>
      <c r="P490"/>
      <c r="Q490"/>
    </row>
    <row r="491" spans="1:17" hidden="1" outlineLevel="2" x14ac:dyDescent="0.25">
      <c r="B491" s="96" t="s">
        <v>1375</v>
      </c>
      <c r="C491" s="309">
        <f>баланс!$B$308</f>
        <v>-0.29880000000008522</v>
      </c>
      <c r="N491" s="20"/>
      <c r="O491"/>
      <c r="P491"/>
      <c r="Q491"/>
    </row>
    <row r="492" spans="1:17" hidden="1" outlineLevel="1" x14ac:dyDescent="0.25">
      <c r="A492" s="96" t="s">
        <v>288</v>
      </c>
      <c r="C492" s="309">
        <f>SUM(C491)</f>
        <v>-0.29880000000008522</v>
      </c>
      <c r="N492" s="20"/>
      <c r="O492"/>
      <c r="P492"/>
      <c r="Q492"/>
    </row>
    <row r="493" spans="1:17" hidden="1" outlineLevel="2" x14ac:dyDescent="0.25">
      <c r="B493" s="96" t="s">
        <v>1375</v>
      </c>
      <c r="C493" s="309">
        <f>баланс!$B$309</f>
        <v>6.3624396061186417E-2</v>
      </c>
      <c r="N493" s="20"/>
      <c r="O493"/>
      <c r="P493"/>
      <c r="Q493"/>
    </row>
    <row r="494" spans="1:17" x14ac:dyDescent="0.25">
      <c r="A494" s="96" t="s">
        <v>290</v>
      </c>
      <c r="C494" s="309">
        <f>SUM(C493)</f>
        <v>6.3624396061186417E-2</v>
      </c>
      <c r="N494" s="20"/>
      <c r="O494"/>
      <c r="P494"/>
      <c r="Q494"/>
    </row>
    <row r="495" spans="1:17" hidden="1" outlineLevel="2" x14ac:dyDescent="0.25">
      <c r="B495" s="96" t="s">
        <v>1375</v>
      </c>
      <c r="C495" s="309">
        <f>баланс!$B$310</f>
        <v>-1.6307806841098227E-2</v>
      </c>
      <c r="N495" s="20"/>
      <c r="O495"/>
      <c r="P495"/>
      <c r="Q495"/>
    </row>
    <row r="496" spans="1:17" hidden="1" outlineLevel="1" x14ac:dyDescent="0.25">
      <c r="A496" s="96" t="s">
        <v>292</v>
      </c>
      <c r="C496" s="309">
        <f>SUM(C495)</f>
        <v>-1.6307806841098227E-2</v>
      </c>
      <c r="N496" s="20"/>
      <c r="O496"/>
      <c r="P496"/>
      <c r="Q496"/>
    </row>
    <row r="497" spans="1:17" hidden="1" outlineLevel="2" x14ac:dyDescent="0.25">
      <c r="B497" s="96" t="s">
        <v>1375</v>
      </c>
      <c r="C497" s="309">
        <f>баланс!$B$311</f>
        <v>-1.3450499999999579</v>
      </c>
      <c r="N497" s="20"/>
      <c r="O497"/>
      <c r="P497"/>
      <c r="Q497"/>
    </row>
    <row r="498" spans="1:17" hidden="1" outlineLevel="2" x14ac:dyDescent="0.25">
      <c r="C498" s="309">
        <f>баланс!$B$312</f>
        <v>1.2126800000000912</v>
      </c>
      <c r="N498" s="20"/>
      <c r="O498"/>
      <c r="P498"/>
      <c r="Q498"/>
    </row>
    <row r="499" spans="1:17" x14ac:dyDescent="0.25">
      <c r="A499" s="96" t="s">
        <v>293</v>
      </c>
      <c r="C499" s="309">
        <f>SUM(C497:C498)</f>
        <v>-0.13236999999986665</v>
      </c>
      <c r="N499" s="20"/>
      <c r="O499"/>
      <c r="P499"/>
      <c r="Q499"/>
    </row>
    <row r="500" spans="1:17" hidden="1" outlineLevel="2" x14ac:dyDescent="0.25">
      <c r="B500" s="96" t="s">
        <v>1375</v>
      </c>
      <c r="C500" s="309">
        <f>баланс!$B$313</f>
        <v>-0.34746626148717041</v>
      </c>
      <c r="N500" s="20"/>
      <c r="O500"/>
      <c r="P500"/>
      <c r="Q500"/>
    </row>
    <row r="501" spans="1:17" hidden="1" outlineLevel="1" x14ac:dyDescent="0.25">
      <c r="A501" s="96" t="s">
        <v>295</v>
      </c>
      <c r="C501" s="309">
        <f>SUM(C500)</f>
        <v>-0.34746626148717041</v>
      </c>
      <c r="N501" s="20"/>
      <c r="O501"/>
      <c r="P501"/>
      <c r="Q501"/>
    </row>
    <row r="502" spans="1:17" hidden="1" outlineLevel="2" x14ac:dyDescent="0.25">
      <c r="B502" s="96" t="s">
        <v>1375</v>
      </c>
      <c r="C502" s="309">
        <f>баланс!$B$314</f>
        <v>-0.37119999999976017</v>
      </c>
      <c r="N502" s="20"/>
      <c r="O502"/>
      <c r="P502"/>
      <c r="Q502"/>
    </row>
    <row r="503" spans="1:17" hidden="1" outlineLevel="2" x14ac:dyDescent="0.25">
      <c r="C503" s="309">
        <f>баланс!$B$315</f>
        <v>5.808999999999287E-2</v>
      </c>
      <c r="N503" s="20"/>
      <c r="O503"/>
      <c r="P503"/>
      <c r="Q503"/>
    </row>
    <row r="504" spans="1:17" x14ac:dyDescent="0.25">
      <c r="A504" s="96" t="s">
        <v>297</v>
      </c>
      <c r="C504" s="309">
        <f>SUM(C502:C503)</f>
        <v>-0.3131099999997673</v>
      </c>
      <c r="N504" s="20"/>
      <c r="O504"/>
      <c r="P504"/>
      <c r="Q504"/>
    </row>
    <row r="505" spans="1:17" hidden="1" outlineLevel="2" x14ac:dyDescent="0.25">
      <c r="B505" s="96" t="s">
        <v>1375</v>
      </c>
      <c r="C505" s="309">
        <f>баланс!$B$316</f>
        <v>-0.25199999999995271</v>
      </c>
      <c r="N505" s="20"/>
      <c r="O505"/>
      <c r="P505"/>
      <c r="Q505"/>
    </row>
    <row r="506" spans="1:17" hidden="1" outlineLevel="1" x14ac:dyDescent="0.25">
      <c r="A506" s="96" t="s">
        <v>299</v>
      </c>
      <c r="C506" s="309">
        <f>SUM(C505)</f>
        <v>-0.25199999999995271</v>
      </c>
      <c r="N506" s="20"/>
      <c r="O506"/>
      <c r="P506"/>
      <c r="Q506"/>
    </row>
    <row r="507" spans="1:17" hidden="1" outlineLevel="2" x14ac:dyDescent="0.25">
      <c r="B507" s="96" t="s">
        <v>1375</v>
      </c>
      <c r="C507" s="309">
        <f>баланс!$B$317</f>
        <v>449.84879999999998</v>
      </c>
      <c r="N507" s="20"/>
      <c r="O507"/>
      <c r="P507"/>
      <c r="Q507"/>
    </row>
    <row r="508" spans="1:17" x14ac:dyDescent="0.25">
      <c r="A508" s="96" t="s">
        <v>300</v>
      </c>
      <c r="C508" s="309">
        <f>SUM(C507)</f>
        <v>449.84879999999998</v>
      </c>
      <c r="N508" s="20"/>
      <c r="O508"/>
      <c r="P508"/>
      <c r="Q508"/>
    </row>
    <row r="509" spans="1:17" hidden="1" outlineLevel="2" x14ac:dyDescent="0.25">
      <c r="B509" s="96" t="s">
        <v>1375</v>
      </c>
      <c r="C509" s="309">
        <f>баланс!$B$318</f>
        <v>-2.5301818181617364E-2</v>
      </c>
      <c r="N509" s="20"/>
      <c r="O509"/>
      <c r="P509"/>
      <c r="Q509"/>
    </row>
    <row r="510" spans="1:17" hidden="1" outlineLevel="1" x14ac:dyDescent="0.25">
      <c r="A510" s="96" t="s">
        <v>302</v>
      </c>
      <c r="C510" s="309">
        <f>SUM(C509)</f>
        <v>-2.5301818181617364E-2</v>
      </c>
      <c r="N510" s="20"/>
      <c r="O510"/>
      <c r="P510"/>
      <c r="Q510"/>
    </row>
    <row r="511" spans="1:17" hidden="1" outlineLevel="2" x14ac:dyDescent="0.25">
      <c r="B511" s="96" t="s">
        <v>1375</v>
      </c>
      <c r="C511" s="309">
        <f>баланс!$B$319</f>
        <v>-0.19088000000027705</v>
      </c>
      <c r="N511" s="20"/>
      <c r="O511"/>
      <c r="P511"/>
      <c r="Q511"/>
    </row>
    <row r="512" spans="1:17" hidden="1" outlineLevel="2" x14ac:dyDescent="0.25">
      <c r="C512" s="309">
        <f>баланс!$B$320</f>
        <v>0.25361999999995533</v>
      </c>
      <c r="N512" s="20"/>
      <c r="O512"/>
      <c r="P512"/>
      <c r="Q512"/>
    </row>
    <row r="513" spans="1:17" hidden="1" outlineLevel="2" x14ac:dyDescent="0.25">
      <c r="C513" s="309">
        <f>баланс!$B$321</f>
        <v>-0.52576999999996588</v>
      </c>
      <c r="N513" s="20"/>
      <c r="O513"/>
      <c r="P513"/>
      <c r="Q513"/>
    </row>
    <row r="514" spans="1:17" hidden="1" outlineLevel="2" x14ac:dyDescent="0.25">
      <c r="C514" s="309">
        <f>баланс!$B$322</f>
        <v>0.33134000000018204</v>
      </c>
      <c r="N514" s="20"/>
      <c r="O514"/>
      <c r="P514"/>
      <c r="Q514"/>
    </row>
    <row r="515" spans="1:17" x14ac:dyDescent="0.25">
      <c r="A515" s="96" t="s">
        <v>304</v>
      </c>
      <c r="C515" s="309">
        <f>SUM(C511:C514)</f>
        <v>-0.13169000000010556</v>
      </c>
      <c r="N515" s="20"/>
      <c r="O515"/>
      <c r="P515"/>
      <c r="Q515"/>
    </row>
    <row r="516" spans="1:17" hidden="1" outlineLevel="2" x14ac:dyDescent="0.25">
      <c r="B516" s="96" t="s">
        <v>1375</v>
      </c>
      <c r="C516" s="309">
        <f>баланс!$B$323</f>
        <v>0.16742945537293963</v>
      </c>
      <c r="N516" s="20"/>
      <c r="O516"/>
      <c r="P516"/>
      <c r="Q516"/>
    </row>
    <row r="517" spans="1:17" hidden="1" outlineLevel="1" x14ac:dyDescent="0.25">
      <c r="A517" s="96" t="s">
        <v>306</v>
      </c>
      <c r="C517" s="309">
        <f>SUM(C516)</f>
        <v>0.16742945537293963</v>
      </c>
      <c r="N517" s="20"/>
      <c r="O517"/>
      <c r="P517"/>
      <c r="Q517"/>
    </row>
    <row r="518" spans="1:17" hidden="1" outlineLevel="2" x14ac:dyDescent="0.25">
      <c r="B518" s="96" t="s">
        <v>1375</v>
      </c>
      <c r="C518" s="309">
        <f>баланс!$B$324</f>
        <v>0.39359999999999218</v>
      </c>
      <c r="N518" s="20"/>
      <c r="O518"/>
      <c r="P518"/>
      <c r="Q518"/>
    </row>
    <row r="519" spans="1:17" x14ac:dyDescent="0.25">
      <c r="A519" s="96" t="s">
        <v>308</v>
      </c>
      <c r="C519" s="309">
        <f>SUM(C518)</f>
        <v>0.39359999999999218</v>
      </c>
      <c r="N519" s="20"/>
      <c r="O519"/>
      <c r="P519"/>
      <c r="Q519"/>
    </row>
    <row r="520" spans="1:17" hidden="1" outlineLevel="2" x14ac:dyDescent="0.25">
      <c r="B520" s="96" t="s">
        <v>1375</v>
      </c>
      <c r="C520" s="309">
        <f>баланс!$B$325</f>
        <v>8.6799999997992927E-3</v>
      </c>
      <c r="N520" s="20"/>
      <c r="O520"/>
      <c r="P520"/>
      <c r="Q520"/>
    </row>
    <row r="521" spans="1:17" hidden="1" outlineLevel="2" x14ac:dyDescent="0.25">
      <c r="C521" s="309">
        <f>баланс!$B$326</f>
        <v>-0.33215999999993073</v>
      </c>
      <c r="N521" s="20"/>
      <c r="O521"/>
      <c r="P521"/>
      <c r="Q521"/>
    </row>
    <row r="522" spans="1:17" hidden="1" outlineLevel="1" x14ac:dyDescent="0.25">
      <c r="A522" s="96" t="s">
        <v>309</v>
      </c>
      <c r="C522" s="309">
        <f>SUM(C520:C521)</f>
        <v>-0.32348000000013144</v>
      </c>
      <c r="N522" s="20"/>
      <c r="O522"/>
      <c r="P522"/>
      <c r="Q522"/>
    </row>
    <row r="523" spans="1:17" hidden="1" outlineLevel="2" x14ac:dyDescent="0.25">
      <c r="B523" s="96" t="s">
        <v>1375</v>
      </c>
      <c r="C523" s="309">
        <f>баланс!$B$327</f>
        <v>14.026053531598507</v>
      </c>
      <c r="N523" s="20"/>
      <c r="O523"/>
      <c r="P523"/>
      <c r="Q523"/>
    </row>
    <row r="524" spans="1:17" x14ac:dyDescent="0.25">
      <c r="A524" s="96" t="s">
        <v>311</v>
      </c>
      <c r="C524" s="309">
        <f>SUM(C523)</f>
        <v>14.026053531598507</v>
      </c>
      <c r="N524" s="20"/>
      <c r="O524"/>
      <c r="P524"/>
      <c r="Q524"/>
    </row>
    <row r="525" spans="1:17" hidden="1" outlineLevel="2" x14ac:dyDescent="0.25">
      <c r="B525" s="96" t="s">
        <v>1375</v>
      </c>
      <c r="C525" s="309">
        <f>баланс!$B$328</f>
        <v>6.4452967953188249</v>
      </c>
      <c r="N525" s="20"/>
      <c r="O525"/>
      <c r="P525"/>
      <c r="Q525"/>
    </row>
    <row r="526" spans="1:17" hidden="1" outlineLevel="1" x14ac:dyDescent="0.25">
      <c r="A526" s="96" t="s">
        <v>312</v>
      </c>
      <c r="C526" s="309">
        <f>SUM(C525)</f>
        <v>6.4452967953188249</v>
      </c>
      <c r="N526" s="20"/>
      <c r="O526"/>
      <c r="P526"/>
      <c r="Q526"/>
    </row>
    <row r="527" spans="1:17" hidden="1" outlineLevel="2" x14ac:dyDescent="0.25">
      <c r="B527" s="96" t="s">
        <v>1375</v>
      </c>
      <c r="C527" s="309">
        <f>баланс!$B$329</f>
        <v>-0.32031999999981053</v>
      </c>
      <c r="N527" s="20"/>
      <c r="O527"/>
      <c r="P527"/>
      <c r="Q527"/>
    </row>
    <row r="528" spans="1:17" hidden="1" outlineLevel="1" x14ac:dyDescent="0.25">
      <c r="A528" s="96" t="s">
        <v>314</v>
      </c>
      <c r="C528" s="309">
        <f>SUM(C527)</f>
        <v>-0.32031999999981053</v>
      </c>
      <c r="N528" s="20"/>
      <c r="O528"/>
      <c r="P528"/>
      <c r="Q528"/>
    </row>
    <row r="529" spans="1:17" hidden="1" outlineLevel="2" x14ac:dyDescent="0.25">
      <c r="B529" s="96" t="s">
        <v>1375</v>
      </c>
      <c r="C529" s="309">
        <f>баланс!$B$330</f>
        <v>-0.3727200000000721</v>
      </c>
      <c r="N529" s="20"/>
      <c r="O529"/>
      <c r="P529"/>
      <c r="Q529"/>
    </row>
    <row r="530" spans="1:17" hidden="1" outlineLevel="1" x14ac:dyDescent="0.25">
      <c r="A530" s="96" t="s">
        <v>315</v>
      </c>
      <c r="C530" s="309">
        <f>SUM(C529)</f>
        <v>-0.3727200000000721</v>
      </c>
      <c r="N530" s="20"/>
      <c r="O530"/>
      <c r="P530"/>
      <c r="Q530"/>
    </row>
    <row r="531" spans="1:17" hidden="1" outlineLevel="2" x14ac:dyDescent="0.25">
      <c r="B531" s="96" t="s">
        <v>1375</v>
      </c>
      <c r="C531" s="309">
        <f>баланс!$B$331</f>
        <v>0.1390400000000227</v>
      </c>
      <c r="N531" s="20"/>
      <c r="O531"/>
      <c r="P531"/>
      <c r="Q531"/>
    </row>
    <row r="532" spans="1:17" hidden="1" outlineLevel="1" x14ac:dyDescent="0.25">
      <c r="A532" s="96" t="s">
        <v>316</v>
      </c>
      <c r="C532" s="309">
        <f>SUM(C531)</f>
        <v>0.1390400000000227</v>
      </c>
      <c r="N532" s="20"/>
      <c r="O532"/>
      <c r="P532"/>
      <c r="Q532"/>
    </row>
    <row r="533" spans="1:17" hidden="1" outlineLevel="2" x14ac:dyDescent="0.25">
      <c r="B533" s="96" t="s">
        <v>1375</v>
      </c>
      <c r="C533" s="309">
        <f>баланс!$B$332</f>
        <v>0.29884000000004107</v>
      </c>
      <c r="N533" s="20"/>
      <c r="O533"/>
      <c r="P533"/>
      <c r="Q533"/>
    </row>
    <row r="534" spans="1:17" hidden="1" outlineLevel="2" x14ac:dyDescent="0.25">
      <c r="C534" s="309">
        <f>баланс!$B$333</f>
        <v>-0.68309999999996762</v>
      </c>
      <c r="N534" s="20"/>
      <c r="O534"/>
      <c r="P534"/>
      <c r="Q534"/>
    </row>
    <row r="535" spans="1:17" hidden="1" outlineLevel="1" x14ac:dyDescent="0.25">
      <c r="A535" s="96" t="s">
        <v>1368</v>
      </c>
      <c r="C535" s="309">
        <f>SUM(C533:C534)</f>
        <v>-0.38425999999992655</v>
      </c>
      <c r="N535" s="20"/>
      <c r="O535"/>
      <c r="P535"/>
      <c r="Q535"/>
    </row>
    <row r="536" spans="1:17" hidden="1" outlineLevel="2" x14ac:dyDescent="0.25">
      <c r="B536" s="96" t="s">
        <v>1375</v>
      </c>
      <c r="C536" s="309">
        <f>баланс!$B$334</f>
        <v>-0.83198725887174874</v>
      </c>
      <c r="N536" s="20"/>
      <c r="O536"/>
      <c r="P536"/>
      <c r="Q536"/>
    </row>
    <row r="537" spans="1:17" hidden="1" outlineLevel="2" x14ac:dyDescent="0.25">
      <c r="C537" s="309">
        <f>баланс!$B$335</f>
        <v>-0.40219999999999345</v>
      </c>
      <c r="N537" s="20"/>
      <c r="O537"/>
      <c r="P537"/>
      <c r="Q537"/>
    </row>
    <row r="538" spans="1:17" hidden="1" outlineLevel="1" x14ac:dyDescent="0.25">
      <c r="A538" s="96" t="s">
        <v>318</v>
      </c>
      <c r="C538" s="309">
        <f>SUM(C536:C537)</f>
        <v>-1.2341872588717422</v>
      </c>
      <c r="N538" s="20"/>
      <c r="O538"/>
      <c r="P538"/>
      <c r="Q538"/>
    </row>
    <row r="539" spans="1:17" hidden="1" outlineLevel="2" x14ac:dyDescent="0.25">
      <c r="B539" s="96" t="s">
        <v>1375</v>
      </c>
      <c r="C539" s="309">
        <f>баланс!$B$336</f>
        <v>2.3529999999880147E-2</v>
      </c>
      <c r="N539" s="20"/>
      <c r="O539"/>
      <c r="P539"/>
      <c r="Q539"/>
    </row>
    <row r="540" spans="1:17" hidden="1" outlineLevel="2" x14ac:dyDescent="0.25">
      <c r="C540" s="309">
        <f>баланс!$B$337</f>
        <v>0.22439999999994598</v>
      </c>
      <c r="N540" s="20"/>
      <c r="O540"/>
      <c r="P540"/>
      <c r="Q540"/>
    </row>
    <row r="541" spans="1:17" hidden="1" outlineLevel="2" x14ac:dyDescent="0.25">
      <c r="C541" s="309">
        <f>баланс!$B$338</f>
        <v>-0.47754049999997505</v>
      </c>
      <c r="N541" s="20"/>
      <c r="O541"/>
      <c r="P541"/>
      <c r="Q541"/>
    </row>
    <row r="542" spans="1:17" hidden="1" outlineLevel="2" x14ac:dyDescent="0.25">
      <c r="C542" s="309">
        <f>баланс!$B$339</f>
        <v>-0.78280000000000882</v>
      </c>
      <c r="N542" s="20"/>
      <c r="O542"/>
      <c r="P542"/>
      <c r="Q542"/>
    </row>
    <row r="543" spans="1:17" hidden="1" outlineLevel="2" x14ac:dyDescent="0.25">
      <c r="C543" s="309">
        <f>баланс!$B$340</f>
        <v>-0.1173710000000483</v>
      </c>
      <c r="N543" s="20"/>
      <c r="O543"/>
      <c r="P543"/>
      <c r="Q543"/>
    </row>
    <row r="544" spans="1:17" hidden="1" outlineLevel="1" x14ac:dyDescent="0.25">
      <c r="A544" s="96" t="s">
        <v>320</v>
      </c>
      <c r="C544" s="309">
        <f>SUM(C539:C543)</f>
        <v>-1.1297815000002061</v>
      </c>
      <c r="N544" s="20"/>
      <c r="O544"/>
      <c r="P544"/>
      <c r="Q544"/>
    </row>
    <row r="545" spans="1:17" hidden="1" outlineLevel="2" x14ac:dyDescent="0.25">
      <c r="B545" s="96" t="s">
        <v>1375</v>
      </c>
      <c r="C545" s="309">
        <f>баланс!$B$341</f>
        <v>-0.477800000000002</v>
      </c>
      <c r="N545" s="20"/>
      <c r="O545"/>
      <c r="P545"/>
      <c r="Q545"/>
    </row>
    <row r="546" spans="1:17" x14ac:dyDescent="0.25">
      <c r="A546" s="96" t="s">
        <v>322</v>
      </c>
      <c r="C546" s="309">
        <f>SUM(C545)</f>
        <v>-0.477800000000002</v>
      </c>
      <c r="N546" s="20"/>
      <c r="O546"/>
      <c r="P546"/>
      <c r="Q546"/>
    </row>
    <row r="547" spans="1:17" hidden="1" outlineLevel="2" x14ac:dyDescent="0.25">
      <c r="B547" s="96" t="s">
        <v>1375</v>
      </c>
      <c r="C547" s="309">
        <f>баланс!$B$342</f>
        <v>0.56277200000033645</v>
      </c>
      <c r="N547" s="20"/>
      <c r="O547"/>
      <c r="P547"/>
      <c r="Q547"/>
    </row>
    <row r="548" spans="1:17" hidden="1" outlineLevel="2" x14ac:dyDescent="0.25">
      <c r="C548" s="309">
        <f>баланс!$B$343</f>
        <v>-4.6894999999949505E-2</v>
      </c>
      <c r="N548" s="20"/>
      <c r="O548"/>
      <c r="P548"/>
      <c r="Q548"/>
    </row>
    <row r="549" spans="1:17" hidden="1" outlineLevel="2" x14ac:dyDescent="0.25">
      <c r="C549" s="309">
        <f>баланс!$B$344</f>
        <v>-0.42951579999999012</v>
      </c>
      <c r="N549" s="20"/>
      <c r="O549"/>
      <c r="P549"/>
      <c r="Q549"/>
    </row>
    <row r="550" spans="1:17" hidden="1" outlineLevel="1" x14ac:dyDescent="0.25">
      <c r="A550" s="96" t="s">
        <v>323</v>
      </c>
      <c r="C550" s="309">
        <f>SUM(C547:C549)</f>
        <v>8.6361200000396821E-2</v>
      </c>
      <c r="N550" s="20"/>
      <c r="O550"/>
      <c r="P550"/>
      <c r="Q550"/>
    </row>
    <row r="551" spans="1:17" hidden="1" outlineLevel="2" x14ac:dyDescent="0.25">
      <c r="B551" s="96" t="s">
        <v>1375</v>
      </c>
      <c r="C551" s="309">
        <f>баланс!$B$345</f>
        <v>-0.43960000000060973</v>
      </c>
      <c r="N551" s="20"/>
      <c r="O551"/>
      <c r="P551"/>
      <c r="Q551"/>
    </row>
    <row r="552" spans="1:17" x14ac:dyDescent="0.25">
      <c r="A552" s="96" t="s">
        <v>1377</v>
      </c>
      <c r="C552" s="309">
        <f>SUM(C551)</f>
        <v>-0.43960000000060973</v>
      </c>
      <c r="N552" s="20"/>
      <c r="O552"/>
      <c r="P552"/>
      <c r="Q552"/>
    </row>
    <row r="553" spans="1:17" hidden="1" outlineLevel="2" x14ac:dyDescent="0.25">
      <c r="B553" s="96" t="s">
        <v>1375</v>
      </c>
      <c r="C553" s="309">
        <f>баланс!$B$346</f>
        <v>-3.6710999999968408E-2</v>
      </c>
      <c r="N553" s="20"/>
      <c r="O553"/>
      <c r="P553"/>
      <c r="Q553"/>
    </row>
    <row r="554" spans="1:17" hidden="1" outlineLevel="1" x14ac:dyDescent="0.25">
      <c r="A554" s="96" t="s">
        <v>1381</v>
      </c>
      <c r="C554" s="309">
        <f>SUM(C553)</f>
        <v>-3.6710999999968408E-2</v>
      </c>
      <c r="N554" s="20"/>
      <c r="O554"/>
      <c r="P554"/>
      <c r="Q554"/>
    </row>
    <row r="555" spans="1:17" hidden="1" outlineLevel="2" x14ac:dyDescent="0.25">
      <c r="B555" s="96" t="s">
        <v>1375</v>
      </c>
      <c r="C555" s="309">
        <f>баланс!$B$347</f>
        <v>0.33179999999993015</v>
      </c>
      <c r="N555" s="20"/>
      <c r="O555"/>
      <c r="P555"/>
      <c r="Q555"/>
    </row>
    <row r="556" spans="1:17" hidden="1" outlineLevel="1" x14ac:dyDescent="0.25">
      <c r="A556" s="96" t="s">
        <v>325</v>
      </c>
      <c r="C556" s="309">
        <f>SUM(C555)</f>
        <v>0.33179999999993015</v>
      </c>
      <c r="N556" s="20"/>
      <c r="O556"/>
      <c r="P556"/>
      <c r="Q556"/>
    </row>
    <row r="557" spans="1:17" hidden="1" outlineLevel="2" x14ac:dyDescent="0.25">
      <c r="B557" s="96" t="s">
        <v>1375</v>
      </c>
      <c r="C557" s="309">
        <f>баланс!$B$348</f>
        <v>-0.34727613382898426</v>
      </c>
      <c r="N557" s="20"/>
      <c r="O557"/>
      <c r="P557"/>
      <c r="Q557"/>
    </row>
    <row r="558" spans="1:17" hidden="1" outlineLevel="1" x14ac:dyDescent="0.25">
      <c r="A558" s="96" t="s">
        <v>326</v>
      </c>
      <c r="C558" s="309">
        <f>SUM(C557)</f>
        <v>-0.34727613382898426</v>
      </c>
      <c r="N558" s="20"/>
      <c r="O558"/>
      <c r="P558"/>
      <c r="Q558"/>
    </row>
    <row r="559" spans="1:17" hidden="1" outlineLevel="2" x14ac:dyDescent="0.25">
      <c r="B559" s="96" t="s">
        <v>1375</v>
      </c>
      <c r="C559" s="309">
        <f>баланс!$B$349</f>
        <v>1.7719064523328569</v>
      </c>
      <c r="N559" s="20"/>
      <c r="O559"/>
      <c r="P559"/>
      <c r="Q559"/>
    </row>
    <row r="560" spans="1:17" hidden="1" outlineLevel="2" x14ac:dyDescent="0.25">
      <c r="C560" s="309">
        <f>баланс!$B$350</f>
        <v>-0.65308449999952245</v>
      </c>
      <c r="N560" s="20"/>
      <c r="O560"/>
      <c r="P560"/>
      <c r="Q560"/>
    </row>
    <row r="561" spans="1:17" hidden="1" outlineLevel="2" x14ac:dyDescent="0.25">
      <c r="C561" s="309">
        <f>баланс!$B$351</f>
        <v>-0.11910999999997784</v>
      </c>
      <c r="N561" s="20"/>
      <c r="O561"/>
      <c r="P561"/>
      <c r="Q561"/>
    </row>
    <row r="562" spans="1:17" hidden="1" outlineLevel="1" x14ac:dyDescent="0.25">
      <c r="A562" s="96" t="s">
        <v>328</v>
      </c>
      <c r="C562" s="309">
        <f>SUM(C559:C561)</f>
        <v>0.99971195233335663</v>
      </c>
      <c r="N562" s="20"/>
      <c r="O562"/>
      <c r="P562"/>
      <c r="Q562"/>
    </row>
    <row r="563" spans="1:17" hidden="1" outlineLevel="2" x14ac:dyDescent="0.25">
      <c r="B563" s="96" t="s">
        <v>1375</v>
      </c>
      <c r="C563" s="309">
        <f>баланс!$B$352</f>
        <v>-0.66820000000006985</v>
      </c>
      <c r="N563" s="20"/>
      <c r="O563"/>
      <c r="P563"/>
      <c r="Q563"/>
    </row>
    <row r="564" spans="1:17" x14ac:dyDescent="0.25">
      <c r="A564" s="96" t="s">
        <v>330</v>
      </c>
      <c r="C564" s="309">
        <f>SUM(C563)</f>
        <v>-0.66820000000006985</v>
      </c>
      <c r="N564" s="20"/>
      <c r="O564"/>
      <c r="P564"/>
      <c r="Q564"/>
    </row>
    <row r="565" spans="1:17" hidden="1" outlineLevel="2" x14ac:dyDescent="0.25">
      <c r="B565" s="96" t="s">
        <v>1375</v>
      </c>
      <c r="C565" s="309">
        <f>баланс!$B$353</f>
        <v>0.2046999999999457</v>
      </c>
      <c r="N565" s="20"/>
      <c r="O565"/>
      <c r="P565"/>
      <c r="Q565"/>
    </row>
    <row r="566" spans="1:17" hidden="1" outlineLevel="1" x14ac:dyDescent="0.25">
      <c r="A566" s="96" t="s">
        <v>332</v>
      </c>
      <c r="C566" s="309">
        <f>SUM(C565)</f>
        <v>0.2046999999999457</v>
      </c>
      <c r="N566" s="20"/>
      <c r="O566"/>
      <c r="P566"/>
      <c r="Q566"/>
    </row>
    <row r="567" spans="1:17" hidden="1" outlineLevel="2" x14ac:dyDescent="0.25">
      <c r="B567" s="96" t="s">
        <v>1375</v>
      </c>
      <c r="C567" s="309">
        <f>баланс!$B$354</f>
        <v>0.35979999999995016</v>
      </c>
      <c r="N567" s="20"/>
      <c r="O567"/>
      <c r="P567"/>
      <c r="Q567"/>
    </row>
    <row r="568" spans="1:17" x14ac:dyDescent="0.25">
      <c r="A568" s="96" t="s">
        <v>334</v>
      </c>
      <c r="C568" s="309">
        <f>SUM(C567)</f>
        <v>0.35979999999995016</v>
      </c>
      <c r="N568" s="20"/>
      <c r="O568"/>
      <c r="P568"/>
      <c r="Q568"/>
    </row>
    <row r="569" spans="1:17" hidden="1" outlineLevel="2" x14ac:dyDescent="0.25">
      <c r="B569" s="96" t="s">
        <v>1375</v>
      </c>
      <c r="C569" s="309">
        <f>баланс!$B$355</f>
        <v>-1.3094999999907486E-2</v>
      </c>
      <c r="N569" s="20"/>
      <c r="O569"/>
      <c r="P569"/>
      <c r="Q569"/>
    </row>
    <row r="570" spans="1:17" hidden="1" outlineLevel="1" x14ac:dyDescent="0.25">
      <c r="A570" s="96" t="s">
        <v>336</v>
      </c>
      <c r="C570" s="309">
        <f>SUM(C569)</f>
        <v>-1.3094999999907486E-2</v>
      </c>
      <c r="N570" s="20"/>
      <c r="O570"/>
      <c r="P570"/>
      <c r="Q570"/>
    </row>
    <row r="571" spans="1:17" hidden="1" outlineLevel="2" x14ac:dyDescent="0.25">
      <c r="B571" s="96" t="s">
        <v>1375</v>
      </c>
      <c r="C571" s="309">
        <f>баланс!$B$356</f>
        <v>-0.80940000000009604</v>
      </c>
      <c r="N571" s="20"/>
      <c r="O571"/>
      <c r="P571"/>
      <c r="Q571"/>
    </row>
    <row r="572" spans="1:17" x14ac:dyDescent="0.25">
      <c r="A572" s="96" t="s">
        <v>338</v>
      </c>
      <c r="C572" s="309">
        <f>SUM(C571)</f>
        <v>-0.80940000000009604</v>
      </c>
      <c r="N572" s="20"/>
      <c r="O572"/>
      <c r="P572"/>
      <c r="Q572"/>
    </row>
    <row r="573" spans="1:17" hidden="1" outlineLevel="2" x14ac:dyDescent="0.25">
      <c r="B573" s="96" t="s">
        <v>1375</v>
      </c>
      <c r="C573" s="309">
        <f>баланс!$B$357</f>
        <v>-0.27639999999999532</v>
      </c>
      <c r="N573" s="20"/>
      <c r="O573"/>
      <c r="P573"/>
      <c r="Q573"/>
    </row>
    <row r="574" spans="1:17" hidden="1" outlineLevel="1" x14ac:dyDescent="0.25">
      <c r="A574" s="96" t="s">
        <v>339</v>
      </c>
      <c r="C574" s="309">
        <f>SUM(C573)</f>
        <v>-0.27639999999999532</v>
      </c>
      <c r="N574" s="20"/>
      <c r="O574"/>
      <c r="P574"/>
      <c r="Q574"/>
    </row>
    <row r="575" spans="1:17" hidden="1" outlineLevel="2" x14ac:dyDescent="0.25">
      <c r="B575" s="96" t="s">
        <v>1375</v>
      </c>
      <c r="C575" s="309">
        <f>баланс!$B$358</f>
        <v>-0.62880000000041036</v>
      </c>
      <c r="N575" s="20"/>
      <c r="O575"/>
      <c r="P575"/>
      <c r="Q575"/>
    </row>
    <row r="576" spans="1:17" hidden="1" outlineLevel="2" x14ac:dyDescent="0.25">
      <c r="C576" s="309">
        <f>баланс!$B$359</f>
        <v>0.11840500000016618</v>
      </c>
      <c r="N576" s="20"/>
      <c r="O576"/>
      <c r="P576"/>
      <c r="Q576"/>
    </row>
    <row r="577" spans="1:17" x14ac:dyDescent="0.25">
      <c r="A577" s="96" t="s">
        <v>341</v>
      </c>
      <c r="C577" s="309">
        <f>SUM(C575:C576)</f>
        <v>-0.51039500000024418</v>
      </c>
      <c r="N577" s="20"/>
      <c r="O577"/>
      <c r="P577"/>
      <c r="Q577"/>
    </row>
    <row r="578" spans="1:17" hidden="1" outlineLevel="2" x14ac:dyDescent="0.25">
      <c r="B578" s="96" t="s">
        <v>1375</v>
      </c>
      <c r="C578" s="309">
        <f>баланс!$B$360</f>
        <v>-0.47169999999982792</v>
      </c>
      <c r="N578" s="20"/>
      <c r="O578"/>
      <c r="P578"/>
      <c r="Q578"/>
    </row>
    <row r="579" spans="1:17" hidden="1" outlineLevel="1" x14ac:dyDescent="0.25">
      <c r="A579" s="96" t="s">
        <v>343</v>
      </c>
      <c r="C579" s="309">
        <f>SUM(C578)</f>
        <v>-0.47169999999982792</v>
      </c>
      <c r="N579" s="20"/>
      <c r="O579"/>
      <c r="P579"/>
      <c r="Q579"/>
    </row>
    <row r="580" spans="1:17" hidden="1" outlineLevel="2" x14ac:dyDescent="0.25">
      <c r="B580" s="96" t="s">
        <v>1375</v>
      </c>
      <c r="C580" s="309">
        <f>баланс!$B$361</f>
        <v>0.27010999999981777</v>
      </c>
      <c r="N580" s="20"/>
      <c r="O580"/>
      <c r="P580"/>
      <c r="Q580"/>
    </row>
    <row r="581" spans="1:17" hidden="1" outlineLevel="2" x14ac:dyDescent="0.25">
      <c r="C581" s="309">
        <f>баланс!$B$362</f>
        <v>-721.80696</v>
      </c>
      <c r="N581" s="20"/>
      <c r="O581"/>
      <c r="P581"/>
      <c r="Q581"/>
    </row>
    <row r="582" spans="1:17" x14ac:dyDescent="0.25">
      <c r="A582" s="96" t="s">
        <v>345</v>
      </c>
      <c r="C582" s="309">
        <f>SUM(C580:C581)</f>
        <v>-721.53685000000019</v>
      </c>
      <c r="N582" s="20"/>
      <c r="O582"/>
      <c r="P582"/>
      <c r="Q582"/>
    </row>
    <row r="583" spans="1:17" hidden="1" outlineLevel="2" x14ac:dyDescent="0.25">
      <c r="B583" s="96" t="s">
        <v>1375</v>
      </c>
      <c r="C583" s="309">
        <f>баланс!$B$363</f>
        <v>5.6583987951810286</v>
      </c>
      <c r="N583" s="20"/>
      <c r="O583"/>
      <c r="P583"/>
      <c r="Q583"/>
    </row>
    <row r="584" spans="1:17" hidden="1" outlineLevel="1" x14ac:dyDescent="0.25">
      <c r="A584" s="96" t="s">
        <v>347</v>
      </c>
      <c r="C584" s="309">
        <f>SUM(C583)</f>
        <v>5.6583987951810286</v>
      </c>
      <c r="N584" s="20"/>
      <c r="O584"/>
      <c r="P584"/>
      <c r="Q584"/>
    </row>
    <row r="585" spans="1:17" hidden="1" outlineLevel="2" x14ac:dyDescent="0.25">
      <c r="B585" s="96" t="s">
        <v>1375</v>
      </c>
      <c r="C585" s="309">
        <f>баланс!$B$364</f>
        <v>-0.46450000000015734</v>
      </c>
      <c r="N585" s="20"/>
      <c r="O585"/>
      <c r="P585"/>
      <c r="Q585"/>
    </row>
    <row r="586" spans="1:17" x14ac:dyDescent="0.25">
      <c r="A586" s="96" t="s">
        <v>348</v>
      </c>
      <c r="C586" s="309">
        <f>SUM(C585)</f>
        <v>-0.46450000000015734</v>
      </c>
      <c r="N586" s="20"/>
      <c r="O586"/>
      <c r="P586"/>
      <c r="Q586"/>
    </row>
    <row r="587" spans="1:17" hidden="1" outlineLevel="2" x14ac:dyDescent="0.25">
      <c r="B587" s="96" t="s">
        <v>1375</v>
      </c>
      <c r="C587" s="309">
        <f>баланс!$B$365</f>
        <v>-2.6790087885493676</v>
      </c>
      <c r="N587" s="20"/>
      <c r="O587"/>
      <c r="P587"/>
      <c r="Q587"/>
    </row>
    <row r="588" spans="1:17" hidden="1" outlineLevel="1" x14ac:dyDescent="0.25">
      <c r="A588" s="96" t="s">
        <v>350</v>
      </c>
      <c r="C588" s="309">
        <f>SUM(C587)</f>
        <v>-2.6790087885493676</v>
      </c>
      <c r="N588" s="20"/>
      <c r="O588"/>
      <c r="P588"/>
      <c r="Q588"/>
    </row>
    <row r="589" spans="1:17" hidden="1" outlineLevel="2" x14ac:dyDescent="0.25">
      <c r="B589" s="96" t="s">
        <v>1375</v>
      </c>
      <c r="C589" s="309">
        <f>баланс!$B$366</f>
        <v>0.35430000000002337</v>
      </c>
      <c r="N589" s="20"/>
      <c r="O589"/>
      <c r="P589"/>
      <c r="Q589"/>
    </row>
    <row r="590" spans="1:17" hidden="1" outlineLevel="1" x14ac:dyDescent="0.25">
      <c r="A590" s="96" t="s">
        <v>352</v>
      </c>
      <c r="C590" s="309">
        <f>SUM(C589)</f>
        <v>0.35430000000002337</v>
      </c>
      <c r="N590" s="20"/>
      <c r="O590"/>
      <c r="P590"/>
      <c r="Q590"/>
    </row>
    <row r="591" spans="1:17" hidden="1" outlineLevel="2" x14ac:dyDescent="0.25">
      <c r="B591" s="96" t="s">
        <v>1375</v>
      </c>
      <c r="C591" s="309">
        <f>баланс!$B$367</f>
        <v>-3.5003119999998944</v>
      </c>
      <c r="N591" s="20"/>
      <c r="O591"/>
      <c r="P591"/>
      <c r="Q591"/>
    </row>
    <row r="592" spans="1:17" hidden="1" outlineLevel="2" x14ac:dyDescent="0.25">
      <c r="C592" s="309">
        <f>баланс!$B$368</f>
        <v>-5.1920999999765627E-2</v>
      </c>
      <c r="N592" s="20"/>
      <c r="O592"/>
      <c r="P592"/>
      <c r="Q592"/>
    </row>
    <row r="593" spans="1:17" x14ac:dyDescent="0.25">
      <c r="A593" s="96" t="s">
        <v>354</v>
      </c>
      <c r="C593" s="309">
        <f>SUM(C591:C592)</f>
        <v>-3.55223299999966</v>
      </c>
      <c r="N593" s="20"/>
      <c r="O593"/>
      <c r="P593"/>
      <c r="Q593"/>
    </row>
    <row r="594" spans="1:17" hidden="1" outlineLevel="2" x14ac:dyDescent="0.25">
      <c r="B594" s="96" t="s">
        <v>1375</v>
      </c>
      <c r="C594" s="309">
        <f>баланс!$B$369</f>
        <v>-7.7700634670497948</v>
      </c>
      <c r="N594" s="20"/>
      <c r="O594"/>
      <c r="P594"/>
      <c r="Q594"/>
    </row>
    <row r="595" spans="1:17" hidden="1" outlineLevel="1" x14ac:dyDescent="0.25">
      <c r="A595" s="96" t="s">
        <v>355</v>
      </c>
      <c r="C595" s="309">
        <f>SUM(C594)</f>
        <v>-7.7700634670497948</v>
      </c>
      <c r="N595" s="20"/>
      <c r="O595"/>
      <c r="P595"/>
      <c r="Q595"/>
    </row>
    <row r="596" spans="1:17" hidden="1" outlineLevel="2" x14ac:dyDescent="0.25">
      <c r="B596" s="96" t="s">
        <v>1375</v>
      </c>
      <c r="C596" s="309">
        <f>баланс!$B$370</f>
        <v>-0.10779175050311096</v>
      </c>
      <c r="N596" s="20"/>
      <c r="O596"/>
      <c r="P596"/>
      <c r="Q596"/>
    </row>
    <row r="597" spans="1:17" hidden="1" outlineLevel="1" x14ac:dyDescent="0.25">
      <c r="A597" s="96" t="s">
        <v>357</v>
      </c>
      <c r="C597" s="309">
        <f>SUM(C596)</f>
        <v>-0.10779175050311096</v>
      </c>
      <c r="N597" s="20"/>
      <c r="O597"/>
      <c r="P597"/>
      <c r="Q597"/>
    </row>
    <row r="598" spans="1:17" hidden="1" outlineLevel="2" x14ac:dyDescent="0.25">
      <c r="B598" s="96" t="s">
        <v>1375</v>
      </c>
      <c r="C598" s="309">
        <f>баланс!$B$371</f>
        <v>-0.48919999999986885</v>
      </c>
      <c r="N598" s="20"/>
      <c r="O598"/>
      <c r="P598"/>
      <c r="Q598"/>
    </row>
    <row r="599" spans="1:17" x14ac:dyDescent="0.25">
      <c r="A599" s="96" t="s">
        <v>358</v>
      </c>
      <c r="C599" s="309">
        <f>SUM(C598)</f>
        <v>-0.48919999999986885</v>
      </c>
      <c r="N599" s="20"/>
      <c r="O599"/>
      <c r="P599"/>
      <c r="Q599"/>
    </row>
    <row r="600" spans="1:17" hidden="1" outlineLevel="2" x14ac:dyDescent="0.25">
      <c r="B600" s="96" t="s">
        <v>1375</v>
      </c>
      <c r="C600" s="309">
        <f>баланс!$B$372</f>
        <v>-1.1653599999999358</v>
      </c>
      <c r="N600" s="20"/>
      <c r="O600"/>
      <c r="P600"/>
      <c r="Q600"/>
    </row>
    <row r="601" spans="1:17" hidden="1" outlineLevel="1" x14ac:dyDescent="0.25">
      <c r="A601" s="96" t="s">
        <v>360</v>
      </c>
      <c r="C601" s="309">
        <f>SUM(C600)</f>
        <v>-1.1653599999999358</v>
      </c>
      <c r="N601" s="20"/>
      <c r="O601"/>
      <c r="P601"/>
      <c r="Q601"/>
    </row>
    <row r="602" spans="1:17" hidden="1" outlineLevel="2" x14ac:dyDescent="0.25">
      <c r="B602" s="96" t="s">
        <v>1375</v>
      </c>
      <c r="C602" s="309">
        <f>баланс!$B$373</f>
        <v>0.4704153300190228</v>
      </c>
      <c r="N602" s="20"/>
      <c r="O602"/>
      <c r="P602"/>
      <c r="Q602"/>
    </row>
    <row r="603" spans="1:17" x14ac:dyDescent="0.25">
      <c r="A603" s="96" t="s">
        <v>362</v>
      </c>
      <c r="C603" s="309">
        <f>SUM(C602)</f>
        <v>0.4704153300190228</v>
      </c>
      <c r="N603" s="20"/>
      <c r="O603"/>
      <c r="P603"/>
      <c r="Q603"/>
    </row>
    <row r="604" spans="1:17" hidden="1" outlineLevel="2" x14ac:dyDescent="0.25">
      <c r="B604" s="96" t="s">
        <v>1375</v>
      </c>
      <c r="C604" s="309">
        <f>баланс!$B$374</f>
        <v>-0.36860000000001492</v>
      </c>
      <c r="N604" s="20"/>
      <c r="O604"/>
      <c r="P604"/>
      <c r="Q604"/>
    </row>
    <row r="605" spans="1:17" hidden="1" outlineLevel="1" x14ac:dyDescent="0.25">
      <c r="A605" s="96" t="s">
        <v>364</v>
      </c>
      <c r="C605" s="309">
        <f>SUM(C604)</f>
        <v>-0.36860000000001492</v>
      </c>
      <c r="N605" s="20"/>
      <c r="O605"/>
      <c r="P605"/>
      <c r="Q605"/>
    </row>
    <row r="606" spans="1:17" hidden="1" outlineLevel="2" x14ac:dyDescent="0.25">
      <c r="B606" s="96" t="s">
        <v>1375</v>
      </c>
      <c r="C606" s="309">
        <f>баланс!$B$375</f>
        <v>-225.67440000000002</v>
      </c>
      <c r="N606" s="20"/>
      <c r="O606"/>
      <c r="P606"/>
      <c r="Q606"/>
    </row>
    <row r="607" spans="1:17" hidden="1" outlineLevel="2" x14ac:dyDescent="0.25">
      <c r="C607" s="309">
        <f>баланс!$B$376</f>
        <v>225.53725000000009</v>
      </c>
      <c r="N607" s="20"/>
      <c r="O607"/>
      <c r="P607"/>
      <c r="Q607"/>
    </row>
    <row r="608" spans="1:17" hidden="1" outlineLevel="2" x14ac:dyDescent="0.25">
      <c r="C608" s="309">
        <f>баланс!$B$377</f>
        <v>-0.28639999999973043</v>
      </c>
      <c r="N608" s="20"/>
      <c r="O608"/>
      <c r="P608"/>
      <c r="Q608"/>
    </row>
    <row r="609" spans="1:17" hidden="1" outlineLevel="2" x14ac:dyDescent="0.25">
      <c r="C609" s="309">
        <f>баланс!$B$378</f>
        <v>0.33549399999992602</v>
      </c>
      <c r="N609" s="20"/>
      <c r="O609"/>
      <c r="P609"/>
      <c r="Q609"/>
    </row>
    <row r="610" spans="1:17" x14ac:dyDescent="0.25">
      <c r="A610" s="96" t="s">
        <v>365</v>
      </c>
      <c r="C610" s="309">
        <f>SUM(C606:C609)</f>
        <v>-8.8055999999738788E-2</v>
      </c>
      <c r="N610" s="20"/>
      <c r="O610"/>
      <c r="P610"/>
      <c r="Q610"/>
    </row>
    <row r="611" spans="1:17" hidden="1" outlineLevel="2" x14ac:dyDescent="0.25">
      <c r="B611" s="96" t="s">
        <v>1375</v>
      </c>
      <c r="C611" s="309">
        <f>баланс!$B$379</f>
        <v>-0.76881000000042832</v>
      </c>
      <c r="N611" s="20"/>
      <c r="O611"/>
      <c r="P611"/>
      <c r="Q611"/>
    </row>
    <row r="612" spans="1:17" hidden="1" outlineLevel="2" x14ac:dyDescent="0.25">
      <c r="C612" s="309">
        <f>баланс!$B$380</f>
        <v>-0.40039999999999054</v>
      </c>
      <c r="N612" s="20"/>
      <c r="O612"/>
      <c r="P612"/>
      <c r="Q612"/>
    </row>
    <row r="613" spans="1:17" hidden="1" outlineLevel="2" x14ac:dyDescent="0.25">
      <c r="C613" s="309">
        <f>баланс!$B$381</f>
        <v>-0.11624749999998585</v>
      </c>
      <c r="N613" s="20"/>
      <c r="O613"/>
      <c r="P613"/>
      <c r="Q613"/>
    </row>
    <row r="614" spans="1:17" hidden="1" outlineLevel="2" x14ac:dyDescent="0.25">
      <c r="C614" s="309">
        <f>баланс!$B$382</f>
        <v>-913.82648000000006</v>
      </c>
      <c r="N614" s="20"/>
      <c r="O614"/>
      <c r="P614"/>
      <c r="Q614"/>
    </row>
    <row r="615" spans="1:17" hidden="1" outlineLevel="2" x14ac:dyDescent="0.25">
      <c r="C615" s="309">
        <f>баланс!$B$383</f>
        <v>913.01215999999999</v>
      </c>
      <c r="N615" s="20"/>
      <c r="O615"/>
      <c r="P615"/>
      <c r="Q615"/>
    </row>
    <row r="616" spans="1:17" hidden="1" outlineLevel="1" x14ac:dyDescent="0.25">
      <c r="A616" s="96" t="s">
        <v>366</v>
      </c>
      <c r="C616" s="309">
        <f>SUM(C611:C615)</f>
        <v>-2.0997775000005277</v>
      </c>
      <c r="N616" s="20"/>
      <c r="O616"/>
      <c r="P616"/>
      <c r="Q616"/>
    </row>
    <row r="617" spans="1:17" hidden="1" outlineLevel="2" x14ac:dyDescent="0.25">
      <c r="B617" s="96" t="s">
        <v>1375</v>
      </c>
      <c r="C617" s="309">
        <f>баланс!$B$384</f>
        <v>0.30858988835251466</v>
      </c>
      <c r="N617" s="20"/>
      <c r="O617"/>
      <c r="P617"/>
      <c r="Q617"/>
    </row>
    <row r="618" spans="1:17" hidden="1" outlineLevel="1" x14ac:dyDescent="0.25">
      <c r="A618" s="96" t="s">
        <v>368</v>
      </c>
      <c r="C618" s="309">
        <f>SUM(C617)</f>
        <v>0.30858988835251466</v>
      </c>
      <c r="N618" s="20"/>
      <c r="O618"/>
      <c r="P618"/>
      <c r="Q618"/>
    </row>
    <row r="619" spans="1:17" hidden="1" outlineLevel="2" x14ac:dyDescent="0.25">
      <c r="B619" s="96" t="s">
        <v>1375</v>
      </c>
      <c r="C619" s="309">
        <f>баланс!$B$385</f>
        <v>0.10561120721155248</v>
      </c>
      <c r="N619" s="20"/>
      <c r="O619"/>
      <c r="P619"/>
      <c r="Q619"/>
    </row>
    <row r="620" spans="1:17" hidden="1" outlineLevel="2" x14ac:dyDescent="0.25">
      <c r="C620" s="309">
        <f>баланс!$B$386</f>
        <v>0.41581150000001799</v>
      </c>
      <c r="N620" s="20"/>
      <c r="O620"/>
      <c r="P620"/>
      <c r="Q620"/>
    </row>
    <row r="621" spans="1:17" hidden="1" outlineLevel="2" x14ac:dyDescent="0.25">
      <c r="C621" s="309">
        <f>баланс!$B$387</f>
        <v>-3.6199999999553256E-3</v>
      </c>
      <c r="N621" s="20"/>
      <c r="O621"/>
      <c r="P621"/>
      <c r="Q621"/>
    </row>
    <row r="622" spans="1:17" hidden="1" outlineLevel="1" x14ac:dyDescent="0.25">
      <c r="A622" s="96" t="s">
        <v>370</v>
      </c>
      <c r="C622" s="309">
        <f>SUM(C619:C621)</f>
        <v>0.51780270721161514</v>
      </c>
      <c r="N622" s="20"/>
      <c r="O622"/>
      <c r="P622"/>
      <c r="Q622"/>
    </row>
    <row r="623" spans="1:17" hidden="1" outlineLevel="2" x14ac:dyDescent="0.25">
      <c r="B623" s="96" t="s">
        <v>1375</v>
      </c>
      <c r="C623" s="309">
        <f>баланс!$B$388</f>
        <v>-0.58989500000035378</v>
      </c>
      <c r="N623" s="20"/>
      <c r="O623"/>
      <c r="P623"/>
      <c r="Q623"/>
    </row>
    <row r="624" spans="1:17" hidden="1" outlineLevel="2" x14ac:dyDescent="0.25">
      <c r="C624" s="309">
        <f>баланс!$B$389</f>
        <v>0.32619399999992993</v>
      </c>
      <c r="N624" s="20"/>
      <c r="O624"/>
      <c r="P624"/>
      <c r="Q624"/>
    </row>
    <row r="625" spans="1:17" hidden="1" outlineLevel="1" x14ac:dyDescent="0.25">
      <c r="A625" s="96" t="s">
        <v>372</v>
      </c>
      <c r="C625" s="309">
        <f>SUM(C623:C624)</f>
        <v>-0.26370100000042385</v>
      </c>
      <c r="N625" s="20"/>
      <c r="O625"/>
      <c r="P625"/>
      <c r="Q625"/>
    </row>
    <row r="626" spans="1:17" hidden="1" outlineLevel="2" x14ac:dyDescent="0.25">
      <c r="B626" s="96" t="s">
        <v>1375</v>
      </c>
      <c r="C626" s="309">
        <f>баланс!$B$390</f>
        <v>0.31210999999996147</v>
      </c>
      <c r="N626" s="20"/>
      <c r="O626"/>
      <c r="P626"/>
      <c r="Q626"/>
    </row>
    <row r="627" spans="1:17" x14ac:dyDescent="0.25">
      <c r="A627" s="96" t="s">
        <v>1367</v>
      </c>
      <c r="C627" s="309">
        <f>SUM(C626)</f>
        <v>0.31210999999996147</v>
      </c>
      <c r="N627" s="20"/>
      <c r="O627"/>
      <c r="P627"/>
      <c r="Q627"/>
    </row>
    <row r="628" spans="1:17" hidden="1" outlineLevel="2" x14ac:dyDescent="0.25">
      <c r="B628" s="96" t="s">
        <v>1375</v>
      </c>
      <c r="C628" s="309">
        <f>баланс!$B$391</f>
        <v>-0.10683749999998327</v>
      </c>
      <c r="N628" s="20"/>
      <c r="O628"/>
      <c r="P628"/>
      <c r="Q628"/>
    </row>
    <row r="629" spans="1:17" hidden="1" outlineLevel="1" x14ac:dyDescent="0.25">
      <c r="A629" s="96" t="s">
        <v>1350</v>
      </c>
      <c r="C629" s="309">
        <f>SUM(C628)</f>
        <v>-0.10683749999998327</v>
      </c>
      <c r="N629" s="20"/>
      <c r="O629"/>
      <c r="P629"/>
      <c r="Q629"/>
    </row>
    <row r="630" spans="1:17" hidden="1" outlineLevel="2" x14ac:dyDescent="0.25">
      <c r="B630" s="96" t="s">
        <v>1375</v>
      </c>
      <c r="C630" s="309">
        <f>баланс!$B$392</f>
        <v>-0.31788799999981165</v>
      </c>
      <c r="N630" s="20"/>
      <c r="O630"/>
      <c r="P630"/>
      <c r="Q630"/>
    </row>
    <row r="631" spans="1:17" hidden="1" outlineLevel="1" x14ac:dyDescent="0.25">
      <c r="A631" s="96" t="s">
        <v>374</v>
      </c>
      <c r="C631" s="309">
        <f>SUM(C630)</f>
        <v>-0.31788799999981165</v>
      </c>
      <c r="N631" s="20"/>
      <c r="O631"/>
      <c r="P631"/>
      <c r="Q631"/>
    </row>
    <row r="632" spans="1:17" hidden="1" outlineLevel="2" x14ac:dyDescent="0.25">
      <c r="B632" s="96" t="s">
        <v>1375</v>
      </c>
      <c r="C632" s="309">
        <f>баланс!$B$393</f>
        <v>-0.26810000000023138</v>
      </c>
      <c r="N632" s="20"/>
      <c r="O632"/>
      <c r="P632"/>
      <c r="Q632"/>
    </row>
    <row r="633" spans="1:17" hidden="1" outlineLevel="2" x14ac:dyDescent="0.25">
      <c r="C633" s="309">
        <f>баланс!$B$394</f>
        <v>0.39639000000011038</v>
      </c>
      <c r="N633" s="20"/>
      <c r="O633"/>
      <c r="P633"/>
      <c r="Q633"/>
    </row>
    <row r="634" spans="1:17" hidden="1" outlineLevel="2" x14ac:dyDescent="0.25">
      <c r="C634" s="309">
        <f>баланс!$B$395</f>
        <v>-0.20121900000003734</v>
      </c>
      <c r="N634" s="20"/>
      <c r="O634"/>
      <c r="P634"/>
      <c r="Q634"/>
    </row>
    <row r="635" spans="1:17" hidden="1" outlineLevel="2" x14ac:dyDescent="0.25">
      <c r="C635" s="309">
        <f>баланс!$B$396</f>
        <v>-0.15988399999991998</v>
      </c>
      <c r="N635" s="20"/>
      <c r="O635"/>
      <c r="P635"/>
      <c r="Q635"/>
    </row>
    <row r="636" spans="1:17" hidden="1" outlineLevel="1" x14ac:dyDescent="0.25">
      <c r="A636" s="96" t="s">
        <v>376</v>
      </c>
      <c r="C636" s="309">
        <f>SUM(C632:C635)</f>
        <v>-0.23281300000007832</v>
      </c>
      <c r="N636" s="20"/>
      <c r="O636"/>
      <c r="P636"/>
      <c r="Q636"/>
    </row>
    <row r="637" spans="1:17" hidden="1" outlineLevel="2" x14ac:dyDescent="0.25">
      <c r="B637" s="96" t="s">
        <v>1375</v>
      </c>
      <c r="C637" s="309">
        <f>баланс!$B$397</f>
        <v>7.7858199999999442</v>
      </c>
      <c r="N637" s="20"/>
      <c r="O637"/>
      <c r="P637"/>
      <c r="Q637"/>
    </row>
    <row r="638" spans="1:17" hidden="1" outlineLevel="1" x14ac:dyDescent="0.25">
      <c r="A638" s="96" t="s">
        <v>378</v>
      </c>
      <c r="C638" s="309">
        <f>SUM(C637)</f>
        <v>7.7858199999999442</v>
      </c>
      <c r="N638" s="20"/>
      <c r="O638"/>
      <c r="P638"/>
      <c r="Q638"/>
    </row>
    <row r="639" spans="1:17" hidden="1" outlineLevel="2" x14ac:dyDescent="0.25">
      <c r="B639" s="96" t="s">
        <v>1375</v>
      </c>
      <c r="C639" s="309">
        <f>баланс!$B$398</f>
        <v>21.989999999999782</v>
      </c>
      <c r="N639" s="20"/>
      <c r="O639"/>
      <c r="P639"/>
      <c r="Q639"/>
    </row>
    <row r="640" spans="1:17" hidden="1" outlineLevel="1" x14ac:dyDescent="0.25">
      <c r="A640" s="96" t="s">
        <v>380</v>
      </c>
      <c r="C640" s="309">
        <f>SUM(C639)</f>
        <v>21.989999999999782</v>
      </c>
      <c r="N640" s="20"/>
      <c r="O640"/>
      <c r="P640"/>
      <c r="Q640"/>
    </row>
    <row r="641" spans="1:17" hidden="1" outlineLevel="2" x14ac:dyDescent="0.25">
      <c r="B641" s="96" t="s">
        <v>1375</v>
      </c>
      <c r="C641" s="309">
        <f>баланс!$B$399</f>
        <v>-0.29647599999992735</v>
      </c>
      <c r="N641" s="20"/>
      <c r="O641"/>
      <c r="P641"/>
      <c r="Q641"/>
    </row>
    <row r="642" spans="1:17" hidden="1" outlineLevel="1" x14ac:dyDescent="0.25">
      <c r="A642" s="96" t="s">
        <v>381</v>
      </c>
      <c r="C642" s="309">
        <f>SUM(C641)</f>
        <v>-0.29647599999992735</v>
      </c>
      <c r="N642" s="20"/>
      <c r="O642"/>
      <c r="P642"/>
      <c r="Q642"/>
    </row>
    <row r="643" spans="1:17" hidden="1" outlineLevel="2" x14ac:dyDescent="0.25">
      <c r="B643" s="96" t="s">
        <v>1375</v>
      </c>
      <c r="C643" s="309">
        <f>баланс!$B$400</f>
        <v>0.54145616027716414</v>
      </c>
      <c r="N643" s="20"/>
      <c r="O643"/>
      <c r="P643"/>
      <c r="Q643"/>
    </row>
    <row r="644" spans="1:17" hidden="1" outlineLevel="1" x14ac:dyDescent="0.25">
      <c r="A644" s="96" t="s">
        <v>383</v>
      </c>
      <c r="C644" s="309">
        <f>SUM(C643)</f>
        <v>0.54145616027716414</v>
      </c>
      <c r="N644" s="20"/>
      <c r="O644"/>
      <c r="P644"/>
      <c r="Q644"/>
    </row>
    <row r="645" spans="1:17" hidden="1" outlineLevel="2" x14ac:dyDescent="0.25">
      <c r="B645" s="96" t="s">
        <v>1375</v>
      </c>
      <c r="C645" s="309">
        <f>баланс!$B$401</f>
        <v>-3.0335999999999785</v>
      </c>
      <c r="N645" s="20"/>
      <c r="O645"/>
      <c r="P645"/>
      <c r="Q645"/>
    </row>
    <row r="646" spans="1:17" hidden="1" outlineLevel="1" x14ac:dyDescent="0.25">
      <c r="A646" s="96" t="s">
        <v>385</v>
      </c>
      <c r="C646" s="309">
        <f>SUM(C645)</f>
        <v>-3.0335999999999785</v>
      </c>
      <c r="N646" s="20"/>
      <c r="O646"/>
      <c r="P646"/>
      <c r="Q646"/>
    </row>
    <row r="647" spans="1:17" hidden="1" outlineLevel="2" x14ac:dyDescent="0.25">
      <c r="B647" s="96" t="s">
        <v>1375</v>
      </c>
      <c r="C647" s="309">
        <f>баланс!$B$402</f>
        <v>-0.2290099999999029</v>
      </c>
      <c r="N647" s="20"/>
      <c r="O647"/>
      <c r="P647"/>
      <c r="Q647"/>
    </row>
    <row r="648" spans="1:17" hidden="1" outlineLevel="2" x14ac:dyDescent="0.25">
      <c r="C648" s="309">
        <f>баланс!$B$403</f>
        <v>5.7700000000011187E-2</v>
      </c>
      <c r="N648" s="20"/>
      <c r="O648"/>
      <c r="P648"/>
      <c r="Q648"/>
    </row>
    <row r="649" spans="1:17" hidden="1" outlineLevel="2" x14ac:dyDescent="0.25">
      <c r="C649" s="309">
        <f>баланс!$B$404</f>
        <v>-0.26745999999997139</v>
      </c>
      <c r="N649" s="20"/>
      <c r="O649"/>
      <c r="P649"/>
      <c r="Q649"/>
    </row>
    <row r="650" spans="1:17" hidden="1" outlineLevel="1" x14ac:dyDescent="0.25">
      <c r="A650" s="96" t="s">
        <v>386</v>
      </c>
      <c r="C650" s="309">
        <f>SUM(C647:C649)</f>
        <v>-0.4387699999998631</v>
      </c>
      <c r="N650" s="20"/>
      <c r="O650"/>
      <c r="P650"/>
      <c r="Q650"/>
    </row>
    <row r="651" spans="1:17" hidden="1" outlineLevel="2" x14ac:dyDescent="0.25">
      <c r="B651" s="96" t="s">
        <v>1375</v>
      </c>
      <c r="C651" s="309">
        <f>баланс!$B$405</f>
        <v>0.40086000000002286</v>
      </c>
      <c r="N651" s="20"/>
      <c r="O651"/>
      <c r="P651"/>
      <c r="Q651"/>
    </row>
    <row r="652" spans="1:17" x14ac:dyDescent="0.25">
      <c r="A652" s="96" t="s">
        <v>388</v>
      </c>
      <c r="C652" s="309">
        <f>SUM(C651)</f>
        <v>0.40086000000002286</v>
      </c>
      <c r="N652" s="20"/>
      <c r="O652"/>
      <c r="P652"/>
      <c r="Q652"/>
    </row>
    <row r="653" spans="1:17" hidden="1" outlineLevel="2" x14ac:dyDescent="0.25">
      <c r="B653" s="96" t="s">
        <v>1375</v>
      </c>
      <c r="C653" s="309">
        <f>баланс!$B$406</f>
        <v>-0.13600000000087675</v>
      </c>
      <c r="N653" s="20"/>
      <c r="O653"/>
      <c r="P653"/>
      <c r="Q653"/>
    </row>
    <row r="654" spans="1:17" hidden="1" outlineLevel="2" x14ac:dyDescent="0.25">
      <c r="C654" s="309">
        <f>баланс!$B$407</f>
        <v>-0.43499999999994543</v>
      </c>
      <c r="N654" s="20"/>
      <c r="O654"/>
      <c r="P654"/>
      <c r="Q654"/>
    </row>
    <row r="655" spans="1:17" hidden="1" outlineLevel="2" x14ac:dyDescent="0.25">
      <c r="C655" s="309">
        <f>баланс!$B$408</f>
        <v>0.10633750000033615</v>
      </c>
      <c r="N655" s="20"/>
      <c r="O655"/>
      <c r="P655"/>
      <c r="Q655"/>
    </row>
    <row r="656" spans="1:17" hidden="1" outlineLevel="2" x14ac:dyDescent="0.25">
      <c r="C656" s="309">
        <f>баланс!$B$409</f>
        <v>-363.42039999999997</v>
      </c>
      <c r="N656" s="20"/>
      <c r="O656"/>
      <c r="P656"/>
      <c r="Q656"/>
    </row>
    <row r="657" spans="1:17" hidden="1" outlineLevel="2" x14ac:dyDescent="0.25">
      <c r="C657" s="309">
        <f>баланс!$B$410</f>
        <v>363.97864999999979</v>
      </c>
      <c r="N657" s="20"/>
      <c r="O657"/>
      <c r="P657"/>
      <c r="Q657"/>
    </row>
    <row r="658" spans="1:17" hidden="1" outlineLevel="1" x14ac:dyDescent="0.25">
      <c r="A658" s="96" t="s">
        <v>389</v>
      </c>
      <c r="C658" s="309">
        <f>SUM(C653:C657)</f>
        <v>9.3587499999330248E-2</v>
      </c>
      <c r="N658" s="20"/>
      <c r="O658"/>
      <c r="P658"/>
      <c r="Q658"/>
    </row>
    <row r="659" spans="1:17" hidden="1" outlineLevel="2" x14ac:dyDescent="0.25">
      <c r="B659" s="96" t="s">
        <v>1375</v>
      </c>
      <c r="C659" s="309">
        <f>баланс!$B$411</f>
        <v>3.9999999999736247E-2</v>
      </c>
      <c r="N659" s="20"/>
      <c r="O659"/>
      <c r="P659"/>
      <c r="Q659"/>
    </row>
    <row r="660" spans="1:17" x14ac:dyDescent="0.25">
      <c r="A660" s="96" t="s">
        <v>391</v>
      </c>
      <c r="C660" s="309">
        <f>SUM(C659)</f>
        <v>3.9999999999736247E-2</v>
      </c>
      <c r="N660" s="20"/>
      <c r="O660"/>
      <c r="P660"/>
      <c r="Q660"/>
    </row>
    <row r="661" spans="1:17" hidden="1" outlineLevel="2" x14ac:dyDescent="0.25">
      <c r="B661" s="96" t="s">
        <v>1375</v>
      </c>
      <c r="C661" s="309">
        <f>баланс!$B$412</f>
        <v>-0.44249999999999545</v>
      </c>
      <c r="N661" s="20"/>
      <c r="O661"/>
      <c r="P661"/>
      <c r="Q661"/>
    </row>
    <row r="662" spans="1:17" hidden="1" outlineLevel="1" x14ac:dyDescent="0.25">
      <c r="A662" s="96" t="s">
        <v>393</v>
      </c>
      <c r="C662" s="309">
        <f>SUM(C661)</f>
        <v>-0.44249999999999545</v>
      </c>
      <c r="N662" s="20"/>
      <c r="O662"/>
      <c r="P662"/>
      <c r="Q662"/>
    </row>
    <row r="663" spans="1:17" hidden="1" outlineLevel="2" x14ac:dyDescent="0.25">
      <c r="B663" s="96" t="s">
        <v>1375</v>
      </c>
      <c r="C663" s="309">
        <f>баланс!$B$413</f>
        <v>70.685499999999593</v>
      </c>
      <c r="N663" s="20"/>
      <c r="O663"/>
      <c r="P663"/>
      <c r="Q663"/>
    </row>
    <row r="664" spans="1:17" hidden="1" outlineLevel="2" x14ac:dyDescent="0.25">
      <c r="C664" s="309">
        <f>баланс!$B$414</f>
        <v>-0.4595000000000482</v>
      </c>
      <c r="N664" s="20"/>
      <c r="O664"/>
      <c r="P664"/>
      <c r="Q664"/>
    </row>
    <row r="665" spans="1:17" x14ac:dyDescent="0.25">
      <c r="A665" s="96" t="s">
        <v>394</v>
      </c>
      <c r="C665" s="309">
        <f>SUM(C663:C664)</f>
        <v>70.225999999999544</v>
      </c>
      <c r="N665" s="20"/>
      <c r="O665"/>
      <c r="P665"/>
      <c r="Q665"/>
    </row>
    <row r="666" spans="1:17" hidden="1" outlineLevel="2" x14ac:dyDescent="0.25">
      <c r="B666" s="96" t="s">
        <v>1375</v>
      </c>
      <c r="C666" s="309">
        <f>баланс!$B$415</f>
        <v>7.999999999992724E-2</v>
      </c>
      <c r="N666" s="20"/>
      <c r="O666"/>
      <c r="P666"/>
      <c r="Q666"/>
    </row>
    <row r="667" spans="1:17" hidden="1" outlineLevel="1" x14ac:dyDescent="0.25">
      <c r="A667" s="96" t="s">
        <v>396</v>
      </c>
      <c r="C667" s="309">
        <f>SUM(C666)</f>
        <v>7.999999999992724E-2</v>
      </c>
      <c r="N667" s="20"/>
      <c r="O667"/>
      <c r="P667"/>
      <c r="Q667"/>
    </row>
    <row r="668" spans="1:17" hidden="1" outlineLevel="2" x14ac:dyDescent="0.25">
      <c r="B668" s="96" t="s">
        <v>1375</v>
      </c>
      <c r="C668" s="309">
        <f>баланс!$B$416</f>
        <v>0.37540000000001328</v>
      </c>
      <c r="N668" s="20"/>
      <c r="O668"/>
      <c r="P668"/>
      <c r="Q668"/>
    </row>
    <row r="669" spans="1:17" hidden="1" outlineLevel="2" x14ac:dyDescent="0.25">
      <c r="C669" s="309">
        <f>баланс!$B$417</f>
        <v>-0.32215999999993983</v>
      </c>
      <c r="N669" s="20"/>
      <c r="O669"/>
      <c r="P669"/>
      <c r="Q669"/>
    </row>
    <row r="670" spans="1:17" x14ac:dyDescent="0.25">
      <c r="A670" s="96" t="s">
        <v>397</v>
      </c>
      <c r="C670" s="309">
        <f>SUM(C668:C669)</f>
        <v>5.3240000000073451E-2</v>
      </c>
      <c r="N670" s="20"/>
      <c r="O670"/>
      <c r="P670"/>
      <c r="Q670"/>
    </row>
    <row r="671" spans="1:17" hidden="1" outlineLevel="2" x14ac:dyDescent="0.25">
      <c r="B671" s="96" t="s">
        <v>1375</v>
      </c>
      <c r="C671" s="309">
        <f>баланс!$B$418</f>
        <v>-0.28492999999980384</v>
      </c>
      <c r="N671" s="20"/>
      <c r="O671"/>
      <c r="P671"/>
      <c r="Q671"/>
    </row>
    <row r="672" spans="1:17" hidden="1" outlineLevel="2" x14ac:dyDescent="0.25">
      <c r="C672" s="309">
        <f>баланс!$B$419</f>
        <v>-0.2525538999998389</v>
      </c>
      <c r="N672" s="20"/>
      <c r="O672"/>
      <c r="P672"/>
      <c r="Q672"/>
    </row>
    <row r="673" spans="1:17" hidden="1" outlineLevel="1" x14ac:dyDescent="0.25">
      <c r="A673" s="96" t="s">
        <v>399</v>
      </c>
      <c r="C673" s="309">
        <f>SUM(C671:C672)</f>
        <v>-0.53748389999964274</v>
      </c>
      <c r="N673" s="20"/>
      <c r="O673"/>
      <c r="P673"/>
      <c r="Q673"/>
    </row>
    <row r="674" spans="1:17" hidden="1" outlineLevel="2" x14ac:dyDescent="0.25">
      <c r="B674" s="96" t="s">
        <v>1375</v>
      </c>
      <c r="C674" s="309">
        <f>баланс!$B$420</f>
        <v>0.48022000000008802</v>
      </c>
      <c r="N674" s="20"/>
      <c r="O674"/>
      <c r="P674"/>
      <c r="Q674"/>
    </row>
    <row r="675" spans="1:17" hidden="1" outlineLevel="2" x14ac:dyDescent="0.25">
      <c r="C675" s="309">
        <f>баланс!$B$421</f>
        <v>-0.2357604999999694</v>
      </c>
      <c r="N675" s="20"/>
      <c r="O675"/>
      <c r="P675"/>
      <c r="Q675"/>
    </row>
    <row r="676" spans="1:17" hidden="1" outlineLevel="2" x14ac:dyDescent="0.25">
      <c r="C676" s="309">
        <f>баланс!$B$422</f>
        <v>0.1193039999998291</v>
      </c>
      <c r="N676" s="20"/>
      <c r="O676"/>
      <c r="P676"/>
      <c r="Q676"/>
    </row>
    <row r="677" spans="1:17" x14ac:dyDescent="0.25">
      <c r="A677" s="96" t="s">
        <v>400</v>
      </c>
      <c r="C677" s="309">
        <f>SUM(C674:C676)</f>
        <v>0.36376349999994773</v>
      </c>
      <c r="N677" s="20"/>
      <c r="O677"/>
      <c r="P677"/>
      <c r="Q677"/>
    </row>
    <row r="678" spans="1:17" hidden="1" outlineLevel="2" x14ac:dyDescent="0.25">
      <c r="B678" s="96" t="s">
        <v>1375</v>
      </c>
      <c r="C678" s="309">
        <f>баланс!$B$423</f>
        <v>2.8000000000133696E-2</v>
      </c>
      <c r="N678" s="20"/>
      <c r="O678"/>
      <c r="P678"/>
      <c r="Q678"/>
    </row>
    <row r="679" spans="1:17" hidden="1" outlineLevel="1" x14ac:dyDescent="0.25">
      <c r="A679" s="96" t="s">
        <v>402</v>
      </c>
      <c r="C679" s="309">
        <f>SUM(C678)</f>
        <v>2.8000000000133696E-2</v>
      </c>
      <c r="N679" s="20"/>
      <c r="O679"/>
      <c r="P679"/>
      <c r="Q679"/>
    </row>
    <row r="680" spans="1:17" hidden="1" outlineLevel="2" x14ac:dyDescent="0.25">
      <c r="B680" s="96" t="s">
        <v>1375</v>
      </c>
      <c r="C680" s="309">
        <f>баланс!$B$424</f>
        <v>-0.92908999999997377</v>
      </c>
      <c r="N680" s="20"/>
      <c r="O680"/>
      <c r="P680"/>
      <c r="Q680"/>
    </row>
    <row r="681" spans="1:17" x14ac:dyDescent="0.25">
      <c r="A681" s="96" t="s">
        <v>404</v>
      </c>
      <c r="C681" s="309">
        <f>SUM(C680)</f>
        <v>-0.92908999999997377</v>
      </c>
      <c r="N681" s="20"/>
      <c r="O681"/>
      <c r="P681"/>
      <c r="Q681"/>
    </row>
    <row r="682" spans="1:17" hidden="1" outlineLevel="2" x14ac:dyDescent="0.25">
      <c r="B682" s="96" t="s">
        <v>1375</v>
      </c>
      <c r="C682" s="309">
        <f>баланс!$B$425</f>
        <v>0.20284477732775485</v>
      </c>
      <c r="N682" s="20"/>
      <c r="O682"/>
      <c r="P682"/>
      <c r="Q682"/>
    </row>
    <row r="683" spans="1:17" hidden="1" outlineLevel="1" x14ac:dyDescent="0.25">
      <c r="A683" s="96" t="s">
        <v>406</v>
      </c>
      <c r="C683" s="309">
        <f>SUM(C682)</f>
        <v>0.20284477732775485</v>
      </c>
      <c r="N683" s="20"/>
      <c r="O683"/>
      <c r="P683"/>
      <c r="Q683"/>
    </row>
    <row r="684" spans="1:17" hidden="1" outlineLevel="2" x14ac:dyDescent="0.25">
      <c r="B684" s="96" t="s">
        <v>1375</v>
      </c>
      <c r="C684" s="309">
        <f>баланс!$B$426</f>
        <v>-5.6317411764703138</v>
      </c>
      <c r="N684" s="20"/>
      <c r="O684"/>
      <c r="P684"/>
      <c r="Q684"/>
    </row>
    <row r="685" spans="1:17" x14ac:dyDescent="0.25">
      <c r="A685" s="96" t="s">
        <v>408</v>
      </c>
      <c r="C685" s="309">
        <f>SUM(C684)</f>
        <v>-5.6317411764703138</v>
      </c>
      <c r="N685" s="20"/>
      <c r="O685"/>
      <c r="P685"/>
      <c r="Q685"/>
    </row>
    <row r="686" spans="1:17" hidden="1" outlineLevel="2" x14ac:dyDescent="0.25">
      <c r="B686" s="96" t="s">
        <v>1375</v>
      </c>
      <c r="C686" s="309">
        <f>баланс!$B$427</f>
        <v>49.742918013660756</v>
      </c>
      <c r="N686" s="20"/>
      <c r="O686"/>
      <c r="P686"/>
      <c r="Q686"/>
    </row>
    <row r="687" spans="1:17" hidden="1" outlineLevel="1" x14ac:dyDescent="0.25">
      <c r="A687" s="96" t="s">
        <v>409</v>
      </c>
      <c r="C687" s="309">
        <f>SUM(C686)</f>
        <v>49.742918013660756</v>
      </c>
      <c r="N687" s="20"/>
      <c r="O687"/>
      <c r="P687"/>
      <c r="Q687"/>
    </row>
    <row r="688" spans="1:17" hidden="1" outlineLevel="2" x14ac:dyDescent="0.25">
      <c r="B688" s="96" t="s">
        <v>1375</v>
      </c>
      <c r="C688" s="309">
        <f>баланс!$B$428</f>
        <v>0.34399999999993724</v>
      </c>
      <c r="N688" s="20"/>
      <c r="O688"/>
      <c r="P688"/>
      <c r="Q688"/>
    </row>
    <row r="689" spans="1:17" x14ac:dyDescent="0.25">
      <c r="A689" s="96" t="s">
        <v>411</v>
      </c>
      <c r="C689" s="309">
        <f>SUM(C688)</f>
        <v>0.34399999999993724</v>
      </c>
      <c r="N689" s="20"/>
      <c r="O689"/>
      <c r="P689"/>
      <c r="Q689"/>
    </row>
    <row r="690" spans="1:17" hidden="1" outlineLevel="2" x14ac:dyDescent="0.25">
      <c r="B690" s="96" t="s">
        <v>1375</v>
      </c>
      <c r="C690" s="309">
        <f>баланс!$B$429</f>
        <v>2.3632971698113252</v>
      </c>
      <c r="N690" s="20"/>
      <c r="O690"/>
      <c r="P690"/>
      <c r="Q690"/>
    </row>
    <row r="691" spans="1:17" hidden="1" outlineLevel="2" x14ac:dyDescent="0.25">
      <c r="C691" s="309">
        <f>баланс!$B$430</f>
        <v>0.29573750000000132</v>
      </c>
      <c r="N691" s="20"/>
      <c r="O691"/>
      <c r="P691"/>
      <c r="Q691"/>
    </row>
    <row r="692" spans="1:17" hidden="1" outlineLevel="1" x14ac:dyDescent="0.25">
      <c r="A692" s="96" t="s">
        <v>412</v>
      </c>
      <c r="C692" s="309">
        <f>SUM(C690:C691)</f>
        <v>2.6590346698113265</v>
      </c>
      <c r="N692" s="20"/>
      <c r="O692"/>
      <c r="P692"/>
      <c r="Q692"/>
    </row>
    <row r="693" spans="1:17" hidden="1" outlineLevel="2" x14ac:dyDescent="0.25">
      <c r="B693" s="96" t="s">
        <v>1375</v>
      </c>
      <c r="C693" s="309">
        <f>баланс!$B$431</f>
        <v>69.567999999999302</v>
      </c>
      <c r="N693" s="20"/>
      <c r="O693"/>
      <c r="P693"/>
      <c r="Q693"/>
    </row>
    <row r="694" spans="1:17" x14ac:dyDescent="0.25">
      <c r="A694" s="96" t="s">
        <v>414</v>
      </c>
      <c r="C694" s="309">
        <f>SUM(C693)</f>
        <v>69.567999999999302</v>
      </c>
      <c r="N694" s="20"/>
      <c r="O694"/>
      <c r="P694"/>
      <c r="Q694"/>
    </row>
    <row r="695" spans="1:17" hidden="1" outlineLevel="2" x14ac:dyDescent="0.25">
      <c r="B695" s="96" t="s">
        <v>1375</v>
      </c>
      <c r="C695" s="309">
        <f>баланс!$B$432</f>
        <v>0.29078500000014174</v>
      </c>
      <c r="N695" s="20"/>
      <c r="O695"/>
      <c r="P695"/>
      <c r="Q695"/>
    </row>
    <row r="696" spans="1:17" hidden="1" outlineLevel="2" x14ac:dyDescent="0.25">
      <c r="C696" s="309">
        <f>баланс!$B$433</f>
        <v>0.38688000000001921</v>
      </c>
      <c r="N696" s="20"/>
      <c r="O696"/>
      <c r="P696"/>
      <c r="Q696"/>
    </row>
    <row r="697" spans="1:17" hidden="1" outlineLevel="2" x14ac:dyDescent="0.25">
      <c r="C697" s="309">
        <f>баланс!$B$434</f>
        <v>0</v>
      </c>
      <c r="N697" s="20"/>
      <c r="O697"/>
      <c r="P697"/>
      <c r="Q697"/>
    </row>
    <row r="698" spans="1:17" hidden="1" outlineLevel="2" x14ac:dyDescent="0.25">
      <c r="C698" s="309">
        <f>баланс!$B$435</f>
        <v>0.22593099999994593</v>
      </c>
      <c r="N698" s="20"/>
      <c r="O698"/>
      <c r="P698"/>
      <c r="Q698"/>
    </row>
    <row r="699" spans="1:17" hidden="1" outlineLevel="1" x14ac:dyDescent="0.25">
      <c r="A699" s="96" t="s">
        <v>415</v>
      </c>
      <c r="C699" s="309">
        <f>SUM(C695:C698)</f>
        <v>0.90359600000010687</v>
      </c>
      <c r="N699" s="20"/>
      <c r="O699"/>
      <c r="P699"/>
      <c r="Q699"/>
    </row>
    <row r="700" spans="1:17" hidden="1" outlineLevel="2" x14ac:dyDescent="0.25">
      <c r="B700" s="96" t="s">
        <v>1375</v>
      </c>
      <c r="C700" s="309">
        <f>баланс!$B$436</f>
        <v>-0.75378000000023349</v>
      </c>
      <c r="N700" s="20"/>
      <c r="O700"/>
      <c r="P700"/>
      <c r="Q700"/>
    </row>
    <row r="701" spans="1:17" x14ac:dyDescent="0.25">
      <c r="A701" s="96" t="s">
        <v>416</v>
      </c>
      <c r="C701" s="309">
        <f>SUM(C700)</f>
        <v>-0.75378000000023349</v>
      </c>
      <c r="N701" s="20"/>
      <c r="O701"/>
      <c r="P701"/>
      <c r="Q701"/>
    </row>
    <row r="702" spans="1:17" hidden="1" outlineLevel="2" x14ac:dyDescent="0.25">
      <c r="B702" s="96" t="s">
        <v>1375</v>
      </c>
      <c r="C702" s="309">
        <f>баланс!$B$437</f>
        <v>26.320600000000013</v>
      </c>
      <c r="N702" s="20"/>
      <c r="O702"/>
      <c r="P702"/>
      <c r="Q702"/>
    </row>
    <row r="703" spans="1:17" hidden="1" outlineLevel="2" x14ac:dyDescent="0.25">
      <c r="C703" s="309">
        <f>баланс!$B$438</f>
        <v>-0.42399999999997817</v>
      </c>
      <c r="N703" s="20"/>
      <c r="O703"/>
      <c r="P703"/>
      <c r="Q703"/>
    </row>
    <row r="704" spans="1:17" hidden="1" outlineLevel="1" x14ac:dyDescent="0.25">
      <c r="A704" s="96" t="s">
        <v>418</v>
      </c>
      <c r="C704" s="309">
        <f>SUM(C702:C703)</f>
        <v>25.896600000000035</v>
      </c>
      <c r="N704" s="20"/>
      <c r="O704"/>
      <c r="P704"/>
      <c r="Q704"/>
    </row>
    <row r="705" spans="1:17" hidden="1" outlineLevel="2" x14ac:dyDescent="0.25">
      <c r="B705" s="96" t="s">
        <v>1375</v>
      </c>
      <c r="C705" s="309">
        <f>баланс!$B$439</f>
        <v>-4.5559641791044783</v>
      </c>
      <c r="N705" s="20"/>
      <c r="O705"/>
      <c r="P705"/>
      <c r="Q705"/>
    </row>
    <row r="706" spans="1:17" hidden="1" outlineLevel="1" x14ac:dyDescent="0.25">
      <c r="A706" s="96" t="s">
        <v>419</v>
      </c>
      <c r="C706" s="309">
        <f>SUM(C705)</f>
        <v>-4.5559641791044783</v>
      </c>
      <c r="N706" s="20"/>
      <c r="O706"/>
      <c r="P706"/>
      <c r="Q706"/>
    </row>
    <row r="707" spans="1:17" hidden="1" outlineLevel="2" x14ac:dyDescent="0.25">
      <c r="B707" s="96" t="s">
        <v>1375</v>
      </c>
      <c r="C707" s="309">
        <f>баланс!$B$440</f>
        <v>0.37143999999989319</v>
      </c>
      <c r="N707" s="20"/>
      <c r="O707"/>
      <c r="P707"/>
      <c r="Q707"/>
    </row>
    <row r="708" spans="1:17" x14ac:dyDescent="0.25">
      <c r="A708" s="96" t="s">
        <v>420</v>
      </c>
      <c r="C708" s="309">
        <f>SUM(C707)</f>
        <v>0.37143999999989319</v>
      </c>
      <c r="N708" s="20"/>
      <c r="O708"/>
      <c r="P708"/>
      <c r="Q708"/>
    </row>
    <row r="709" spans="1:17" hidden="1" outlineLevel="2" x14ac:dyDescent="0.25">
      <c r="B709" s="96" t="s">
        <v>1375</v>
      </c>
      <c r="C709" s="309">
        <f>баланс!$B$441</f>
        <v>0.37934999999993124</v>
      </c>
      <c r="N709" s="20"/>
      <c r="O709"/>
      <c r="P709"/>
      <c r="Q709"/>
    </row>
    <row r="710" spans="1:17" hidden="1" outlineLevel="1" x14ac:dyDescent="0.25">
      <c r="A710" s="96" t="s">
        <v>421</v>
      </c>
      <c r="C710" s="309">
        <f>SUM(C709)</f>
        <v>0.37934999999993124</v>
      </c>
      <c r="N710" s="20"/>
      <c r="O710"/>
      <c r="P710"/>
      <c r="Q710"/>
    </row>
    <row r="711" spans="1:17" hidden="1" outlineLevel="2" x14ac:dyDescent="0.25">
      <c r="B711" s="96" t="s">
        <v>1375</v>
      </c>
      <c r="C711" s="309">
        <f>баланс!$B$442</f>
        <v>-1.2805799999994179</v>
      </c>
      <c r="N711" s="20"/>
      <c r="O711"/>
      <c r="P711"/>
      <c r="Q711"/>
    </row>
    <row r="712" spans="1:17" x14ac:dyDescent="0.25">
      <c r="A712" s="96" t="s">
        <v>422</v>
      </c>
      <c r="C712" s="309">
        <f>SUM(C711)</f>
        <v>-1.2805799999994179</v>
      </c>
      <c r="N712" s="20"/>
      <c r="O712"/>
      <c r="P712"/>
      <c r="Q712"/>
    </row>
    <row r="713" spans="1:17" hidden="1" outlineLevel="2" x14ac:dyDescent="0.25">
      <c r="B713" s="96" t="s">
        <v>1375</v>
      </c>
      <c r="C713" s="309">
        <f>баланс!$B$443</f>
        <v>-0.35147999999981039</v>
      </c>
      <c r="N713" s="20"/>
      <c r="O713"/>
      <c r="P713"/>
      <c r="Q713"/>
    </row>
    <row r="714" spans="1:17" hidden="1" outlineLevel="1" x14ac:dyDescent="0.25">
      <c r="A714" s="96" t="s">
        <v>424</v>
      </c>
      <c r="C714" s="309">
        <f>SUM(C713)</f>
        <v>-0.35147999999981039</v>
      </c>
      <c r="N714" s="20"/>
      <c r="O714"/>
      <c r="P714"/>
      <c r="Q714"/>
    </row>
    <row r="715" spans="1:17" hidden="1" outlineLevel="2" x14ac:dyDescent="0.25">
      <c r="B715" s="96" t="s">
        <v>1375</v>
      </c>
      <c r="C715" s="309">
        <f>баланс!$B$444</f>
        <v>0.24640000000010787</v>
      </c>
      <c r="N715" s="20"/>
      <c r="O715"/>
      <c r="P715"/>
      <c r="Q715"/>
    </row>
    <row r="716" spans="1:17" hidden="1" outlineLevel="2" x14ac:dyDescent="0.25">
      <c r="C716" s="309">
        <f>баланс!$B$445</f>
        <v>62.499200000000201</v>
      </c>
      <c r="N716" s="20"/>
      <c r="O716"/>
      <c r="P716"/>
      <c r="Q716"/>
    </row>
    <row r="717" spans="1:17" hidden="1" outlineLevel="1" x14ac:dyDescent="0.25">
      <c r="A717" s="96" t="s">
        <v>1358</v>
      </c>
      <c r="C717" s="309">
        <f>SUM(C715:C716)</f>
        <v>62.745600000000309</v>
      </c>
      <c r="N717" s="20"/>
      <c r="O717"/>
      <c r="P717"/>
      <c r="Q717"/>
    </row>
    <row r="718" spans="1:17" hidden="1" outlineLevel="2" x14ac:dyDescent="0.25">
      <c r="B718" s="96" t="s">
        <v>1375</v>
      </c>
      <c r="C718" s="309">
        <f>баланс!$B$446</f>
        <v>0.48964999999986958</v>
      </c>
      <c r="N718" s="20"/>
      <c r="O718"/>
      <c r="P718"/>
      <c r="Q718"/>
    </row>
    <row r="719" spans="1:17" hidden="1" outlineLevel="2" x14ac:dyDescent="0.25">
      <c r="C719" s="309">
        <f>баланс!$B$447</f>
        <v>-1.0926349999992055</v>
      </c>
      <c r="N719" s="20"/>
      <c r="O719"/>
      <c r="P719"/>
      <c r="Q719"/>
    </row>
    <row r="720" spans="1:17" hidden="1" outlineLevel="2" x14ac:dyDescent="0.25">
      <c r="C720" s="309">
        <f>баланс!$B$448</f>
        <v>-4.1308750000098371E-2</v>
      </c>
      <c r="N720" s="20"/>
      <c r="O720"/>
      <c r="P720"/>
      <c r="Q720"/>
    </row>
    <row r="721" spans="1:17" hidden="1" outlineLevel="2" x14ac:dyDescent="0.25">
      <c r="C721" s="309">
        <f>баланс!$B$449</f>
        <v>-0.24555750000001808</v>
      </c>
      <c r="N721" s="20"/>
      <c r="O721"/>
      <c r="P721"/>
      <c r="Q721"/>
    </row>
    <row r="722" spans="1:17" hidden="1" outlineLevel="2" x14ac:dyDescent="0.25">
      <c r="C722" s="309">
        <f>баланс!$B$450</f>
        <v>-0.39840000000003783</v>
      </c>
      <c r="N722" s="20"/>
      <c r="O722"/>
      <c r="P722"/>
      <c r="Q722"/>
    </row>
    <row r="723" spans="1:17" hidden="1" outlineLevel="2" x14ac:dyDescent="0.25">
      <c r="C723" s="309">
        <f>баланс!$B$451</f>
        <v>1.5146500000000742</v>
      </c>
      <c r="N723" s="20"/>
      <c r="O723"/>
      <c r="P723"/>
      <c r="Q723"/>
    </row>
    <row r="724" spans="1:17" hidden="1" outlineLevel="2" x14ac:dyDescent="0.25">
      <c r="C724" s="309">
        <f>баланс!$B$452</f>
        <v>2.5039999999989959E-2</v>
      </c>
      <c r="N724" s="20"/>
      <c r="O724"/>
      <c r="P724"/>
      <c r="Q724"/>
    </row>
    <row r="725" spans="1:17" hidden="1" outlineLevel="2" x14ac:dyDescent="0.25">
      <c r="C725" s="309">
        <f>баланс!$B$453</f>
        <v>-1506.7041899999999</v>
      </c>
      <c r="N725" s="20"/>
      <c r="O725"/>
      <c r="P725"/>
      <c r="Q725"/>
    </row>
    <row r="726" spans="1:17" hidden="1" outlineLevel="2" x14ac:dyDescent="0.25">
      <c r="C726" s="309">
        <f>баланс!$B$454</f>
        <v>7.7569999999923311E-2</v>
      </c>
      <c r="N726" s="20"/>
      <c r="O726"/>
      <c r="P726"/>
      <c r="Q726"/>
    </row>
    <row r="727" spans="1:17" x14ac:dyDescent="0.25">
      <c r="A727" s="96" t="s">
        <v>426</v>
      </c>
      <c r="C727" s="309">
        <f>SUM(C718:C726)</f>
        <v>-1506.3751812499995</v>
      </c>
      <c r="N727" s="20"/>
      <c r="O727"/>
      <c r="P727"/>
      <c r="Q727"/>
    </row>
    <row r="728" spans="1:17" hidden="1" outlineLevel="2" x14ac:dyDescent="0.25">
      <c r="B728" s="96" t="s">
        <v>1375</v>
      </c>
      <c r="C728" s="309">
        <f>баланс!$B$447</f>
        <v>-1.0926349999992055</v>
      </c>
      <c r="N728" s="20"/>
      <c r="O728"/>
      <c r="P728"/>
      <c r="Q728"/>
    </row>
    <row r="729" spans="1:17" hidden="1" outlineLevel="2" x14ac:dyDescent="0.25">
      <c r="C729" s="309">
        <f>баланс!$B$448</f>
        <v>-4.1308750000098371E-2</v>
      </c>
      <c r="N729" s="20"/>
      <c r="O729"/>
      <c r="P729"/>
      <c r="Q729"/>
    </row>
    <row r="730" spans="1:17" hidden="1" outlineLevel="2" x14ac:dyDescent="0.25">
      <c r="C730" s="309">
        <f>баланс!$B$449</f>
        <v>-0.24555750000001808</v>
      </c>
      <c r="N730" s="20"/>
      <c r="O730"/>
      <c r="P730"/>
      <c r="Q730"/>
    </row>
    <row r="731" spans="1:17" hidden="1" outlineLevel="2" x14ac:dyDescent="0.25">
      <c r="C731" s="309">
        <f>баланс!$B$450</f>
        <v>-0.39840000000003783</v>
      </c>
      <c r="N731" s="20"/>
      <c r="O731"/>
      <c r="P731"/>
      <c r="Q731"/>
    </row>
    <row r="732" spans="1:17" hidden="1" outlineLevel="2" x14ac:dyDescent="0.25">
      <c r="C732" s="309">
        <f>баланс!$B$451</f>
        <v>1.5146500000000742</v>
      </c>
      <c r="N732" s="20"/>
      <c r="O732"/>
      <c r="P732"/>
      <c r="Q732"/>
    </row>
    <row r="733" spans="1:17" hidden="1" outlineLevel="2" x14ac:dyDescent="0.25">
      <c r="C733" s="309">
        <f>баланс!$B$452</f>
        <v>2.5039999999989959E-2</v>
      </c>
      <c r="N733" s="20"/>
      <c r="O733"/>
      <c r="P733"/>
      <c r="Q733"/>
    </row>
    <row r="734" spans="1:17" hidden="1" outlineLevel="2" x14ac:dyDescent="0.25">
      <c r="C734" s="309">
        <f>баланс!$B$453</f>
        <v>-1506.7041899999999</v>
      </c>
      <c r="N734" s="20"/>
      <c r="O734"/>
      <c r="P734"/>
      <c r="Q734"/>
    </row>
    <row r="735" spans="1:17" hidden="1" outlineLevel="1" x14ac:dyDescent="0.25">
      <c r="A735" s="96" t="s">
        <v>428</v>
      </c>
      <c r="C735" s="309">
        <f>SUM(C728:C734)</f>
        <v>-1506.9424012499992</v>
      </c>
      <c r="N735" s="20"/>
      <c r="O735"/>
      <c r="P735"/>
      <c r="Q735"/>
    </row>
    <row r="736" spans="1:17" hidden="1" outlineLevel="2" x14ac:dyDescent="0.25">
      <c r="B736" s="96" t="s">
        <v>1375</v>
      </c>
      <c r="C736" s="309">
        <f>баланс!$B$454</f>
        <v>7.7569999999923311E-2</v>
      </c>
      <c r="N736" s="20"/>
      <c r="O736"/>
      <c r="P736"/>
      <c r="Q736"/>
    </row>
    <row r="737" spans="1:17" x14ac:dyDescent="0.25">
      <c r="A737" s="96" t="s">
        <v>430</v>
      </c>
      <c r="C737" s="309">
        <f>SUM(C736)</f>
        <v>7.7569999999923311E-2</v>
      </c>
      <c r="N737" s="20"/>
      <c r="O737"/>
      <c r="P737"/>
      <c r="Q737"/>
    </row>
    <row r="738" spans="1:17" hidden="1" outlineLevel="2" x14ac:dyDescent="0.25">
      <c r="B738" s="96" t="s">
        <v>1375</v>
      </c>
      <c r="C738" s="309">
        <f>баланс!$B$455</f>
        <v>0.23543200000040088</v>
      </c>
      <c r="N738" s="20"/>
      <c r="O738"/>
      <c r="P738"/>
      <c r="Q738"/>
    </row>
    <row r="739" spans="1:17" hidden="1" outlineLevel="2" x14ac:dyDescent="0.25">
      <c r="C739" s="309">
        <f>баланс!$B$456</f>
        <v>-0.10233000000016546</v>
      </c>
      <c r="N739" s="20"/>
      <c r="O739"/>
      <c r="P739"/>
      <c r="Q739"/>
    </row>
    <row r="740" spans="1:17" hidden="1" outlineLevel="2" x14ac:dyDescent="0.25">
      <c r="C740" s="309">
        <f>баланс!$B$457</f>
        <v>-0.40237499999966531</v>
      </c>
      <c r="N740" s="20"/>
      <c r="O740"/>
      <c r="P740"/>
      <c r="Q740"/>
    </row>
    <row r="741" spans="1:17" hidden="1" outlineLevel="1" x14ac:dyDescent="0.25">
      <c r="A741" s="96" t="s">
        <v>431</v>
      </c>
      <c r="C741" s="309">
        <f>SUM(C738:C740)</f>
        <v>-0.26927299999942989</v>
      </c>
      <c r="N741" s="20"/>
      <c r="O741"/>
      <c r="P741"/>
      <c r="Q741"/>
    </row>
    <row r="742" spans="1:17" hidden="1" outlineLevel="2" x14ac:dyDescent="0.25">
      <c r="B742" s="96" t="s">
        <v>1375</v>
      </c>
      <c r="C742" s="309">
        <f>баланс!$B$458</f>
        <v>1.3050000000134787E-2</v>
      </c>
      <c r="N742" s="20"/>
      <c r="O742"/>
      <c r="P742"/>
      <c r="Q742"/>
    </row>
    <row r="743" spans="1:17" x14ac:dyDescent="0.25">
      <c r="A743" s="96" t="s">
        <v>433</v>
      </c>
      <c r="C743" s="309">
        <f>SUM(C742)</f>
        <v>1.3050000000134787E-2</v>
      </c>
      <c r="N743" s="20"/>
      <c r="O743"/>
      <c r="P743"/>
      <c r="Q743"/>
    </row>
    <row r="744" spans="1:17" hidden="1" outlineLevel="2" x14ac:dyDescent="0.25">
      <c r="B744" s="96" t="s">
        <v>1375</v>
      </c>
      <c r="C744" s="309">
        <f>баланс!$B$459</f>
        <v>-0.35156400000005306</v>
      </c>
      <c r="N744" s="20"/>
      <c r="O744"/>
      <c r="P744"/>
      <c r="Q744"/>
    </row>
    <row r="745" spans="1:17" hidden="1" outlineLevel="2" x14ac:dyDescent="0.25">
      <c r="C745" s="309">
        <f>баланс!$B$460</f>
        <v>0.45103999999992084</v>
      </c>
      <c r="N745" s="20"/>
      <c r="O745"/>
      <c r="P745"/>
      <c r="Q745"/>
    </row>
    <row r="746" spans="1:17" hidden="1" outlineLevel="1" x14ac:dyDescent="0.25">
      <c r="A746" s="96" t="s">
        <v>435</v>
      </c>
      <c r="C746" s="309">
        <f>SUM(C744:C745)</f>
        <v>9.9475999999867781E-2</v>
      </c>
      <c r="N746" s="20"/>
      <c r="O746"/>
      <c r="P746"/>
      <c r="Q746"/>
    </row>
    <row r="747" spans="1:17" hidden="1" outlineLevel="2" x14ac:dyDescent="0.25">
      <c r="B747" s="96" t="s">
        <v>1375</v>
      </c>
      <c r="C747" s="309">
        <f>баланс!$B$461</f>
        <v>6.1999999999670763E-2</v>
      </c>
      <c r="N747" s="20"/>
      <c r="O747"/>
      <c r="P747"/>
      <c r="Q747"/>
    </row>
    <row r="748" spans="1:17" x14ac:dyDescent="0.25">
      <c r="A748" s="96" t="s">
        <v>437</v>
      </c>
      <c r="C748" s="309">
        <f>SUM(C747)</f>
        <v>6.1999999999670763E-2</v>
      </c>
      <c r="N748" s="20"/>
      <c r="O748"/>
      <c r="P748"/>
      <c r="Q748"/>
    </row>
    <row r="749" spans="1:17" hidden="1" outlineLevel="2" x14ac:dyDescent="0.25">
      <c r="B749" s="96" t="s">
        <v>1375</v>
      </c>
      <c r="C749" s="309">
        <f>баланс!$B$462</f>
        <v>-0.41899000000012165</v>
      </c>
      <c r="N749" s="20"/>
      <c r="O749"/>
      <c r="P749"/>
      <c r="Q749"/>
    </row>
    <row r="750" spans="1:17" hidden="1" outlineLevel="2" x14ac:dyDescent="0.25">
      <c r="C750" s="309">
        <f>баланс!$B$463</f>
        <v>-614.35800000000006</v>
      </c>
      <c r="N750" s="20"/>
      <c r="O750"/>
      <c r="P750"/>
      <c r="Q750"/>
    </row>
    <row r="751" spans="1:17" hidden="1" outlineLevel="2" x14ac:dyDescent="0.25">
      <c r="C751" s="309">
        <f>баланс!$B$464</f>
        <v>614.64199999999994</v>
      </c>
      <c r="N751" s="20"/>
      <c r="O751"/>
      <c r="P751"/>
      <c r="Q751"/>
    </row>
    <row r="752" spans="1:17" hidden="1" outlineLevel="2" x14ac:dyDescent="0.25">
      <c r="C752" s="309">
        <f>баланс!$B$465</f>
        <v>0.25128499999982523</v>
      </c>
      <c r="N752" s="20"/>
      <c r="O752"/>
      <c r="P752"/>
      <c r="Q752"/>
    </row>
    <row r="753" spans="1:17" hidden="1" outlineLevel="2" x14ac:dyDescent="0.25">
      <c r="C753" s="309">
        <f>баланс!$B$466</f>
        <v>-0.18699999999989814</v>
      </c>
      <c r="N753" s="20"/>
      <c r="O753"/>
      <c r="P753"/>
      <c r="Q753"/>
    </row>
    <row r="754" spans="1:17" hidden="1" outlineLevel="2" x14ac:dyDescent="0.25">
      <c r="C754" s="309">
        <f>баланс!$B$467</f>
        <v>-0.19124349999992774</v>
      </c>
      <c r="N754" s="20"/>
      <c r="O754"/>
      <c r="P754"/>
      <c r="Q754"/>
    </row>
    <row r="755" spans="1:17" hidden="1" outlineLevel="2" x14ac:dyDescent="0.25">
      <c r="C755" s="309">
        <f>баланс!$B$468</f>
        <v>0.20320800000001782</v>
      </c>
      <c r="N755" s="20"/>
      <c r="O755"/>
      <c r="P755"/>
      <c r="Q755"/>
    </row>
    <row r="756" spans="1:17" hidden="1" outlineLevel="2" x14ac:dyDescent="0.25">
      <c r="C756" s="309">
        <f>баланс!$B$469</f>
        <v>-0.17099999999982174</v>
      </c>
      <c r="N756" s="20"/>
      <c r="O756"/>
      <c r="P756"/>
      <c r="Q756"/>
    </row>
    <row r="757" spans="1:17" hidden="1" outlineLevel="2" x14ac:dyDescent="0.25">
      <c r="C757" s="309">
        <f>баланс!$B$470</f>
        <v>-0.49043000000006032</v>
      </c>
      <c r="N757" s="20"/>
      <c r="O757"/>
      <c r="P757"/>
      <c r="Q757"/>
    </row>
    <row r="758" spans="1:17" hidden="1" outlineLevel="2" x14ac:dyDescent="0.25">
      <c r="C758" s="309">
        <f>баланс!$B$471</f>
        <v>-2122.0039200000001</v>
      </c>
      <c r="N758" s="20"/>
      <c r="O758"/>
      <c r="P758"/>
      <c r="Q758"/>
    </row>
    <row r="759" spans="1:17" hidden="1" outlineLevel="1" x14ac:dyDescent="0.25">
      <c r="A759" s="96" t="s">
        <v>438</v>
      </c>
      <c r="C759" s="309">
        <f>SUM(C749:C758)</f>
        <v>-2122.7240905000003</v>
      </c>
      <c r="N759" s="20"/>
      <c r="O759"/>
      <c r="P759"/>
      <c r="Q759"/>
    </row>
    <row r="760" spans="1:17" hidden="1" outlineLevel="2" x14ac:dyDescent="0.25">
      <c r="B760" s="96" t="s">
        <v>1375</v>
      </c>
      <c r="C760" s="309">
        <f>баланс!$B$472</f>
        <v>-7.2000000000059572E-2</v>
      </c>
      <c r="N760" s="20"/>
      <c r="O760"/>
      <c r="P760"/>
      <c r="Q760"/>
    </row>
    <row r="761" spans="1:17" hidden="1" outlineLevel="2" x14ac:dyDescent="0.25">
      <c r="C761" s="309">
        <f>баланс!$B$473</f>
        <v>-0.47171399999990626</v>
      </c>
      <c r="N761" s="20"/>
      <c r="O761"/>
      <c r="P761"/>
      <c r="Q761"/>
    </row>
    <row r="762" spans="1:17" x14ac:dyDescent="0.25">
      <c r="A762" s="96" t="s">
        <v>439</v>
      </c>
      <c r="C762" s="309">
        <f>SUM(C760:C761)</f>
        <v>-0.54371399999996584</v>
      </c>
      <c r="N762" s="20"/>
      <c r="O762"/>
      <c r="P762"/>
      <c r="Q762"/>
    </row>
    <row r="763" spans="1:17" hidden="1" outlineLevel="2" x14ac:dyDescent="0.25">
      <c r="B763" s="96" t="s">
        <v>1375</v>
      </c>
      <c r="C763" s="309">
        <f>баланс!$B$474</f>
        <v>10.616140298507503</v>
      </c>
      <c r="N763" s="20"/>
      <c r="O763"/>
      <c r="P763"/>
      <c r="Q763"/>
    </row>
    <row r="764" spans="1:17" hidden="1" outlineLevel="1" x14ac:dyDescent="0.25">
      <c r="A764" s="96" t="s">
        <v>440</v>
      </c>
      <c r="C764" s="309">
        <f>SUM(C763)</f>
        <v>10.616140298507503</v>
      </c>
      <c r="N764" s="20"/>
      <c r="O764"/>
      <c r="P764"/>
      <c r="Q764"/>
    </row>
    <row r="765" spans="1:17" hidden="1" outlineLevel="2" x14ac:dyDescent="0.25">
      <c r="B765" s="96" t="s">
        <v>1375</v>
      </c>
      <c r="C765" s="309">
        <f>баланс!$B$475</f>
        <v>-0.7930000000001769</v>
      </c>
      <c r="N765" s="20"/>
      <c r="O765"/>
      <c r="P765"/>
      <c r="Q765"/>
    </row>
    <row r="766" spans="1:17" hidden="1" outlineLevel="2" x14ac:dyDescent="0.25">
      <c r="C766" s="309">
        <f>баланс!$B$476</f>
        <v>-0.91999999999998749</v>
      </c>
      <c r="N766" s="20"/>
      <c r="O766"/>
      <c r="P766"/>
      <c r="Q766"/>
    </row>
    <row r="767" spans="1:17" hidden="1" outlineLevel="2" x14ac:dyDescent="0.25">
      <c r="C767" s="309">
        <f>баланс!$B$477</f>
        <v>0.35550000000000637</v>
      </c>
      <c r="N767" s="20"/>
      <c r="O767"/>
      <c r="P767"/>
      <c r="Q767"/>
    </row>
    <row r="768" spans="1:17" x14ac:dyDescent="0.25">
      <c r="A768" s="96" t="s">
        <v>441</v>
      </c>
      <c r="C768" s="309">
        <f>SUM(C765:C767)</f>
        <v>-1.357500000000158</v>
      </c>
      <c r="N768" s="20"/>
      <c r="O768"/>
      <c r="P768"/>
      <c r="Q768"/>
    </row>
    <row r="769" spans="1:17" hidden="1" outlineLevel="2" x14ac:dyDescent="0.25">
      <c r="B769" s="96" t="s">
        <v>1375</v>
      </c>
      <c r="C769" s="309">
        <f>баланс!$B$478</f>
        <v>-0.54639585306853178</v>
      </c>
      <c r="N769" s="20"/>
      <c r="O769"/>
      <c r="P769"/>
      <c r="Q769"/>
    </row>
    <row r="770" spans="1:17" hidden="1" outlineLevel="1" x14ac:dyDescent="0.25">
      <c r="A770" s="96" t="s">
        <v>443</v>
      </c>
      <c r="C770" s="309">
        <f>SUM(C769)</f>
        <v>-0.54639585306853178</v>
      </c>
      <c r="N770" s="20"/>
      <c r="O770"/>
      <c r="P770"/>
      <c r="Q770"/>
    </row>
    <row r="771" spans="1:17" hidden="1" outlineLevel="2" x14ac:dyDescent="0.25">
      <c r="B771" s="96" t="s">
        <v>1375</v>
      </c>
      <c r="C771" s="309">
        <f>баланс!$B$479</f>
        <v>-0.83164999999985412</v>
      </c>
      <c r="N771" s="20"/>
      <c r="O771"/>
      <c r="P771"/>
      <c r="Q771"/>
    </row>
    <row r="772" spans="1:17" x14ac:dyDescent="0.25">
      <c r="A772" s="96" t="s">
        <v>445</v>
      </c>
      <c r="C772" s="309">
        <f>SUM(C771)</f>
        <v>-0.83164999999985412</v>
      </c>
      <c r="N772" s="20"/>
      <c r="O772"/>
      <c r="P772"/>
      <c r="Q772"/>
    </row>
    <row r="773" spans="1:17" hidden="1" outlineLevel="2" x14ac:dyDescent="0.25">
      <c r="B773" s="96" t="s">
        <v>1375</v>
      </c>
      <c r="C773" s="309">
        <f>баланс!$B$480</f>
        <v>8.1730000000106884E-2</v>
      </c>
      <c r="N773" s="20"/>
      <c r="O773"/>
      <c r="P773"/>
      <c r="Q773"/>
    </row>
    <row r="774" spans="1:17" hidden="1" outlineLevel="2" x14ac:dyDescent="0.25">
      <c r="C774" s="309">
        <f>баланс!$B$481</f>
        <v>-0.18432000000007065</v>
      </c>
      <c r="N774" s="20"/>
      <c r="O774"/>
      <c r="P774"/>
      <c r="Q774"/>
    </row>
    <row r="775" spans="1:17" hidden="1" outlineLevel="1" x14ac:dyDescent="0.25">
      <c r="A775" s="96" t="s">
        <v>446</v>
      </c>
      <c r="C775" s="309">
        <f>SUM(C773:C774)</f>
        <v>-0.10258999999996377</v>
      </c>
      <c r="N775" s="20"/>
      <c r="O775"/>
      <c r="P775"/>
      <c r="Q775"/>
    </row>
    <row r="776" spans="1:17" hidden="1" outlineLevel="2" x14ac:dyDescent="0.25">
      <c r="B776" s="96" t="s">
        <v>1375</v>
      </c>
      <c r="C776" s="309">
        <f>баланс!$B$482</f>
        <v>-7.7096646033623983E-2</v>
      </c>
      <c r="N776" s="20"/>
      <c r="O776"/>
      <c r="P776"/>
      <c r="Q776"/>
    </row>
    <row r="777" spans="1:17" x14ac:dyDescent="0.25">
      <c r="A777" s="96" t="s">
        <v>448</v>
      </c>
      <c r="C777" s="309">
        <f>SUM(C776)</f>
        <v>-7.7096646033623983E-2</v>
      </c>
      <c r="N777" s="20"/>
      <c r="O777"/>
      <c r="P777"/>
      <c r="Q777"/>
    </row>
    <row r="778" spans="1:17" hidden="1" outlineLevel="2" x14ac:dyDescent="0.25">
      <c r="B778" s="96" t="s">
        <v>1375</v>
      </c>
      <c r="C778" s="309">
        <f>баланс!$B$483</f>
        <v>6.3083418831169524</v>
      </c>
      <c r="N778" s="20"/>
      <c r="O778"/>
      <c r="P778"/>
      <c r="Q778"/>
    </row>
    <row r="779" spans="1:17" hidden="1" outlineLevel="1" x14ac:dyDescent="0.25">
      <c r="A779" s="96" t="s">
        <v>450</v>
      </c>
      <c r="C779" s="309">
        <f>SUM(C778)</f>
        <v>6.3083418831169524</v>
      </c>
      <c r="N779" s="20"/>
      <c r="O779"/>
      <c r="P779"/>
      <c r="Q779"/>
    </row>
    <row r="780" spans="1:17" hidden="1" outlineLevel="2" x14ac:dyDescent="0.25">
      <c r="B780" s="96" t="s">
        <v>1375</v>
      </c>
      <c r="C780" s="309">
        <f>баланс!$B$484</f>
        <v>1.4117800000001353</v>
      </c>
      <c r="N780" s="20"/>
      <c r="O780"/>
      <c r="P780"/>
      <c r="Q780"/>
    </row>
    <row r="781" spans="1:17" hidden="1" outlineLevel="1" x14ac:dyDescent="0.25">
      <c r="A781" s="96" t="s">
        <v>452</v>
      </c>
      <c r="C781" s="309">
        <f>SUM(C780)</f>
        <v>1.4117800000001353</v>
      </c>
      <c r="N781" s="20"/>
      <c r="O781"/>
      <c r="P781"/>
      <c r="Q781"/>
    </row>
    <row r="782" spans="1:17" hidden="1" outlineLevel="2" x14ac:dyDescent="0.25">
      <c r="B782" s="96" t="s">
        <v>1375</v>
      </c>
      <c r="C782" s="309">
        <f>баланс!$B$485</f>
        <v>-0.1004000000001497</v>
      </c>
      <c r="N782" s="20"/>
      <c r="O782"/>
      <c r="P782"/>
      <c r="Q782"/>
    </row>
    <row r="783" spans="1:17" x14ac:dyDescent="0.25">
      <c r="A783" s="96" t="s">
        <v>454</v>
      </c>
      <c r="C783" s="309">
        <f>SUM(C782)</f>
        <v>-0.1004000000001497</v>
      </c>
      <c r="N783" s="20"/>
      <c r="O783"/>
      <c r="P783"/>
      <c r="Q783"/>
    </row>
    <row r="784" spans="1:17" hidden="1" outlineLevel="2" x14ac:dyDescent="0.25">
      <c r="B784" s="96" t="s">
        <v>1375</v>
      </c>
      <c r="C784" s="309">
        <f>баланс!$B$486</f>
        <v>0.79851800000045614</v>
      </c>
      <c r="N784" s="20"/>
      <c r="O784"/>
      <c r="P784"/>
      <c r="Q784"/>
    </row>
    <row r="785" spans="1:17" hidden="1" outlineLevel="2" x14ac:dyDescent="0.25">
      <c r="C785" s="309">
        <f>баланс!$B$487</f>
        <v>6.6935999999714113E-2</v>
      </c>
      <c r="N785" s="20"/>
      <c r="O785"/>
      <c r="P785"/>
      <c r="Q785"/>
    </row>
    <row r="786" spans="1:17" hidden="1" outlineLevel="2" x14ac:dyDescent="0.25">
      <c r="C786" s="309">
        <f>баланс!$B$488</f>
        <v>-6.4715999999975793E-2</v>
      </c>
      <c r="N786" s="20"/>
      <c r="O786"/>
      <c r="P786"/>
      <c r="Q786"/>
    </row>
    <row r="787" spans="1:17" hidden="1" outlineLevel="2" x14ac:dyDescent="0.25">
      <c r="C787" s="309">
        <f>баланс!$B$489</f>
        <v>0.34000000000003183</v>
      </c>
      <c r="N787" s="20"/>
      <c r="O787"/>
      <c r="P787"/>
      <c r="Q787"/>
    </row>
    <row r="788" spans="1:17" hidden="1" outlineLevel="2" x14ac:dyDescent="0.25">
      <c r="C788" s="309">
        <f>баланс!$B$490</f>
        <v>-0.42797500000000355</v>
      </c>
      <c r="N788" s="20"/>
      <c r="O788"/>
      <c r="P788"/>
      <c r="Q788"/>
    </row>
    <row r="789" spans="1:17" hidden="1" outlineLevel="2" x14ac:dyDescent="0.25">
      <c r="C789" s="309">
        <f>баланс!$B$491</f>
        <v>0.32847999999989952</v>
      </c>
      <c r="N789" s="20"/>
      <c r="O789"/>
      <c r="P789"/>
      <c r="Q789"/>
    </row>
    <row r="790" spans="1:17" hidden="1" outlineLevel="2" x14ac:dyDescent="0.25">
      <c r="C790" s="309">
        <f>баланс!$B$492</f>
        <v>0.39085999999997512</v>
      </c>
      <c r="N790" s="20"/>
      <c r="O790"/>
      <c r="P790"/>
      <c r="Q790"/>
    </row>
    <row r="791" spans="1:17" hidden="1" outlineLevel="2" x14ac:dyDescent="0.25">
      <c r="C791" s="309">
        <f>баланс!$B$493</f>
        <v>0.31699499999990621</v>
      </c>
      <c r="N791" s="20"/>
      <c r="O791"/>
      <c r="P791"/>
      <c r="Q791"/>
    </row>
    <row r="792" spans="1:17" hidden="1" outlineLevel="2" x14ac:dyDescent="0.25">
      <c r="C792" s="309">
        <f>баланс!$B$494</f>
        <v>0.15840000000002874</v>
      </c>
      <c r="N792" s="20"/>
      <c r="O792"/>
      <c r="P792"/>
      <c r="Q792"/>
    </row>
    <row r="793" spans="1:17" hidden="1" outlineLevel="2" x14ac:dyDescent="0.25">
      <c r="C793" s="309">
        <f>баланс!$B$495</f>
        <v>-1.9103199999999561</v>
      </c>
      <c r="N793" s="20"/>
      <c r="O793"/>
      <c r="P793"/>
      <c r="Q793"/>
    </row>
    <row r="794" spans="1:17" hidden="1" outlineLevel="1" x14ac:dyDescent="0.25">
      <c r="A794" s="96" t="s">
        <v>456</v>
      </c>
      <c r="C794" s="309">
        <f>SUM(C784:C793)</f>
        <v>-2.8219999999237189E-3</v>
      </c>
      <c r="N794" s="20"/>
      <c r="O794"/>
      <c r="P794"/>
      <c r="Q794"/>
    </row>
    <row r="795" spans="1:17" hidden="1" outlineLevel="2" x14ac:dyDescent="0.25">
      <c r="B795" s="96" t="s">
        <v>1375</v>
      </c>
      <c r="C795" s="309">
        <f>баланс!$B$496</f>
        <v>0.13380000000006476</v>
      </c>
      <c r="N795" s="20"/>
      <c r="O795"/>
      <c r="P795"/>
      <c r="Q795"/>
    </row>
    <row r="796" spans="1:17" x14ac:dyDescent="0.25">
      <c r="A796" s="96" t="s">
        <v>458</v>
      </c>
      <c r="C796" s="309">
        <f>SUM(C795)</f>
        <v>0.13380000000006476</v>
      </c>
      <c r="N796" s="20"/>
      <c r="O796"/>
      <c r="P796"/>
      <c r="Q796"/>
    </row>
    <row r="797" spans="1:17" hidden="1" outlineLevel="2" x14ac:dyDescent="0.25">
      <c r="B797" s="96" t="s">
        <v>1375</v>
      </c>
      <c r="C797" s="309">
        <f>баланс!$B$497</f>
        <v>-3.8309999999967204E-2</v>
      </c>
      <c r="N797" s="20"/>
      <c r="O797"/>
      <c r="P797"/>
      <c r="Q797"/>
    </row>
    <row r="798" spans="1:17" hidden="1" outlineLevel="1" x14ac:dyDescent="0.25">
      <c r="A798" s="96" t="s">
        <v>1365</v>
      </c>
      <c r="C798" s="309">
        <f>SUM(C797)</f>
        <v>-3.8309999999967204E-2</v>
      </c>
      <c r="N798" s="20"/>
      <c r="O798"/>
      <c r="P798"/>
      <c r="Q798"/>
    </row>
    <row r="799" spans="1:17" hidden="1" outlineLevel="2" x14ac:dyDescent="0.25">
      <c r="B799" s="96" t="s">
        <v>1375</v>
      </c>
      <c r="C799" s="309">
        <f>баланс!$B$498</f>
        <v>-0.37100000000003774</v>
      </c>
      <c r="N799" s="20"/>
      <c r="O799"/>
      <c r="P799"/>
      <c r="Q799"/>
    </row>
    <row r="800" spans="1:17" x14ac:dyDescent="0.25">
      <c r="A800" s="96" t="s">
        <v>459</v>
      </c>
      <c r="C800" s="309">
        <f>SUM(C799)</f>
        <v>-0.37100000000003774</v>
      </c>
      <c r="N800" s="20"/>
      <c r="O800"/>
      <c r="P800"/>
      <c r="Q800"/>
    </row>
    <row r="801" spans="1:17" hidden="1" outlineLevel="2" x14ac:dyDescent="0.25">
      <c r="B801" s="96" t="s">
        <v>1375</v>
      </c>
      <c r="C801" s="309">
        <f>баланс!$B$499</f>
        <v>-7.9399999999850479E-2</v>
      </c>
      <c r="N801" s="20"/>
      <c r="O801"/>
      <c r="P801"/>
      <c r="Q801"/>
    </row>
    <row r="802" spans="1:17" hidden="1" outlineLevel="1" x14ac:dyDescent="0.25">
      <c r="A802" s="96" t="s">
        <v>461</v>
      </c>
      <c r="C802" s="309">
        <f>SUM(C801)</f>
        <v>-7.9399999999850479E-2</v>
      </c>
      <c r="N802" s="20"/>
      <c r="O802"/>
      <c r="P802"/>
      <c r="Q802"/>
    </row>
    <row r="803" spans="1:17" hidden="1" outlineLevel="2" x14ac:dyDescent="0.25">
      <c r="B803" s="96" t="s">
        <v>1375</v>
      </c>
      <c r="C803" s="309">
        <f>баланс!$B$500</f>
        <v>-5.9880000000021028E-2</v>
      </c>
      <c r="N803" s="20"/>
      <c r="O803"/>
      <c r="P803"/>
      <c r="Q803"/>
    </row>
    <row r="804" spans="1:17" hidden="1" outlineLevel="2" x14ac:dyDescent="0.25">
      <c r="C804" s="309">
        <f>баланс!$B$501</f>
        <v>0.14275000000009186</v>
      </c>
      <c r="N804" s="20"/>
      <c r="O804"/>
      <c r="P804"/>
      <c r="Q804"/>
    </row>
    <row r="805" spans="1:17" hidden="1" outlineLevel="2" x14ac:dyDescent="0.25">
      <c r="C805" s="309">
        <f>баланс!$B$502</f>
        <v>-0.35615999999981796</v>
      </c>
      <c r="N805" s="20"/>
      <c r="O805"/>
      <c r="P805"/>
      <c r="Q805"/>
    </row>
    <row r="806" spans="1:17" hidden="1" outlineLevel="2" x14ac:dyDescent="0.25">
      <c r="C806" s="309">
        <f>баланс!$B$503</f>
        <v>-0.43440000000009604</v>
      </c>
      <c r="N806" s="20"/>
      <c r="O806"/>
      <c r="P806"/>
      <c r="Q806"/>
    </row>
    <row r="807" spans="1:17" hidden="1" outlineLevel="2" x14ac:dyDescent="0.25">
      <c r="C807" s="309">
        <f>баланс!$B$504</f>
        <v>3.0089999999972861E-2</v>
      </c>
      <c r="N807" s="20"/>
      <c r="O807"/>
      <c r="P807"/>
      <c r="Q807"/>
    </row>
    <row r="808" spans="1:17" x14ac:dyDescent="0.25">
      <c r="A808" s="96" t="s">
        <v>462</v>
      </c>
      <c r="C808" s="309">
        <f>SUM(C803:C807)</f>
        <v>-0.67759999999987031</v>
      </c>
      <c r="N808" s="20"/>
      <c r="O808"/>
      <c r="P808"/>
      <c r="Q808"/>
    </row>
    <row r="809" spans="1:17" hidden="1" outlineLevel="2" x14ac:dyDescent="0.25">
      <c r="B809" s="96" t="s">
        <v>1375</v>
      </c>
      <c r="C809" s="309">
        <f>баланс!$B$505</f>
        <v>-0.13639999999998054</v>
      </c>
      <c r="N809" s="20"/>
      <c r="O809"/>
      <c r="P809"/>
      <c r="Q809"/>
    </row>
    <row r="810" spans="1:17" hidden="1" outlineLevel="2" x14ac:dyDescent="0.25">
      <c r="C810" s="309">
        <f>баланс!$B$506</f>
        <v>-0.49244500000008884</v>
      </c>
      <c r="N810" s="20"/>
      <c r="O810"/>
      <c r="P810"/>
      <c r="Q810"/>
    </row>
    <row r="811" spans="1:17" hidden="1" outlineLevel="1" x14ac:dyDescent="0.25">
      <c r="A811" s="96" t="s">
        <v>1369</v>
      </c>
      <c r="C811" s="309">
        <f>SUM(C809:C810)</f>
        <v>-0.62884500000006938</v>
      </c>
      <c r="N811" s="20"/>
      <c r="O811"/>
      <c r="P811"/>
      <c r="Q811"/>
    </row>
    <row r="812" spans="1:17" hidden="1" outlineLevel="2" x14ac:dyDescent="0.25">
      <c r="B812" s="96" t="s">
        <v>1375</v>
      </c>
      <c r="C812" s="309">
        <f>баланс!$B$507</f>
        <v>-0.31809999999995853</v>
      </c>
      <c r="N812" s="20"/>
      <c r="O812"/>
      <c r="P812"/>
      <c r="Q812"/>
    </row>
    <row r="813" spans="1:17" hidden="1" outlineLevel="2" x14ac:dyDescent="0.25">
      <c r="C813" s="309">
        <f>баланс!$B$508</f>
        <v>155.42819999999995</v>
      </c>
      <c r="N813" s="20"/>
      <c r="O813"/>
      <c r="P813"/>
      <c r="Q813"/>
    </row>
    <row r="814" spans="1:17" hidden="1" outlineLevel="2" x14ac:dyDescent="0.25">
      <c r="C814" s="309">
        <f>баланс!$B$509</f>
        <v>-155.38516000000001</v>
      </c>
      <c r="N814" s="20"/>
      <c r="O814"/>
      <c r="P814"/>
      <c r="Q814"/>
    </row>
    <row r="815" spans="1:17" hidden="1" outlineLevel="2" x14ac:dyDescent="0.25">
      <c r="C815" s="309">
        <f>баланс!$B$510</f>
        <v>0.33960000000024593</v>
      </c>
      <c r="N815" s="20"/>
      <c r="O815"/>
      <c r="P815"/>
      <c r="Q815"/>
    </row>
    <row r="816" spans="1:17" hidden="1" outlineLevel="1" x14ac:dyDescent="0.25">
      <c r="A816" s="96" t="s">
        <v>463</v>
      </c>
      <c r="C816" s="309">
        <f>SUM(C812:C815)</f>
        <v>6.4540000000221198E-2</v>
      </c>
      <c r="N816" s="20"/>
      <c r="O816"/>
      <c r="P816"/>
      <c r="Q816"/>
    </row>
    <row r="817" spans="1:17" hidden="1" outlineLevel="2" x14ac:dyDescent="0.25">
      <c r="B817" s="96" t="s">
        <v>1375</v>
      </c>
      <c r="C817" s="309">
        <f>баланс!$B$511</f>
        <v>18.565947992787784</v>
      </c>
      <c r="N817" s="20"/>
      <c r="O817"/>
      <c r="P817"/>
      <c r="Q817"/>
    </row>
    <row r="818" spans="1:17" hidden="1" outlineLevel="2" x14ac:dyDescent="0.25">
      <c r="C818" s="309">
        <f>баланс!$B$512</f>
        <v>-0.40443999999996549</v>
      </c>
      <c r="N818" s="20"/>
      <c r="O818"/>
      <c r="P818"/>
      <c r="Q818"/>
    </row>
    <row r="819" spans="1:17" hidden="1" outlineLevel="2" x14ac:dyDescent="0.25">
      <c r="C819" s="309">
        <f>баланс!$B$513</f>
        <v>-0.38673750000009477</v>
      </c>
      <c r="N819" s="20"/>
      <c r="O819"/>
      <c r="P819"/>
      <c r="Q819"/>
    </row>
    <row r="820" spans="1:17" hidden="1" outlineLevel="2" x14ac:dyDescent="0.25">
      <c r="C820" s="309">
        <f>баланс!$B$514</f>
        <v>-0.71345799999994597</v>
      </c>
      <c r="N820" s="20"/>
      <c r="O820"/>
      <c r="P820"/>
      <c r="Q820"/>
    </row>
    <row r="821" spans="1:17" hidden="1" outlineLevel="2" x14ac:dyDescent="0.25">
      <c r="C821" s="309">
        <f>баланс!$B$515</f>
        <v>0.39471624999941923</v>
      </c>
      <c r="N821" s="20"/>
      <c r="O821"/>
      <c r="P821"/>
      <c r="Q821"/>
    </row>
    <row r="822" spans="1:17" hidden="1" outlineLevel="2" x14ac:dyDescent="0.25">
      <c r="C822" s="309">
        <f>баланс!$B$516</f>
        <v>-0.83135709999999108</v>
      </c>
      <c r="N822" s="20"/>
      <c r="O822"/>
      <c r="P822"/>
      <c r="Q822"/>
    </row>
    <row r="823" spans="1:17" hidden="1" outlineLevel="2" x14ac:dyDescent="0.25">
      <c r="C823" s="309">
        <f>баланс!$B$517</f>
        <v>-0.45957749999990938</v>
      </c>
      <c r="N823" s="20"/>
      <c r="O823"/>
      <c r="P823"/>
      <c r="Q823"/>
    </row>
    <row r="824" spans="1:17" hidden="1" outlineLevel="2" x14ac:dyDescent="0.25">
      <c r="C824" s="309">
        <f>баланс!$B$518</f>
        <v>-16.343119999999999</v>
      </c>
      <c r="N824" s="20"/>
      <c r="O824"/>
      <c r="P824"/>
      <c r="Q824"/>
    </row>
    <row r="825" spans="1:17" hidden="1" outlineLevel="2" x14ac:dyDescent="0.25">
      <c r="C825" s="309">
        <f>баланс!$B$519</f>
        <v>-4.9239999999826978E-2</v>
      </c>
      <c r="N825" s="20"/>
      <c r="O825"/>
      <c r="P825"/>
      <c r="Q825"/>
    </row>
    <row r="826" spans="1:17" hidden="1" outlineLevel="1" x14ac:dyDescent="0.25">
      <c r="A826" s="96" t="s">
        <v>464</v>
      </c>
      <c r="C826" s="309">
        <f>SUM(C817:C825)</f>
        <v>-0.22726585721252945</v>
      </c>
      <c r="N826" s="20"/>
      <c r="O826"/>
      <c r="P826"/>
      <c r="Q826"/>
    </row>
    <row r="827" spans="1:17" hidden="1" outlineLevel="2" x14ac:dyDescent="0.25">
      <c r="B827" s="96" t="s">
        <v>1375</v>
      </c>
      <c r="C827" s="309">
        <f>баланс!$B$520</f>
        <v>8.4595959597209003E-3</v>
      </c>
      <c r="N827" s="20"/>
      <c r="O827"/>
      <c r="P827"/>
      <c r="Q827"/>
    </row>
    <row r="828" spans="1:17" x14ac:dyDescent="0.25">
      <c r="A828" s="96" t="s">
        <v>466</v>
      </c>
      <c r="C828" s="309">
        <f>SUM(C827)</f>
        <v>8.4595959597209003E-3</v>
      </c>
      <c r="N828" s="20"/>
      <c r="O828"/>
      <c r="P828"/>
      <c r="Q828"/>
    </row>
    <row r="829" spans="1:17" hidden="1" outlineLevel="2" x14ac:dyDescent="0.25">
      <c r="B829" s="96" t="s">
        <v>1375</v>
      </c>
      <c r="C829" s="309">
        <f>баланс!$B$521</f>
        <v>-0.54269000000010692</v>
      </c>
      <c r="N829" s="20"/>
      <c r="O829"/>
      <c r="P829"/>
      <c r="Q829"/>
    </row>
    <row r="830" spans="1:17" hidden="1" outlineLevel="2" x14ac:dyDescent="0.25">
      <c r="C830" s="309">
        <f>баланс!$B$522</f>
        <v>-0.11989399999993111</v>
      </c>
      <c r="N830" s="20"/>
      <c r="O830"/>
      <c r="P830"/>
      <c r="Q830"/>
    </row>
    <row r="831" spans="1:17" hidden="1" outlineLevel="2" x14ac:dyDescent="0.25">
      <c r="C831" s="309">
        <f>баланс!$B$523</f>
        <v>-0.27891959999988103</v>
      </c>
      <c r="N831" s="20"/>
      <c r="O831"/>
      <c r="P831"/>
      <c r="Q831"/>
    </row>
    <row r="832" spans="1:17" hidden="1" outlineLevel="1" x14ac:dyDescent="0.25">
      <c r="A832" s="96" t="s">
        <v>467</v>
      </c>
      <c r="C832" s="309">
        <f>SUM(C829:C831)</f>
        <v>-0.94150359999991906</v>
      </c>
      <c r="N832" s="20"/>
      <c r="O832"/>
      <c r="P832"/>
      <c r="Q832"/>
    </row>
    <row r="833" spans="1:17" hidden="1" outlineLevel="2" x14ac:dyDescent="0.25">
      <c r="B833" s="96" t="s">
        <v>1375</v>
      </c>
      <c r="C833" s="309">
        <f>баланс!$B$524</f>
        <v>-0.36116000000009763</v>
      </c>
      <c r="N833" s="20"/>
      <c r="O833"/>
      <c r="P833"/>
      <c r="Q833"/>
    </row>
    <row r="834" spans="1:17" hidden="1" outlineLevel="1" x14ac:dyDescent="0.25">
      <c r="A834" s="96" t="s">
        <v>469</v>
      </c>
      <c r="C834" s="309">
        <f>SUM(C833)</f>
        <v>-0.36116000000009763</v>
      </c>
      <c r="N834" s="20"/>
      <c r="O834"/>
      <c r="P834"/>
      <c r="Q834"/>
    </row>
    <row r="835" spans="1:17" hidden="1" outlineLevel="2" x14ac:dyDescent="0.25">
      <c r="B835" s="96" t="s">
        <v>1375</v>
      </c>
      <c r="C835" s="309">
        <f>баланс!$B$525</f>
        <v>-0.15299999999990632</v>
      </c>
      <c r="N835" s="20"/>
      <c r="O835"/>
      <c r="P835"/>
      <c r="Q835"/>
    </row>
    <row r="836" spans="1:17" hidden="1" outlineLevel="2" x14ac:dyDescent="0.25">
      <c r="C836" s="309">
        <f>баланс!$B$526</f>
        <v>0.10568799999998646</v>
      </c>
      <c r="N836" s="20"/>
      <c r="O836"/>
      <c r="P836"/>
      <c r="Q836"/>
    </row>
    <row r="837" spans="1:17" x14ac:dyDescent="0.25">
      <c r="A837" s="96" t="s">
        <v>471</v>
      </c>
      <c r="C837" s="309">
        <f>SUM(C835:C836)</f>
        <v>-4.7311999999919863E-2</v>
      </c>
      <c r="N837" s="20"/>
      <c r="O837"/>
      <c r="P837"/>
      <c r="Q837"/>
    </row>
    <row r="838" spans="1:17" hidden="1" outlineLevel="2" x14ac:dyDescent="0.25">
      <c r="B838" s="96" t="s">
        <v>1375</v>
      </c>
      <c r="C838" s="309">
        <f>баланс!$B$527</f>
        <v>0.38099999999997181</v>
      </c>
      <c r="N838" s="20"/>
      <c r="O838"/>
      <c r="P838"/>
      <c r="Q838"/>
    </row>
    <row r="839" spans="1:17" hidden="1" outlineLevel="1" x14ac:dyDescent="0.25">
      <c r="A839" s="96" t="s">
        <v>472</v>
      </c>
      <c r="C839" s="309">
        <f>SUM(C838)</f>
        <v>0.38099999999997181</v>
      </c>
      <c r="N839" s="20"/>
      <c r="O839"/>
      <c r="P839"/>
      <c r="Q839"/>
    </row>
    <row r="840" spans="1:17" hidden="1" outlineLevel="2" x14ac:dyDescent="0.25">
      <c r="B840" s="96" t="s">
        <v>1375</v>
      </c>
      <c r="C840" s="309">
        <f>баланс!$B$528</f>
        <v>0.41649999999998499</v>
      </c>
      <c r="N840" s="20"/>
      <c r="O840"/>
      <c r="P840"/>
      <c r="Q840"/>
    </row>
    <row r="841" spans="1:17" x14ac:dyDescent="0.25">
      <c r="A841" s="96" t="s">
        <v>473</v>
      </c>
      <c r="C841" s="309">
        <f>SUM(C840)</f>
        <v>0.41649999999998499</v>
      </c>
      <c r="N841" s="20"/>
      <c r="O841"/>
      <c r="P841"/>
      <c r="Q841"/>
    </row>
    <row r="842" spans="1:17" hidden="1" outlineLevel="2" x14ac:dyDescent="0.25">
      <c r="B842" s="96" t="s">
        <v>1375</v>
      </c>
      <c r="C842" s="309">
        <f>баланс!$B$529</f>
        <v>-0.34000000000003183</v>
      </c>
      <c r="N842" s="20"/>
      <c r="O842"/>
      <c r="P842"/>
      <c r="Q842"/>
    </row>
    <row r="843" spans="1:17" hidden="1" outlineLevel="1" x14ac:dyDescent="0.25">
      <c r="A843" s="96" t="s">
        <v>474</v>
      </c>
      <c r="C843" s="309">
        <f>SUM(C842)</f>
        <v>-0.34000000000003183</v>
      </c>
      <c r="N843" s="20"/>
      <c r="O843"/>
      <c r="P843"/>
      <c r="Q843"/>
    </row>
    <row r="844" spans="1:17" hidden="1" outlineLevel="2" x14ac:dyDescent="0.25">
      <c r="B844" s="96" t="s">
        <v>1375</v>
      </c>
      <c r="C844" s="309">
        <f>баланс!$B$530</f>
        <v>-3.9464289962825774</v>
      </c>
      <c r="N844" s="20"/>
      <c r="O844"/>
      <c r="P844"/>
      <c r="Q844"/>
    </row>
    <row r="845" spans="1:17" x14ac:dyDescent="0.25">
      <c r="A845" s="96" t="s">
        <v>475</v>
      </c>
      <c r="C845" s="309">
        <f>SUM(C844)</f>
        <v>-3.9464289962825774</v>
      </c>
      <c r="N845" s="20"/>
      <c r="O845"/>
      <c r="P845"/>
      <c r="Q845"/>
    </row>
    <row r="846" spans="1:17" hidden="1" outlineLevel="2" x14ac:dyDescent="0.25">
      <c r="B846" s="96" t="s">
        <v>1375</v>
      </c>
      <c r="C846" s="309">
        <f>баланс!$B$531</f>
        <v>-0.34876999999994496</v>
      </c>
      <c r="N846" s="20"/>
      <c r="O846"/>
      <c r="P846"/>
      <c r="Q846"/>
    </row>
    <row r="847" spans="1:17" hidden="1" outlineLevel="1" x14ac:dyDescent="0.25">
      <c r="A847" s="96" t="s">
        <v>476</v>
      </c>
      <c r="C847" s="309">
        <f>SUM(C846)</f>
        <v>-0.34876999999994496</v>
      </c>
      <c r="N847" s="20"/>
      <c r="O847"/>
      <c r="P847"/>
      <c r="Q847"/>
    </row>
    <row r="848" spans="1:17" hidden="1" outlineLevel="2" x14ac:dyDescent="0.25">
      <c r="B848" s="96" t="s">
        <v>1375</v>
      </c>
      <c r="C848" s="309">
        <f>баланс!$B$532</f>
        <v>-0.45800000000053842</v>
      </c>
      <c r="N848" s="20"/>
      <c r="O848"/>
      <c r="P848"/>
      <c r="Q848"/>
    </row>
    <row r="849" spans="1:17" x14ac:dyDescent="0.25">
      <c r="A849" s="96" t="s">
        <v>477</v>
      </c>
      <c r="C849" s="309">
        <f>SUM(C848)</f>
        <v>-0.45800000000053842</v>
      </c>
      <c r="N849" s="20"/>
      <c r="O849"/>
      <c r="P849"/>
      <c r="Q849"/>
    </row>
    <row r="850" spans="1:17" hidden="1" outlineLevel="2" x14ac:dyDescent="0.25">
      <c r="B850" s="96" t="s">
        <v>1375</v>
      </c>
      <c r="C850" s="309">
        <f>баланс!$B$533</f>
        <v>-0.72219999999992979</v>
      </c>
      <c r="N850" s="20"/>
      <c r="O850"/>
      <c r="P850"/>
      <c r="Q850"/>
    </row>
    <row r="851" spans="1:17" hidden="1" outlineLevel="1" x14ac:dyDescent="0.25">
      <c r="A851" s="96" t="s">
        <v>478</v>
      </c>
      <c r="C851" s="309">
        <f>SUM(C850)</f>
        <v>-0.72219999999992979</v>
      </c>
      <c r="N851" s="20"/>
      <c r="O851"/>
      <c r="P851"/>
      <c r="Q851"/>
    </row>
    <row r="852" spans="1:17" hidden="1" outlineLevel="2" x14ac:dyDescent="0.25">
      <c r="B852" s="96" t="s">
        <v>1375</v>
      </c>
      <c r="C852" s="309">
        <f>баланс!$B$534</f>
        <v>-0.33156746261659009</v>
      </c>
      <c r="N852" s="20"/>
      <c r="O852"/>
      <c r="P852"/>
      <c r="Q852"/>
    </row>
    <row r="853" spans="1:17" x14ac:dyDescent="0.25">
      <c r="A853" s="96" t="s">
        <v>480</v>
      </c>
      <c r="C853" s="309">
        <f>SUM(C852)</f>
        <v>-0.33156746261659009</v>
      </c>
      <c r="N853" s="20"/>
      <c r="O853"/>
      <c r="P853"/>
      <c r="Q853"/>
    </row>
    <row r="854" spans="1:17" hidden="1" outlineLevel="2" x14ac:dyDescent="0.25">
      <c r="B854" s="96" t="s">
        <v>1375</v>
      </c>
      <c r="C854" s="309">
        <f>баланс!$B$535</f>
        <v>-0.14959999999996398</v>
      </c>
      <c r="N854" s="20"/>
      <c r="O854"/>
      <c r="P854"/>
      <c r="Q854"/>
    </row>
    <row r="855" spans="1:17" hidden="1" outlineLevel="1" x14ac:dyDescent="0.25">
      <c r="A855" s="96" t="s">
        <v>482</v>
      </c>
      <c r="C855" s="309">
        <f>SUM(C854)</f>
        <v>-0.14959999999996398</v>
      </c>
      <c r="N855" s="20"/>
      <c r="O855"/>
      <c r="P855"/>
      <c r="Q855"/>
    </row>
    <row r="856" spans="1:17" hidden="1" outlineLevel="2" x14ac:dyDescent="0.25">
      <c r="B856" s="96" t="s">
        <v>1375</v>
      </c>
      <c r="C856" s="309">
        <f>баланс!$B$536</f>
        <v>-1.3105709531764944</v>
      </c>
      <c r="N856" s="20"/>
      <c r="O856"/>
      <c r="P856"/>
      <c r="Q856"/>
    </row>
    <row r="857" spans="1:17" x14ac:dyDescent="0.25">
      <c r="A857" s="96" t="s">
        <v>483</v>
      </c>
      <c r="C857" s="309">
        <f>SUM(C856)</f>
        <v>-1.3105709531764944</v>
      </c>
      <c r="N857" s="20"/>
      <c r="O857"/>
      <c r="P857"/>
      <c r="Q857"/>
    </row>
    <row r="858" spans="1:17" hidden="1" outlineLevel="2" x14ac:dyDescent="0.25">
      <c r="B858" s="96" t="s">
        <v>1375</v>
      </c>
      <c r="C858" s="309">
        <f>баланс!$B$537</f>
        <v>-1.9088182384915626</v>
      </c>
      <c r="N858" s="20"/>
      <c r="O858"/>
      <c r="P858"/>
      <c r="Q858"/>
    </row>
    <row r="859" spans="1:17" hidden="1" outlineLevel="2" x14ac:dyDescent="0.25">
      <c r="C859" s="309">
        <f>баланс!$B$538</f>
        <v>-0.23580999999967389</v>
      </c>
      <c r="N859" s="20"/>
      <c r="O859"/>
      <c r="P859"/>
      <c r="Q859"/>
    </row>
    <row r="860" spans="1:17" hidden="1" outlineLevel="2" x14ac:dyDescent="0.25">
      <c r="C860" s="309">
        <f>баланс!$B$539</f>
        <v>-4.3407000000115659E-2</v>
      </c>
      <c r="N860" s="20"/>
      <c r="O860"/>
      <c r="P860"/>
      <c r="Q860"/>
    </row>
    <row r="861" spans="1:17" hidden="1" outlineLevel="1" x14ac:dyDescent="0.25">
      <c r="A861" s="96" t="s">
        <v>485</v>
      </c>
      <c r="C861" s="309">
        <f>SUM(C858:C860)</f>
        <v>-2.1880352384913522</v>
      </c>
      <c r="N861" s="20"/>
      <c r="O861"/>
      <c r="P861"/>
      <c r="Q861"/>
    </row>
    <row r="862" spans="1:17" hidden="1" outlineLevel="2" x14ac:dyDescent="0.25">
      <c r="B862" s="96" t="s">
        <v>1375</v>
      </c>
      <c r="C862" s="309">
        <f>баланс!$B$540</f>
        <v>-7.1672700000004852</v>
      </c>
      <c r="N862" s="20"/>
      <c r="O862"/>
      <c r="P862"/>
      <c r="Q862"/>
    </row>
    <row r="863" spans="1:17" x14ac:dyDescent="0.25">
      <c r="A863" s="96" t="s">
        <v>487</v>
      </c>
      <c r="C863" s="309">
        <f>SUM(C862)</f>
        <v>-7.1672700000004852</v>
      </c>
      <c r="N863" s="20"/>
      <c r="O863"/>
      <c r="P863"/>
      <c r="Q863"/>
    </row>
    <row r="864" spans="1:17" hidden="1" outlineLevel="2" x14ac:dyDescent="0.25">
      <c r="B864" s="96" t="s">
        <v>1375</v>
      </c>
      <c r="C864" s="309">
        <f>баланс!$B$541</f>
        <v>-0.29109999999991487</v>
      </c>
      <c r="N864" s="20"/>
      <c r="O864"/>
      <c r="P864"/>
      <c r="Q864"/>
    </row>
    <row r="865" spans="1:17" hidden="1" outlineLevel="1" x14ac:dyDescent="0.25">
      <c r="A865" s="96" t="s">
        <v>489</v>
      </c>
      <c r="C865" s="309">
        <f>SUM(C864)</f>
        <v>-0.29109999999991487</v>
      </c>
      <c r="N865" s="20"/>
      <c r="O865"/>
      <c r="P865"/>
      <c r="Q865"/>
    </row>
    <row r="866" spans="1:17" hidden="1" outlineLevel="2" x14ac:dyDescent="0.25">
      <c r="B866" s="96" t="s">
        <v>1375</v>
      </c>
      <c r="C866" s="309">
        <f>баланс!$B$542</f>
        <v>71.257249999999772</v>
      </c>
      <c r="N866" s="20"/>
      <c r="O866"/>
      <c r="P866"/>
      <c r="Q866"/>
    </row>
    <row r="867" spans="1:17" hidden="1" outlineLevel="2" x14ac:dyDescent="0.25">
      <c r="C867" s="309">
        <f>баланс!$B$543</f>
        <v>-1.2601214999998547</v>
      </c>
      <c r="N867" s="20"/>
      <c r="O867"/>
      <c r="P867"/>
      <c r="Q867"/>
    </row>
    <row r="868" spans="1:17" hidden="1" outlineLevel="2" x14ac:dyDescent="0.25">
      <c r="C868" s="309">
        <f>баланс!$B$544</f>
        <v>-0.18508750000000873</v>
      </c>
      <c r="N868" s="20"/>
      <c r="O868"/>
      <c r="P868"/>
      <c r="Q868"/>
    </row>
    <row r="869" spans="1:17" hidden="1" outlineLevel="2" x14ac:dyDescent="0.25">
      <c r="C869" s="309">
        <f>баланс!$B$545</f>
        <v>-69.821339999999964</v>
      </c>
      <c r="N869" s="20"/>
      <c r="O869"/>
      <c r="P869"/>
      <c r="Q869"/>
    </row>
    <row r="870" spans="1:17" x14ac:dyDescent="0.25">
      <c r="A870" s="96" t="s">
        <v>490</v>
      </c>
      <c r="C870" s="309">
        <f>SUM(C866:C869)</f>
        <v>-9.2990000000554573E-3</v>
      </c>
      <c r="N870" s="20"/>
      <c r="O870"/>
      <c r="P870"/>
      <c r="Q870"/>
    </row>
    <row r="871" spans="1:17" hidden="1" outlineLevel="2" x14ac:dyDescent="0.25">
      <c r="B871" s="96" t="s">
        <v>1375</v>
      </c>
      <c r="C871" s="309">
        <f>баланс!$B$546</f>
        <v>2.0000000000436557E-2</v>
      </c>
      <c r="N871" s="20"/>
      <c r="O871"/>
      <c r="P871"/>
      <c r="Q871"/>
    </row>
    <row r="872" spans="1:17" hidden="1" outlineLevel="1" x14ac:dyDescent="0.25">
      <c r="A872" s="96" t="s">
        <v>492</v>
      </c>
      <c r="C872" s="309">
        <f>SUM(C871)</f>
        <v>2.0000000000436557E-2</v>
      </c>
      <c r="N872" s="20"/>
      <c r="O872"/>
      <c r="P872"/>
      <c r="Q872"/>
    </row>
    <row r="873" spans="1:17" hidden="1" outlineLevel="2" x14ac:dyDescent="0.25">
      <c r="B873" s="96" t="s">
        <v>1375</v>
      </c>
      <c r="C873" s="309">
        <f>баланс!$B$547</f>
        <v>0.89960000000019136</v>
      </c>
      <c r="N873" s="20"/>
      <c r="O873"/>
      <c r="P873"/>
      <c r="Q873"/>
    </row>
    <row r="874" spans="1:17" hidden="1" outlineLevel="2" x14ac:dyDescent="0.25">
      <c r="C874" s="309">
        <f>баланс!$B$548</f>
        <v>-8.3200000001397711E-3</v>
      </c>
      <c r="N874" s="20"/>
      <c r="O874"/>
      <c r="P874"/>
      <c r="Q874"/>
    </row>
    <row r="875" spans="1:17" hidden="1" outlineLevel="2" x14ac:dyDescent="0.25">
      <c r="C875" s="309">
        <f>баланс!$B$549</f>
        <v>-0.3322440000001734</v>
      </c>
      <c r="N875" s="20"/>
      <c r="O875"/>
      <c r="P875"/>
      <c r="Q875"/>
    </row>
    <row r="876" spans="1:17" x14ac:dyDescent="0.25">
      <c r="A876" s="96" t="s">
        <v>493</v>
      </c>
      <c r="C876" s="309">
        <f>SUM(C873:C875)</f>
        <v>0.55903599999987819</v>
      </c>
      <c r="N876" s="20"/>
      <c r="O876"/>
      <c r="P876"/>
      <c r="Q876"/>
    </row>
    <row r="877" spans="1:17" hidden="1" outlineLevel="2" x14ac:dyDescent="0.25">
      <c r="B877" s="96" t="s">
        <v>1375</v>
      </c>
      <c r="C877" s="309">
        <f>баланс!$B$550</f>
        <v>-0.83707272331693616</v>
      </c>
      <c r="N877" s="20"/>
      <c r="O877"/>
      <c r="P877"/>
      <c r="Q877"/>
    </row>
    <row r="878" spans="1:17" hidden="1" outlineLevel="1" x14ac:dyDescent="0.25">
      <c r="A878" s="96" t="s">
        <v>495</v>
      </c>
      <c r="C878" s="309">
        <f>SUM(C877)</f>
        <v>-0.83707272331693616</v>
      </c>
      <c r="N878" s="20"/>
      <c r="O878"/>
      <c r="P878"/>
      <c r="Q878"/>
    </row>
    <row r="879" spans="1:17" hidden="1" outlineLevel="2" x14ac:dyDescent="0.25">
      <c r="B879" s="96" t="s">
        <v>1375</v>
      </c>
      <c r="C879" s="309">
        <f>баланс!$B$551</f>
        <v>-0.1934100000000285</v>
      </c>
      <c r="N879" s="20"/>
      <c r="O879"/>
      <c r="P879"/>
      <c r="Q879"/>
    </row>
    <row r="880" spans="1:17" hidden="1" outlineLevel="2" x14ac:dyDescent="0.25">
      <c r="C880" s="309">
        <f>баланс!$B$552</f>
        <v>8.7032000000135668E-2</v>
      </c>
      <c r="N880" s="20"/>
      <c r="O880"/>
      <c r="P880"/>
      <c r="Q880"/>
    </row>
    <row r="881" spans="1:17" hidden="1" outlineLevel="1" x14ac:dyDescent="0.25">
      <c r="A881" s="96" t="s">
        <v>497</v>
      </c>
      <c r="C881" s="309">
        <f>SUM(C879:C880)</f>
        <v>-0.10637799999989284</v>
      </c>
      <c r="N881" s="20"/>
      <c r="O881"/>
      <c r="P881"/>
      <c r="Q881"/>
    </row>
    <row r="882" spans="1:17" hidden="1" outlineLevel="2" x14ac:dyDescent="0.25">
      <c r="B882" s="96" t="s">
        <v>1375</v>
      </c>
      <c r="C882" s="309">
        <f>баланс!$B$553</f>
        <v>4.8184257153934595E-2</v>
      </c>
      <c r="N882" s="20"/>
      <c r="O882"/>
      <c r="P882"/>
      <c r="Q882"/>
    </row>
    <row r="883" spans="1:17" x14ac:dyDescent="0.25">
      <c r="A883" s="96" t="s">
        <v>499</v>
      </c>
      <c r="C883" s="309">
        <f>SUM(C882)</f>
        <v>4.8184257153934595E-2</v>
      </c>
      <c r="N883" s="20"/>
      <c r="O883"/>
      <c r="P883"/>
      <c r="Q883"/>
    </row>
    <row r="884" spans="1:17" hidden="1" outlineLevel="2" x14ac:dyDescent="0.25">
      <c r="B884" s="96" t="s">
        <v>1375</v>
      </c>
      <c r="C884" s="309">
        <f>баланс!$B$554</f>
        <v>-0.47762941176461027</v>
      </c>
      <c r="N884" s="20"/>
      <c r="O884"/>
      <c r="P884"/>
      <c r="Q884"/>
    </row>
    <row r="885" spans="1:17" hidden="1" outlineLevel="1" x14ac:dyDescent="0.25">
      <c r="A885" s="96" t="s">
        <v>501</v>
      </c>
      <c r="C885" s="309">
        <f>SUM(C884)</f>
        <v>-0.47762941176461027</v>
      </c>
      <c r="N885" s="20"/>
      <c r="O885"/>
      <c r="P885"/>
      <c r="Q885"/>
    </row>
    <row r="886" spans="1:17" hidden="1" outlineLevel="2" x14ac:dyDescent="0.25">
      <c r="B886" s="96" t="s">
        <v>1375</v>
      </c>
      <c r="C886" s="309">
        <f>баланс!$B$555</f>
        <v>0.43827490774901889</v>
      </c>
      <c r="N886" s="20"/>
      <c r="O886"/>
      <c r="P886"/>
      <c r="Q886"/>
    </row>
    <row r="887" spans="1:17" x14ac:dyDescent="0.25">
      <c r="A887" s="96" t="s">
        <v>503</v>
      </c>
      <c r="C887" s="309">
        <f>SUM(C886)</f>
        <v>0.43827490774901889</v>
      </c>
      <c r="N887" s="20"/>
      <c r="O887"/>
      <c r="P887"/>
      <c r="Q887"/>
    </row>
    <row r="888" spans="1:17" hidden="1" outlineLevel="2" x14ac:dyDescent="0.25">
      <c r="B888" s="96" t="s">
        <v>1375</v>
      </c>
      <c r="C888" s="309">
        <f>баланс!$B$556</f>
        <v>0.37568000000004531</v>
      </c>
      <c r="N888" s="20"/>
      <c r="O888"/>
      <c r="P888"/>
      <c r="Q888"/>
    </row>
    <row r="889" spans="1:17" hidden="1" outlineLevel="2" x14ac:dyDescent="0.25">
      <c r="C889" s="309">
        <f>баланс!$B$557</f>
        <v>-0.47628999999994903</v>
      </c>
      <c r="N889" s="20"/>
      <c r="O889"/>
      <c r="P889"/>
      <c r="Q889"/>
    </row>
    <row r="890" spans="1:17" hidden="1" outlineLevel="1" x14ac:dyDescent="0.25">
      <c r="A890" s="96" t="s">
        <v>504</v>
      </c>
      <c r="C890" s="309">
        <f>SUM(C888:C889)</f>
        <v>-0.10060999999990372</v>
      </c>
      <c r="N890" s="20"/>
      <c r="O890"/>
      <c r="P890"/>
      <c r="Q890"/>
    </row>
    <row r="891" spans="1:17" hidden="1" outlineLevel="2" x14ac:dyDescent="0.25">
      <c r="B891" s="96" t="s">
        <v>1375</v>
      </c>
      <c r="C891" s="309">
        <f>баланс!$B$558</f>
        <v>-0.46128500000008898</v>
      </c>
      <c r="N891" s="20"/>
      <c r="O891"/>
      <c r="P891"/>
      <c r="Q891"/>
    </row>
    <row r="892" spans="1:17" x14ac:dyDescent="0.25">
      <c r="A892" s="96" t="s">
        <v>505</v>
      </c>
      <c r="C892" s="309">
        <f>SUM(C891)</f>
        <v>-0.46128500000008898</v>
      </c>
      <c r="N892" s="20"/>
      <c r="O892"/>
      <c r="P892"/>
      <c r="Q892"/>
    </row>
    <row r="893" spans="1:17" hidden="1" outlineLevel="2" x14ac:dyDescent="0.25">
      <c r="B893" s="96" t="s">
        <v>1375</v>
      </c>
      <c r="C893" s="309">
        <f>баланс!$B$559</f>
        <v>-10.347420000000625</v>
      </c>
      <c r="N893" s="20"/>
      <c r="O893"/>
      <c r="P893"/>
      <c r="Q893"/>
    </row>
    <row r="894" spans="1:17" hidden="1" outlineLevel="2" x14ac:dyDescent="0.25">
      <c r="C894" s="309">
        <f>баланс!$B$560</f>
        <v>-7.8099999999949432E-2</v>
      </c>
      <c r="N894" s="20"/>
      <c r="O894"/>
      <c r="P894"/>
      <c r="Q894"/>
    </row>
    <row r="895" spans="1:17" hidden="1" outlineLevel="2" x14ac:dyDescent="0.25">
      <c r="C895" s="309">
        <f>баланс!$B$561</f>
        <v>-5.949999999938882E-2</v>
      </c>
      <c r="N895" s="20"/>
      <c r="O895"/>
      <c r="P895"/>
      <c r="Q895"/>
    </row>
    <row r="896" spans="1:17" hidden="1" outlineLevel="2" x14ac:dyDescent="0.25">
      <c r="C896" s="309">
        <f>баланс!$B$562</f>
        <v>-0.47542000000009921</v>
      </c>
      <c r="N896" s="20"/>
      <c r="O896"/>
      <c r="P896"/>
      <c r="Q896"/>
    </row>
    <row r="897" spans="1:17" hidden="1" outlineLevel="2" x14ac:dyDescent="0.25">
      <c r="C897" s="309">
        <f>баланс!$B$563</f>
        <v>-528.11656589999996</v>
      </c>
      <c r="N897" s="20"/>
      <c r="O897"/>
      <c r="P897"/>
      <c r="Q897"/>
    </row>
    <row r="898" spans="1:17" hidden="1" outlineLevel="2" x14ac:dyDescent="0.25">
      <c r="C898" s="309">
        <f>баланс!$B$564</f>
        <v>528.63517290000073</v>
      </c>
      <c r="N898" s="20"/>
      <c r="O898"/>
      <c r="P898"/>
      <c r="Q898"/>
    </row>
    <row r="899" spans="1:17" hidden="1" outlineLevel="2" x14ac:dyDescent="0.25">
      <c r="C899" s="309">
        <f>баланс!$B$565</f>
        <v>0.3993599999998878</v>
      </c>
      <c r="N899" s="20"/>
      <c r="O899"/>
      <c r="P899"/>
      <c r="Q899"/>
    </row>
    <row r="900" spans="1:17" hidden="1" outlineLevel="2" x14ac:dyDescent="0.25">
      <c r="C900" s="309">
        <f>баланс!$B$566</f>
        <v>7.7952000000095722E-2</v>
      </c>
      <c r="N900" s="20"/>
      <c r="O900"/>
      <c r="P900"/>
      <c r="Q900"/>
    </row>
    <row r="901" spans="1:17" hidden="1" outlineLevel="2" x14ac:dyDescent="0.25">
      <c r="C901" s="309">
        <f>баланс!$B$567</f>
        <v>2.2600000000011278E-2</v>
      </c>
      <c r="N901" s="20"/>
      <c r="O901"/>
      <c r="P901"/>
      <c r="Q901"/>
    </row>
    <row r="902" spans="1:17" hidden="1" outlineLevel="2" x14ac:dyDescent="0.25">
      <c r="C902" s="309">
        <f>баланс!$B$568</f>
        <v>-0.29354300000022704</v>
      </c>
      <c r="N902" s="20"/>
      <c r="O902"/>
      <c r="P902"/>
      <c r="Q902"/>
    </row>
    <row r="903" spans="1:17" hidden="1" outlineLevel="2" x14ac:dyDescent="0.25">
      <c r="C903" s="309">
        <f>баланс!$B$569</f>
        <v>0.3980200000005425</v>
      </c>
      <c r="N903" s="20"/>
      <c r="O903"/>
      <c r="P903"/>
      <c r="Q903"/>
    </row>
    <row r="904" spans="1:17" hidden="1" outlineLevel="2" x14ac:dyDescent="0.25">
      <c r="C904" s="309">
        <f>баланс!$B$570</f>
        <v>8.5970000000088476E-2</v>
      </c>
      <c r="N904" s="20"/>
      <c r="O904"/>
      <c r="P904"/>
      <c r="Q904"/>
    </row>
    <row r="905" spans="1:17" hidden="1" outlineLevel="1" x14ac:dyDescent="0.25">
      <c r="A905" s="96" t="s">
        <v>506</v>
      </c>
      <c r="C905" s="309">
        <f>SUM(C893:C904)</f>
        <v>-9.7514739999988933</v>
      </c>
      <c r="N905" s="20"/>
      <c r="O905"/>
      <c r="P905"/>
      <c r="Q905"/>
    </row>
    <row r="906" spans="1:17" hidden="1" outlineLevel="2" x14ac:dyDescent="0.25">
      <c r="B906" s="96" t="s">
        <v>1375</v>
      </c>
      <c r="C906" s="309">
        <f>баланс!$B$571</f>
        <v>0.3065599999999904</v>
      </c>
      <c r="N906" s="20"/>
      <c r="O906"/>
      <c r="P906"/>
      <c r="Q906"/>
    </row>
    <row r="907" spans="1:17" x14ac:dyDescent="0.25">
      <c r="A907" s="96" t="s">
        <v>508</v>
      </c>
      <c r="C907" s="309">
        <f>SUM(C906)</f>
        <v>0.3065599999999904</v>
      </c>
      <c r="N907" s="20"/>
      <c r="O907"/>
      <c r="P907"/>
      <c r="Q907"/>
    </row>
    <row r="908" spans="1:17" hidden="1" outlineLevel="2" x14ac:dyDescent="0.25">
      <c r="B908" s="96" t="s">
        <v>1375</v>
      </c>
      <c r="C908" s="309">
        <f>баланс!$B$572</f>
        <v>-1.4914120752283679</v>
      </c>
      <c r="N908" s="20"/>
      <c r="O908"/>
      <c r="P908"/>
      <c r="Q908"/>
    </row>
    <row r="909" spans="1:17" hidden="1" outlineLevel="2" x14ac:dyDescent="0.25">
      <c r="C909" s="309">
        <f>баланс!$B$573</f>
        <v>-0.3587000000001126</v>
      </c>
      <c r="N909" s="20"/>
      <c r="O909"/>
      <c r="P909"/>
      <c r="Q909"/>
    </row>
    <row r="910" spans="1:17" hidden="1" outlineLevel="2" x14ac:dyDescent="0.25">
      <c r="C910" s="309">
        <f>баланс!$B$574</f>
        <v>-0.15299999999990632</v>
      </c>
      <c r="N910" s="20"/>
      <c r="O910"/>
      <c r="P910"/>
      <c r="Q910"/>
    </row>
    <row r="911" spans="1:17" hidden="1" outlineLevel="2" x14ac:dyDescent="0.25">
      <c r="C911" s="309">
        <f>баланс!$B$575</f>
        <v>-0.48781699999994999</v>
      </c>
      <c r="N911" s="20"/>
      <c r="O911"/>
      <c r="P911"/>
      <c r="Q911"/>
    </row>
    <row r="912" spans="1:17" hidden="1" outlineLevel="2" x14ac:dyDescent="0.25">
      <c r="C912" s="309">
        <f>баланс!$B$576</f>
        <v>-0.42891999999994823</v>
      </c>
      <c r="N912" s="20"/>
      <c r="O912"/>
      <c r="P912"/>
      <c r="Q912"/>
    </row>
    <row r="913" spans="1:17" hidden="1" outlineLevel="2" x14ac:dyDescent="0.25">
      <c r="C913" s="309">
        <f>баланс!$B$577</f>
        <v>-3.0919000000039887E-2</v>
      </c>
      <c r="N913" s="20"/>
      <c r="O913"/>
      <c r="P913"/>
      <c r="Q913"/>
    </row>
    <row r="914" spans="1:17" hidden="1" outlineLevel="2" x14ac:dyDescent="0.25">
      <c r="C914" s="309">
        <f>баланс!$B$578</f>
        <v>3.3252645000002303</v>
      </c>
      <c r="N914" s="20"/>
      <c r="O914"/>
      <c r="P914"/>
      <c r="Q914"/>
    </row>
    <row r="915" spans="1:17" hidden="1" outlineLevel="2" x14ac:dyDescent="0.25">
      <c r="C915" s="309">
        <f>баланс!$B$579</f>
        <v>-0.25515400000017507</v>
      </c>
      <c r="N915" s="20"/>
      <c r="O915"/>
      <c r="P915"/>
      <c r="Q915"/>
    </row>
    <row r="916" spans="1:17" hidden="1" outlineLevel="2" x14ac:dyDescent="0.25">
      <c r="C916" s="309">
        <f>баланс!$B$580</f>
        <v>0.40965000000005602</v>
      </c>
      <c r="N916" s="20"/>
      <c r="O916"/>
      <c r="P916"/>
      <c r="Q916"/>
    </row>
    <row r="917" spans="1:17" hidden="1" outlineLevel="2" x14ac:dyDescent="0.25">
      <c r="C917" s="309">
        <f>баланс!$B$581</f>
        <v>0.39081999999984873</v>
      </c>
      <c r="N917" s="20"/>
      <c r="O917"/>
      <c r="P917"/>
      <c r="Q917"/>
    </row>
    <row r="918" spans="1:17" hidden="1" outlineLevel="1" x14ac:dyDescent="0.25">
      <c r="A918" s="96" t="s">
        <v>509</v>
      </c>
      <c r="C918" s="309">
        <f>SUM(C908:C917)</f>
        <v>0.91981242477163505</v>
      </c>
      <c r="N918" s="20"/>
      <c r="O918"/>
      <c r="P918"/>
      <c r="Q918"/>
    </row>
    <row r="919" spans="1:17" hidden="1" outlineLevel="2" x14ac:dyDescent="0.25">
      <c r="B919" s="96" t="s">
        <v>1375</v>
      </c>
      <c r="C919" s="309">
        <f>баланс!$B$582</f>
        <v>-0.10799999999971988</v>
      </c>
      <c r="N919" s="20"/>
      <c r="O919"/>
      <c r="P919"/>
      <c r="Q919"/>
    </row>
    <row r="920" spans="1:17" hidden="1" outlineLevel="2" x14ac:dyDescent="0.25">
      <c r="C920" s="309">
        <f>баланс!$B$583</f>
        <v>-9.339999999997417E-2</v>
      </c>
      <c r="N920" s="20"/>
      <c r="O920"/>
      <c r="P920"/>
      <c r="Q920"/>
    </row>
    <row r="921" spans="1:17" hidden="1" outlineLevel="2" x14ac:dyDescent="0.25">
      <c r="C921" s="309">
        <f>баланс!$B$584</f>
        <v>-0.33291999999994459</v>
      </c>
      <c r="N921" s="20"/>
      <c r="O921"/>
      <c r="P921"/>
      <c r="Q921"/>
    </row>
    <row r="922" spans="1:17" hidden="1" outlineLevel="1" x14ac:dyDescent="0.25">
      <c r="A922" s="96" t="s">
        <v>1359</v>
      </c>
      <c r="C922" s="309">
        <f>SUM(C919:C921)</f>
        <v>-0.53431999999963864</v>
      </c>
      <c r="N922" s="20"/>
      <c r="O922"/>
      <c r="P922"/>
      <c r="Q922"/>
    </row>
    <row r="923" spans="1:17" hidden="1" outlineLevel="2" x14ac:dyDescent="0.25">
      <c r="B923" s="96" t="s">
        <v>1375</v>
      </c>
      <c r="C923" s="309">
        <f>баланс!$B$585</f>
        <v>0.28909999999996217</v>
      </c>
      <c r="N923" s="20"/>
      <c r="O923"/>
      <c r="P923"/>
      <c r="Q923"/>
    </row>
    <row r="924" spans="1:17" hidden="1" outlineLevel="1" x14ac:dyDescent="0.25">
      <c r="A924" s="96" t="s">
        <v>511</v>
      </c>
      <c r="C924" s="309">
        <f>SUM(C923)</f>
        <v>0.28909999999996217</v>
      </c>
      <c r="N924" s="20"/>
      <c r="O924"/>
      <c r="P924"/>
      <c r="Q924"/>
    </row>
    <row r="925" spans="1:17" hidden="1" outlineLevel="2" x14ac:dyDescent="0.25">
      <c r="B925" s="96" t="s">
        <v>1375</v>
      </c>
      <c r="C925" s="309">
        <f>баланс!$B$586</f>
        <v>1.9339494597380167</v>
      </c>
      <c r="N925" s="20"/>
      <c r="O925"/>
      <c r="P925"/>
      <c r="Q925"/>
    </row>
    <row r="926" spans="1:17" hidden="1" outlineLevel="2" x14ac:dyDescent="0.25">
      <c r="C926" s="309">
        <f>баланс!$B$587</f>
        <v>-0.32711749999998574</v>
      </c>
      <c r="N926" s="20"/>
      <c r="O926"/>
      <c r="P926"/>
      <c r="Q926"/>
    </row>
    <row r="927" spans="1:17" hidden="1" outlineLevel="2" x14ac:dyDescent="0.25">
      <c r="C927" s="309">
        <f>баланс!$B$588</f>
        <v>0.20575000000008004</v>
      </c>
      <c r="N927" s="20"/>
      <c r="O927"/>
      <c r="P927"/>
      <c r="Q927"/>
    </row>
    <row r="928" spans="1:17" x14ac:dyDescent="0.25">
      <c r="A928" s="96" t="s">
        <v>512</v>
      </c>
      <c r="C928" s="309">
        <f>SUM(C925:C927)</f>
        <v>1.812581959738111</v>
      </c>
      <c r="N928" s="20"/>
      <c r="O928"/>
      <c r="P928"/>
      <c r="Q928"/>
    </row>
    <row r="929" spans="1:17" hidden="1" outlineLevel="2" x14ac:dyDescent="0.25">
      <c r="B929" s="96" t="s">
        <v>1375</v>
      </c>
      <c r="C929" s="309">
        <f>баланс!$B$589</f>
        <v>7.0284581407046858</v>
      </c>
      <c r="N929" s="20"/>
      <c r="O929"/>
      <c r="P929"/>
      <c r="Q929"/>
    </row>
    <row r="930" spans="1:17" hidden="1" outlineLevel="1" x14ac:dyDescent="0.25">
      <c r="A930" s="96" t="s">
        <v>514</v>
      </c>
      <c r="C930" s="309">
        <f>SUM(C929)</f>
        <v>7.0284581407046858</v>
      </c>
      <c r="N930" s="20"/>
      <c r="O930"/>
      <c r="P930"/>
      <c r="Q930"/>
    </row>
    <row r="931" spans="1:17" hidden="1" outlineLevel="2" x14ac:dyDescent="0.25">
      <c r="B931" s="96" t="s">
        <v>1375</v>
      </c>
      <c r="C931" s="309">
        <f>баланс!$B$590</f>
        <v>1.5841962264150879</v>
      </c>
      <c r="N931" s="20"/>
      <c r="O931"/>
      <c r="P931"/>
      <c r="Q931"/>
    </row>
    <row r="932" spans="1:17" hidden="1" outlineLevel="1" x14ac:dyDescent="0.25">
      <c r="A932" s="96" t="s">
        <v>516</v>
      </c>
      <c r="C932" s="309">
        <f>SUM(C931)</f>
        <v>1.5841962264150879</v>
      </c>
      <c r="N932" s="20"/>
      <c r="O932"/>
      <c r="P932"/>
      <c r="Q932"/>
    </row>
    <row r="933" spans="1:17" hidden="1" outlineLevel="2" x14ac:dyDescent="0.25">
      <c r="B933" s="96" t="s">
        <v>1375</v>
      </c>
      <c r="C933" s="309">
        <f>баланс!$B$591</f>
        <v>-0.77422345778182944</v>
      </c>
      <c r="N933" s="20"/>
      <c r="O933"/>
      <c r="P933"/>
      <c r="Q933"/>
    </row>
    <row r="934" spans="1:17" hidden="1" outlineLevel="2" x14ac:dyDescent="0.25">
      <c r="C934" s="309">
        <f>баланс!$B$592</f>
        <v>-0.11934999999999718</v>
      </c>
      <c r="N934" s="20"/>
      <c r="O934"/>
      <c r="P934"/>
      <c r="Q934"/>
    </row>
    <row r="935" spans="1:17" x14ac:dyDescent="0.25">
      <c r="A935" s="96" t="s">
        <v>517</v>
      </c>
      <c r="C935" s="309">
        <f>SUM(C933:C934)</f>
        <v>-0.89357345778182662</v>
      </c>
      <c r="N935" s="20"/>
      <c r="O935"/>
      <c r="P935"/>
      <c r="Q935"/>
    </row>
    <row r="936" spans="1:17" hidden="1" outlineLevel="2" x14ac:dyDescent="0.25">
      <c r="B936" s="96" t="s">
        <v>1375</v>
      </c>
      <c r="C936" s="309">
        <f>баланс!$B$593</f>
        <v>-0.63502630949687955</v>
      </c>
      <c r="N936" s="20"/>
      <c r="O936"/>
      <c r="P936"/>
      <c r="Q936"/>
    </row>
    <row r="937" spans="1:17" hidden="1" outlineLevel="1" x14ac:dyDescent="0.25">
      <c r="A937" s="96" t="s">
        <v>519</v>
      </c>
      <c r="C937" s="309">
        <f>SUM(C936)</f>
        <v>-0.63502630949687955</v>
      </c>
      <c r="N937" s="20"/>
      <c r="O937"/>
      <c r="P937"/>
      <c r="Q937"/>
    </row>
    <row r="938" spans="1:17" hidden="1" outlineLevel="2" x14ac:dyDescent="0.25">
      <c r="B938" s="96" t="s">
        <v>1375</v>
      </c>
      <c r="C938" s="309">
        <f>баланс!$B$594</f>
        <v>-8.3832275092936754</v>
      </c>
      <c r="N938" s="20"/>
      <c r="O938"/>
      <c r="P938"/>
      <c r="Q938"/>
    </row>
    <row r="939" spans="1:17" x14ac:dyDescent="0.25">
      <c r="A939" s="96" t="s">
        <v>521</v>
      </c>
      <c r="C939" s="309">
        <f>SUM(C938)</f>
        <v>-8.3832275092936754</v>
      </c>
      <c r="N939" s="20"/>
      <c r="O939"/>
      <c r="P939"/>
      <c r="Q939"/>
    </row>
    <row r="940" spans="1:17" hidden="1" outlineLevel="2" x14ac:dyDescent="0.25">
      <c r="B940" s="96" t="s">
        <v>1375</v>
      </c>
      <c r="C940" s="309">
        <f>баланс!$B$595</f>
        <v>-0.42460000000005493</v>
      </c>
      <c r="N940" s="20"/>
      <c r="O940"/>
      <c r="P940"/>
      <c r="Q940"/>
    </row>
    <row r="941" spans="1:17" hidden="1" outlineLevel="1" x14ac:dyDescent="0.25">
      <c r="A941" s="96" t="s">
        <v>523</v>
      </c>
      <c r="C941" s="309">
        <f>SUM(C940)</f>
        <v>-0.42460000000005493</v>
      </c>
      <c r="N941" s="20"/>
      <c r="O941"/>
      <c r="P941"/>
      <c r="Q941"/>
    </row>
    <row r="942" spans="1:17" hidden="1" outlineLevel="2" x14ac:dyDescent="0.25">
      <c r="B942" s="96" t="s">
        <v>1375</v>
      </c>
      <c r="C942" s="309">
        <f>баланс!$B$596</f>
        <v>7.0799999999962893E-2</v>
      </c>
      <c r="N942" s="20"/>
      <c r="O942"/>
      <c r="P942"/>
      <c r="Q942"/>
    </row>
    <row r="943" spans="1:17" hidden="1" outlineLevel="2" x14ac:dyDescent="0.25">
      <c r="C943" s="309">
        <f>баланс!$B$597</f>
        <v>-0.3238000000003467</v>
      </c>
      <c r="N943" s="20"/>
      <c r="O943"/>
      <c r="P943"/>
      <c r="Q943"/>
    </row>
    <row r="944" spans="1:17" x14ac:dyDescent="0.25">
      <c r="A944" s="96" t="s">
        <v>524</v>
      </c>
      <c r="C944" s="309">
        <f>SUM(C942:C943)</f>
        <v>-0.25300000000038381</v>
      </c>
      <c r="N944" s="20"/>
      <c r="O944"/>
      <c r="P944"/>
      <c r="Q944"/>
    </row>
    <row r="945" spans="1:17" hidden="1" outlineLevel="2" x14ac:dyDescent="0.25">
      <c r="B945" s="96" t="s">
        <v>1375</v>
      </c>
      <c r="C945" s="309">
        <f>баланс!$B$598</f>
        <v>6.350555555555502</v>
      </c>
      <c r="N945" s="20"/>
      <c r="O945"/>
      <c r="P945"/>
      <c r="Q945"/>
    </row>
    <row r="946" spans="1:17" hidden="1" outlineLevel="1" x14ac:dyDescent="0.25">
      <c r="A946" s="96" t="s">
        <v>525</v>
      </c>
      <c r="C946" s="309">
        <f>SUM(C945)</f>
        <v>6.350555555555502</v>
      </c>
      <c r="N946" s="20"/>
      <c r="O946"/>
      <c r="P946"/>
      <c r="Q946"/>
    </row>
    <row r="947" spans="1:17" hidden="1" outlineLevel="2" x14ac:dyDescent="0.25">
      <c r="B947" s="96" t="s">
        <v>1375</v>
      </c>
      <c r="C947" s="309">
        <f>баланс!$B$599</f>
        <v>-2.8800000000160253E-2</v>
      </c>
      <c r="N947" s="20"/>
      <c r="O947"/>
      <c r="P947"/>
      <c r="Q947"/>
    </row>
    <row r="948" spans="1:17" x14ac:dyDescent="0.25">
      <c r="A948" s="96" t="s">
        <v>527</v>
      </c>
      <c r="C948" s="309">
        <f>SUM(C947)</f>
        <v>-2.8800000000160253E-2</v>
      </c>
      <c r="N948" s="20"/>
      <c r="O948"/>
      <c r="P948"/>
      <c r="Q948"/>
    </row>
    <row r="949" spans="1:17" hidden="1" outlineLevel="2" x14ac:dyDescent="0.25">
      <c r="B949" s="96" t="s">
        <v>1375</v>
      </c>
      <c r="C949" s="309">
        <f>баланс!$B$600</f>
        <v>0.25189999999997781</v>
      </c>
      <c r="N949" s="20"/>
      <c r="O949"/>
      <c r="P949"/>
      <c r="Q949"/>
    </row>
    <row r="950" spans="1:17" hidden="1" outlineLevel="1" x14ac:dyDescent="0.25">
      <c r="A950" s="96" t="s">
        <v>529</v>
      </c>
      <c r="C950" s="309">
        <f>SUM(C949)</f>
        <v>0.25189999999997781</v>
      </c>
      <c r="N950" s="20"/>
      <c r="O950"/>
      <c r="P950"/>
      <c r="Q950"/>
    </row>
    <row r="951" spans="1:17" hidden="1" outlineLevel="2" x14ac:dyDescent="0.25">
      <c r="B951" s="96" t="s">
        <v>1375</v>
      </c>
      <c r="C951" s="309">
        <f>баланс!$B$601</f>
        <v>10.818517269076324</v>
      </c>
      <c r="N951" s="20"/>
      <c r="O951"/>
      <c r="P951"/>
      <c r="Q951"/>
    </row>
    <row r="952" spans="1:17" hidden="1" outlineLevel="1" x14ac:dyDescent="0.25">
      <c r="A952" s="96" t="s">
        <v>530</v>
      </c>
      <c r="C952" s="309">
        <f>SUM(C951)</f>
        <v>10.818517269076324</v>
      </c>
      <c r="N952" s="20"/>
      <c r="O952"/>
      <c r="P952"/>
      <c r="Q952"/>
    </row>
    <row r="953" spans="1:17" hidden="1" outlineLevel="2" x14ac:dyDescent="0.25">
      <c r="B953" s="96" t="s">
        <v>1375</v>
      </c>
      <c r="C953" s="309">
        <f>баланс!$B$602</f>
        <v>-1.558294008663097E-2</v>
      </c>
      <c r="N953" s="20"/>
      <c r="O953"/>
      <c r="P953"/>
      <c r="Q953"/>
    </row>
    <row r="954" spans="1:17" x14ac:dyDescent="0.25">
      <c r="A954" s="96" t="s">
        <v>531</v>
      </c>
      <c r="C954" s="309">
        <f>SUM(C953)</f>
        <v>-1.558294008663097E-2</v>
      </c>
      <c r="N954" s="20"/>
      <c r="O954"/>
      <c r="P954"/>
      <c r="Q954"/>
    </row>
    <row r="955" spans="1:17" hidden="1" outlineLevel="2" x14ac:dyDescent="0.25">
      <c r="B955" s="96" t="s">
        <v>1375</v>
      </c>
      <c r="C955" s="309">
        <f>баланс!$B$603</f>
        <v>-8.8408457249070125</v>
      </c>
      <c r="N955" s="20"/>
      <c r="O955"/>
      <c r="P955"/>
      <c r="Q955"/>
    </row>
    <row r="956" spans="1:17" hidden="1" outlineLevel="1" x14ac:dyDescent="0.25">
      <c r="A956" s="96" t="s">
        <v>533</v>
      </c>
      <c r="C956" s="309">
        <f>SUM(C955)</f>
        <v>-8.8408457249070125</v>
      </c>
      <c r="N956" s="20"/>
      <c r="O956"/>
      <c r="P956"/>
      <c r="Q956"/>
    </row>
    <row r="957" spans="1:17" hidden="1" outlineLevel="2" x14ac:dyDescent="0.25">
      <c r="B957" s="96" t="s">
        <v>1375</v>
      </c>
      <c r="C957" s="309">
        <f>баланс!$B$604</f>
        <v>-0.51335079830562336</v>
      </c>
      <c r="N957" s="20"/>
      <c r="O957"/>
      <c r="P957"/>
      <c r="Q957"/>
    </row>
    <row r="958" spans="1:17" x14ac:dyDescent="0.25">
      <c r="A958" s="96" t="s">
        <v>534</v>
      </c>
      <c r="C958" s="309">
        <f>SUM(C957)</f>
        <v>-0.51335079830562336</v>
      </c>
      <c r="N958" s="20"/>
      <c r="O958"/>
      <c r="P958"/>
      <c r="Q958"/>
    </row>
    <row r="959" spans="1:17" hidden="1" outlineLevel="2" x14ac:dyDescent="0.25">
      <c r="B959" s="96" t="s">
        <v>1375</v>
      </c>
      <c r="C959" s="309">
        <f>баланс!$B$605</f>
        <v>248.81383000000005</v>
      </c>
      <c r="N959" s="20"/>
      <c r="O959"/>
      <c r="P959"/>
      <c r="Q959"/>
    </row>
    <row r="960" spans="1:17" hidden="1" outlineLevel="1" x14ac:dyDescent="0.25">
      <c r="A960" s="96" t="s">
        <v>536</v>
      </c>
      <c r="C960" s="309">
        <f>SUM(C959)</f>
        <v>248.81383000000005</v>
      </c>
      <c r="N960" s="20"/>
      <c r="O960"/>
      <c r="P960"/>
      <c r="Q960"/>
    </row>
    <row r="961" spans="1:17" hidden="1" outlineLevel="2" x14ac:dyDescent="0.25">
      <c r="B961" s="96" t="s">
        <v>1375</v>
      </c>
      <c r="C961" s="309">
        <f>баланс!$B$606</f>
        <v>-5.3886044776119206</v>
      </c>
      <c r="N961" s="20"/>
      <c r="O961"/>
      <c r="P961"/>
      <c r="Q961"/>
    </row>
    <row r="962" spans="1:17" x14ac:dyDescent="0.25">
      <c r="A962" s="96" t="s">
        <v>537</v>
      </c>
      <c r="C962" s="309">
        <f>SUM(C961)</f>
        <v>-5.3886044776119206</v>
      </c>
      <c r="N962" s="20"/>
      <c r="O962"/>
      <c r="P962"/>
      <c r="Q962"/>
    </row>
    <row r="963" spans="1:17" hidden="1" outlineLevel="2" x14ac:dyDescent="0.25">
      <c r="B963" s="96" t="s">
        <v>1375</v>
      </c>
      <c r="C963" s="309">
        <f>баланс!$B$607</f>
        <v>0.27019999999998845</v>
      </c>
      <c r="N963" s="20"/>
      <c r="O963"/>
      <c r="P963"/>
      <c r="Q963"/>
    </row>
    <row r="964" spans="1:17" hidden="1" outlineLevel="1" x14ac:dyDescent="0.25">
      <c r="A964" s="96" t="s">
        <v>538</v>
      </c>
      <c r="C964" s="309">
        <f>SUM(C963)</f>
        <v>0.27019999999998845</v>
      </c>
      <c r="N964" s="20"/>
      <c r="O964"/>
      <c r="P964"/>
      <c r="Q964"/>
    </row>
    <row r="965" spans="1:17" hidden="1" outlineLevel="2" x14ac:dyDescent="0.25">
      <c r="B965" s="96" t="s">
        <v>1375</v>
      </c>
      <c r="C965" s="309">
        <f>баланс!$B$608</f>
        <v>22.627833666451011</v>
      </c>
      <c r="N965" s="20"/>
      <c r="O965"/>
      <c r="P965"/>
      <c r="Q965"/>
    </row>
    <row r="966" spans="1:17" x14ac:dyDescent="0.25">
      <c r="A966" s="96" t="s">
        <v>540</v>
      </c>
      <c r="C966" s="309">
        <f>SUM(C965)</f>
        <v>22.627833666451011</v>
      </c>
      <c r="N966" s="20"/>
      <c r="O966"/>
      <c r="P966"/>
      <c r="Q966"/>
    </row>
    <row r="967" spans="1:17" hidden="1" outlineLevel="2" x14ac:dyDescent="0.25">
      <c r="B967" s="96" t="s">
        <v>1375</v>
      </c>
      <c r="C967" s="309">
        <f>баланс!$B$609</f>
        <v>0.35257000000001426</v>
      </c>
      <c r="N967" s="20"/>
      <c r="O967"/>
      <c r="P967"/>
      <c r="Q967"/>
    </row>
    <row r="968" spans="1:17" hidden="1" outlineLevel="2" x14ac:dyDescent="0.25">
      <c r="C968" s="309">
        <f>баланс!$B$610</f>
        <v>0.33418299999993906</v>
      </c>
      <c r="N968" s="20"/>
      <c r="O968"/>
      <c r="P968"/>
      <c r="Q968"/>
    </row>
    <row r="969" spans="1:17" hidden="1" outlineLevel="2" x14ac:dyDescent="0.25">
      <c r="C969" s="309">
        <f>баланс!$B$611</f>
        <v>0.30989450000015495</v>
      </c>
      <c r="N969" s="20"/>
      <c r="O969"/>
      <c r="P969"/>
      <c r="Q969"/>
    </row>
    <row r="970" spans="1:17" hidden="1" outlineLevel="1" x14ac:dyDescent="0.25">
      <c r="A970" s="96" t="s">
        <v>542</v>
      </c>
      <c r="C970" s="309">
        <f>SUM(C967:C969)</f>
        <v>0.99664750000010827</v>
      </c>
      <c r="N970" s="20"/>
      <c r="O970"/>
      <c r="P970"/>
      <c r="Q970"/>
    </row>
    <row r="971" spans="1:17" hidden="1" outlineLevel="2" x14ac:dyDescent="0.25">
      <c r="B971" s="96" t="s">
        <v>1375</v>
      </c>
      <c r="C971" s="309">
        <f>баланс!$B$612</f>
        <v>13.292460000000005</v>
      </c>
      <c r="N971" s="20"/>
      <c r="O971"/>
      <c r="P971"/>
      <c r="Q971"/>
    </row>
    <row r="972" spans="1:17" hidden="1" outlineLevel="2" x14ac:dyDescent="0.25">
      <c r="C972" s="309">
        <f>баланс!$B$613</f>
        <v>-13.530361999999968</v>
      </c>
      <c r="N972" s="20"/>
      <c r="O972"/>
      <c r="P972"/>
      <c r="Q972"/>
    </row>
    <row r="973" spans="1:17" x14ac:dyDescent="0.25">
      <c r="A973" s="96" t="s">
        <v>1361</v>
      </c>
      <c r="C973" s="309">
        <f>SUM(C971:C972)</f>
        <v>-0.23790199999996275</v>
      </c>
      <c r="N973" s="20"/>
      <c r="O973"/>
      <c r="P973"/>
      <c r="Q973"/>
    </row>
    <row r="974" spans="1:17" hidden="1" outlineLevel="2" x14ac:dyDescent="0.25">
      <c r="B974" s="96" t="s">
        <v>1375</v>
      </c>
      <c r="C974" s="309">
        <f>баланс!$B$614</f>
        <v>-0.21316000000008728</v>
      </c>
      <c r="N974" s="20"/>
      <c r="O974"/>
      <c r="P974"/>
      <c r="Q974"/>
    </row>
    <row r="975" spans="1:17" hidden="1" outlineLevel="2" x14ac:dyDescent="0.25">
      <c r="C975" s="309">
        <f>баланс!$B$615</f>
        <v>0.34185000000002219</v>
      </c>
      <c r="N975" s="20"/>
      <c r="O975"/>
      <c r="P975"/>
      <c r="Q975"/>
    </row>
    <row r="976" spans="1:17" hidden="1" outlineLevel="2" x14ac:dyDescent="0.25">
      <c r="C976" s="309">
        <f>баланс!$B$616</f>
        <v>8.8348000000110005E-2</v>
      </c>
      <c r="N976" s="20"/>
      <c r="O976"/>
      <c r="P976"/>
      <c r="Q976"/>
    </row>
    <row r="977" spans="1:17" hidden="1" outlineLevel="2" x14ac:dyDescent="0.25">
      <c r="C977" s="309">
        <f>баланс!$B$617</f>
        <v>-0.52549999999996544</v>
      </c>
      <c r="N977" s="20"/>
      <c r="O977"/>
      <c r="P977"/>
      <c r="Q977"/>
    </row>
    <row r="978" spans="1:17" hidden="1" outlineLevel="2" x14ac:dyDescent="0.25">
      <c r="C978" s="309">
        <f>баланс!$B$618</f>
        <v>0.35464500000000498</v>
      </c>
      <c r="N978" s="20"/>
      <c r="O978"/>
      <c r="P978"/>
      <c r="Q978"/>
    </row>
    <row r="979" spans="1:17" hidden="1" outlineLevel="1" x14ac:dyDescent="0.25">
      <c r="A979" s="96" t="s">
        <v>543</v>
      </c>
      <c r="C979" s="309">
        <f>SUM(C974:C978)</f>
        <v>4.6183000000084462E-2</v>
      </c>
      <c r="N979" s="20"/>
      <c r="O979"/>
      <c r="P979"/>
      <c r="Q979"/>
    </row>
    <row r="980" spans="1:17" hidden="1" outlineLevel="2" x14ac:dyDescent="0.25">
      <c r="B980" s="96" t="s">
        <v>1375</v>
      </c>
      <c r="C980" s="309">
        <f>баланс!$B$619</f>
        <v>-3.4722000000001572</v>
      </c>
      <c r="N980" s="20"/>
      <c r="O980"/>
      <c r="P980"/>
      <c r="Q980"/>
    </row>
    <row r="981" spans="1:17" hidden="1" outlineLevel="2" x14ac:dyDescent="0.25">
      <c r="C981" s="309">
        <f>баланс!$B$620</f>
        <v>1.6400000004068715E-4</v>
      </c>
      <c r="N981" s="20"/>
      <c r="O981"/>
      <c r="P981"/>
      <c r="Q981"/>
    </row>
    <row r="982" spans="1:17" hidden="1" outlineLevel="2" x14ac:dyDescent="0.25">
      <c r="C982" s="309">
        <f>баланс!$B$621</f>
        <v>6.9500000000061846E-2</v>
      </c>
      <c r="N982" s="20"/>
      <c r="O982"/>
      <c r="P982"/>
      <c r="Q982"/>
    </row>
    <row r="983" spans="1:17" hidden="1" outlineLevel="2" x14ac:dyDescent="0.25">
      <c r="C983" s="309">
        <f>баланс!$B$622</f>
        <v>-8.9999999997871782E-3</v>
      </c>
      <c r="N983" s="20"/>
      <c r="O983"/>
      <c r="P983"/>
      <c r="Q983"/>
    </row>
    <row r="984" spans="1:17" x14ac:dyDescent="0.25">
      <c r="A984" s="96" t="s">
        <v>545</v>
      </c>
      <c r="C984" s="309">
        <f>SUM(C980:C983)</f>
        <v>-3.4115359999998418</v>
      </c>
      <c r="N984" s="20"/>
      <c r="O984"/>
      <c r="P984"/>
      <c r="Q984"/>
    </row>
    <row r="985" spans="1:17" hidden="1" outlineLevel="2" x14ac:dyDescent="0.25">
      <c r="B985" s="96" t="s">
        <v>1375</v>
      </c>
      <c r="C985" s="309">
        <f>баланс!$B$623</f>
        <v>-0.57095500000022525</v>
      </c>
      <c r="N985" s="20"/>
      <c r="O985"/>
      <c r="P985"/>
      <c r="Q985"/>
    </row>
    <row r="986" spans="1:17" hidden="1" outlineLevel="1" x14ac:dyDescent="0.25">
      <c r="A986" s="96" t="s">
        <v>547</v>
      </c>
      <c r="C986" s="309">
        <f>SUM(C985)</f>
        <v>-0.57095500000022525</v>
      </c>
      <c r="N986" s="20"/>
      <c r="O986"/>
      <c r="P986"/>
      <c r="Q986"/>
    </row>
    <row r="987" spans="1:17" hidden="1" outlineLevel="2" x14ac:dyDescent="0.25">
      <c r="B987" s="96" t="s">
        <v>1375</v>
      </c>
      <c r="C987" s="309">
        <f>баланс!$B$624</f>
        <v>9.6123399999997332</v>
      </c>
      <c r="N987" s="20"/>
      <c r="O987"/>
      <c r="P987"/>
      <c r="Q987"/>
    </row>
    <row r="988" spans="1:17" hidden="1" outlineLevel="2" x14ac:dyDescent="0.25">
      <c r="C988" s="309">
        <f>баланс!$B$625</f>
        <v>0.29577350000045044</v>
      </c>
      <c r="N988" s="20"/>
      <c r="O988"/>
      <c r="P988"/>
      <c r="Q988"/>
    </row>
    <row r="989" spans="1:17" hidden="1" outlineLevel="2" x14ac:dyDescent="0.25">
      <c r="C989" s="309">
        <f>баланс!$B$626</f>
        <v>0.29078500000014174</v>
      </c>
      <c r="N989" s="20"/>
      <c r="O989"/>
      <c r="P989"/>
      <c r="Q989"/>
    </row>
    <row r="990" spans="1:17" hidden="1" outlineLevel="2" x14ac:dyDescent="0.25">
      <c r="C990" s="309">
        <f>баланс!$B$627</f>
        <v>-0.51030999999989035</v>
      </c>
      <c r="N990" s="20"/>
      <c r="O990"/>
      <c r="P990"/>
      <c r="Q990"/>
    </row>
    <row r="991" spans="1:17" hidden="1" outlineLevel="2" x14ac:dyDescent="0.25">
      <c r="C991" s="309">
        <f>баланс!$B$628</f>
        <v>0.17359999999985121</v>
      </c>
      <c r="N991" s="20"/>
      <c r="O991"/>
      <c r="P991"/>
      <c r="Q991"/>
    </row>
    <row r="992" spans="1:17" hidden="1" outlineLevel="2" x14ac:dyDescent="0.25">
      <c r="C992" s="309">
        <f>баланс!$B$629</f>
        <v>-10.19965000000002</v>
      </c>
      <c r="N992" s="20"/>
      <c r="O992"/>
      <c r="P992"/>
      <c r="Q992"/>
    </row>
    <row r="993" spans="1:17" hidden="1" outlineLevel="2" x14ac:dyDescent="0.25">
      <c r="C993" s="309">
        <f>баланс!$B$630</f>
        <v>6.2520000000063192E-2</v>
      </c>
      <c r="N993" s="20"/>
      <c r="O993"/>
      <c r="P993"/>
      <c r="Q993"/>
    </row>
    <row r="994" spans="1:17" hidden="1" outlineLevel="2" x14ac:dyDescent="0.25">
      <c r="C994" s="309">
        <f>баланс!$B$631</f>
        <v>1.1944999999968786E-2</v>
      </c>
      <c r="N994" s="20"/>
      <c r="O994"/>
      <c r="P994"/>
      <c r="Q994"/>
    </row>
    <row r="995" spans="1:17" hidden="1" outlineLevel="1" x14ac:dyDescent="0.25">
      <c r="A995" s="96" t="s">
        <v>549</v>
      </c>
      <c r="C995" s="309">
        <f>SUM(C987:C994)</f>
        <v>-0.26299649999970143</v>
      </c>
      <c r="N995" s="20"/>
      <c r="O995"/>
      <c r="P995"/>
      <c r="Q995"/>
    </row>
    <row r="996" spans="1:17" hidden="1" outlineLevel="2" x14ac:dyDescent="0.25">
      <c r="B996" s="96" t="s">
        <v>1375</v>
      </c>
      <c r="C996" s="309">
        <f>баланс!$B$632</f>
        <v>-0.51893999999992957</v>
      </c>
      <c r="N996" s="20"/>
      <c r="O996"/>
      <c r="P996"/>
      <c r="Q996"/>
    </row>
    <row r="997" spans="1:17" hidden="1" outlineLevel="2" x14ac:dyDescent="0.25">
      <c r="C997" s="309">
        <f>баланс!$B$633</f>
        <v>-0.36833500000011554</v>
      </c>
      <c r="N997" s="20"/>
      <c r="O997"/>
      <c r="P997"/>
      <c r="Q997"/>
    </row>
    <row r="998" spans="1:17" hidden="1" outlineLevel="2" x14ac:dyDescent="0.25">
      <c r="C998" s="309">
        <f>баланс!$B$634</f>
        <v>-0.14418750000004366</v>
      </c>
      <c r="N998" s="20"/>
      <c r="O998"/>
      <c r="P998"/>
      <c r="Q998"/>
    </row>
    <row r="999" spans="1:17" hidden="1" outlineLevel="2" x14ac:dyDescent="0.25">
      <c r="C999" s="309">
        <f>баланс!$B$635</f>
        <v>0.8919749999998885</v>
      </c>
      <c r="N999" s="20"/>
      <c r="O999"/>
      <c r="P999"/>
      <c r="Q999"/>
    </row>
    <row r="1000" spans="1:17" hidden="1" outlineLevel="2" x14ac:dyDescent="0.25">
      <c r="C1000" s="309">
        <f>баланс!$B$636</f>
        <v>0.22938999999996668</v>
      </c>
      <c r="N1000" s="20"/>
      <c r="O1000"/>
      <c r="P1000"/>
      <c r="Q1000"/>
    </row>
    <row r="1001" spans="1:17" hidden="1" outlineLevel="2" x14ac:dyDescent="0.25">
      <c r="C1001" s="309">
        <f>баланс!$B$637</f>
        <v>-0.47550000000001091</v>
      </c>
      <c r="N1001" s="20"/>
      <c r="O1001"/>
      <c r="P1001"/>
      <c r="Q1001"/>
    </row>
    <row r="1002" spans="1:17" hidden="1" outlineLevel="1" x14ac:dyDescent="0.25">
      <c r="A1002" s="96" t="s">
        <v>551</v>
      </c>
      <c r="C1002" s="309">
        <f>SUM(C996:C1001)</f>
        <v>-0.38559750000024451</v>
      </c>
      <c r="N1002" s="20"/>
      <c r="O1002"/>
      <c r="P1002"/>
      <c r="Q1002"/>
    </row>
    <row r="1003" spans="1:17" hidden="1" outlineLevel="2" x14ac:dyDescent="0.25">
      <c r="B1003" s="96" t="s">
        <v>1375</v>
      </c>
      <c r="C1003" s="309">
        <f>баланс!$B$638</f>
        <v>0.40760000000000218</v>
      </c>
      <c r="N1003" s="20"/>
      <c r="O1003"/>
      <c r="P1003"/>
      <c r="Q1003"/>
    </row>
    <row r="1004" spans="1:17" x14ac:dyDescent="0.25">
      <c r="A1004" s="96" t="s">
        <v>553</v>
      </c>
      <c r="C1004" s="309">
        <f>SUM(C1003)</f>
        <v>0.40760000000000218</v>
      </c>
      <c r="N1004" s="20"/>
      <c r="O1004"/>
      <c r="P1004"/>
      <c r="Q1004"/>
    </row>
    <row r="1005" spans="1:17" hidden="1" outlineLevel="2" x14ac:dyDescent="0.25">
      <c r="B1005" s="96" t="s">
        <v>1375</v>
      </c>
      <c r="C1005" s="309">
        <f>баланс!$B$639</f>
        <v>0.68212238805961078</v>
      </c>
      <c r="N1005" s="20"/>
      <c r="O1005"/>
      <c r="P1005"/>
      <c r="Q1005"/>
    </row>
    <row r="1006" spans="1:17" hidden="1" outlineLevel="1" x14ac:dyDescent="0.25">
      <c r="A1006" s="96" t="s">
        <v>554</v>
      </c>
      <c r="C1006" s="309">
        <f>SUM(C1005)</f>
        <v>0.68212238805961078</v>
      </c>
      <c r="N1006" s="20"/>
      <c r="O1006"/>
      <c r="P1006"/>
      <c r="Q1006"/>
    </row>
    <row r="1007" spans="1:17" hidden="1" outlineLevel="2" x14ac:dyDescent="0.25">
      <c r="B1007" s="96" t="s">
        <v>1375</v>
      </c>
      <c r="C1007" s="309">
        <f>баланс!$B$640</f>
        <v>-0.47000000000025466</v>
      </c>
      <c r="N1007" s="20"/>
      <c r="O1007"/>
      <c r="P1007"/>
      <c r="Q1007"/>
    </row>
    <row r="1008" spans="1:17" hidden="1" outlineLevel="1" x14ac:dyDescent="0.25">
      <c r="A1008" s="96" t="s">
        <v>556</v>
      </c>
      <c r="C1008" s="309">
        <f>SUM(C1007)</f>
        <v>-0.47000000000025466</v>
      </c>
      <c r="N1008" s="20"/>
      <c r="O1008"/>
      <c r="P1008"/>
      <c r="Q1008"/>
    </row>
    <row r="1009" spans="1:17" hidden="1" outlineLevel="2" x14ac:dyDescent="0.25">
      <c r="B1009" s="96" t="s">
        <v>1375</v>
      </c>
      <c r="C1009" s="309">
        <f>баланс!$B$641</f>
        <v>-8.8720000000193977E-2</v>
      </c>
      <c r="N1009" s="20"/>
      <c r="O1009"/>
      <c r="P1009"/>
      <c r="Q1009"/>
    </row>
    <row r="1010" spans="1:17" hidden="1" outlineLevel="1" x14ac:dyDescent="0.25">
      <c r="A1010" s="96" t="s">
        <v>557</v>
      </c>
      <c r="C1010" s="309">
        <f>SUM(C1009)</f>
        <v>-8.8720000000193977E-2</v>
      </c>
      <c r="N1010" s="20"/>
      <c r="O1010"/>
      <c r="P1010"/>
      <c r="Q1010"/>
    </row>
    <row r="1011" spans="1:17" hidden="1" outlineLevel="2" x14ac:dyDescent="0.25">
      <c r="B1011" s="96" t="s">
        <v>1375</v>
      </c>
      <c r="C1011" s="309">
        <f>баланс!$B$642</f>
        <v>-0.30740000000037071</v>
      </c>
      <c r="N1011" s="20"/>
      <c r="O1011"/>
      <c r="P1011"/>
      <c r="Q1011"/>
    </row>
    <row r="1012" spans="1:17" x14ac:dyDescent="0.25">
      <c r="A1012" s="96" t="s">
        <v>559</v>
      </c>
      <c r="C1012" s="309">
        <f>SUM(C1011)</f>
        <v>-0.30740000000037071</v>
      </c>
      <c r="N1012" s="20"/>
      <c r="O1012"/>
      <c r="P1012"/>
      <c r="Q1012"/>
    </row>
    <row r="1013" spans="1:17" hidden="1" outlineLevel="2" x14ac:dyDescent="0.25">
      <c r="B1013" s="96" t="s">
        <v>1375</v>
      </c>
      <c r="C1013" s="309">
        <f>баланс!$B$643</f>
        <v>0.35240000000010241</v>
      </c>
      <c r="N1013" s="20"/>
      <c r="O1013"/>
      <c r="P1013"/>
      <c r="Q1013"/>
    </row>
    <row r="1014" spans="1:17" hidden="1" outlineLevel="1" x14ac:dyDescent="0.25">
      <c r="A1014" s="96" t="s">
        <v>561</v>
      </c>
      <c r="C1014" s="309">
        <f>SUM(C1013)</f>
        <v>0.35240000000010241</v>
      </c>
      <c r="N1014" s="20"/>
      <c r="O1014"/>
      <c r="P1014"/>
      <c r="Q1014"/>
    </row>
    <row r="1015" spans="1:17" hidden="1" outlineLevel="2" x14ac:dyDescent="0.25">
      <c r="B1015" s="96" t="s">
        <v>1375</v>
      </c>
      <c r="C1015" s="309">
        <f>баланс!$B$644</f>
        <v>0.1635799999999108</v>
      </c>
      <c r="N1015" s="20"/>
      <c r="O1015"/>
      <c r="P1015"/>
      <c r="Q1015"/>
    </row>
    <row r="1016" spans="1:17" x14ac:dyDescent="0.25">
      <c r="A1016" s="96" t="s">
        <v>563</v>
      </c>
      <c r="C1016" s="309">
        <f>SUM(C1015)</f>
        <v>0.1635799999999108</v>
      </c>
      <c r="N1016" s="20"/>
      <c r="O1016"/>
      <c r="P1016"/>
      <c r="Q1016"/>
    </row>
    <row r="1017" spans="1:17" hidden="1" outlineLevel="2" x14ac:dyDescent="0.25">
      <c r="B1017" s="96" t="s">
        <v>1375</v>
      </c>
      <c r="C1017" s="309">
        <f>баланс!$B$645</f>
        <v>-7.9999999999984084E-2</v>
      </c>
      <c r="N1017" s="20"/>
      <c r="O1017"/>
      <c r="P1017"/>
      <c r="Q1017"/>
    </row>
    <row r="1018" spans="1:17" hidden="1" outlineLevel="1" x14ac:dyDescent="0.25">
      <c r="A1018" s="96" t="s">
        <v>564</v>
      </c>
      <c r="C1018" s="309">
        <f>SUM(C1017)</f>
        <v>-7.9999999999984084E-2</v>
      </c>
      <c r="N1018" s="20"/>
      <c r="O1018"/>
      <c r="P1018"/>
      <c r="Q1018"/>
    </row>
    <row r="1019" spans="1:17" hidden="1" outlineLevel="2" x14ac:dyDescent="0.25">
      <c r="B1019" s="96" t="s">
        <v>1375</v>
      </c>
      <c r="C1019" s="309">
        <f>баланс!$B$646</f>
        <v>2.7700000000663749E-2</v>
      </c>
      <c r="N1019" s="20"/>
      <c r="O1019"/>
      <c r="P1019"/>
      <c r="Q1019"/>
    </row>
    <row r="1020" spans="1:17" hidden="1" outlineLevel="1" x14ac:dyDescent="0.25">
      <c r="A1020" s="96" t="s">
        <v>565</v>
      </c>
      <c r="C1020" s="309">
        <f>SUM(C1019)</f>
        <v>2.7700000000663749E-2</v>
      </c>
      <c r="N1020" s="20"/>
      <c r="O1020"/>
      <c r="P1020"/>
      <c r="Q1020"/>
    </row>
    <row r="1021" spans="1:17" hidden="1" outlineLevel="2" x14ac:dyDescent="0.25">
      <c r="B1021" s="96" t="s">
        <v>1375</v>
      </c>
      <c r="C1021" s="309">
        <f>баланс!$B$647</f>
        <v>4.0679999999554184E-2</v>
      </c>
      <c r="N1021" s="20"/>
      <c r="O1021"/>
      <c r="P1021"/>
      <c r="Q1021"/>
    </row>
    <row r="1022" spans="1:17" hidden="1" outlineLevel="2" x14ac:dyDescent="0.25">
      <c r="C1022" s="309">
        <f>баланс!$B$648</f>
        <v>-3.5199999999349529E-2</v>
      </c>
      <c r="N1022" s="20"/>
      <c r="O1022"/>
      <c r="P1022"/>
      <c r="Q1022"/>
    </row>
    <row r="1023" spans="1:17" x14ac:dyDescent="0.25">
      <c r="A1023" s="96" t="s">
        <v>567</v>
      </c>
      <c r="C1023" s="309">
        <f>SUM(C1021:C1022)</f>
        <v>5.4800000002046545E-3</v>
      </c>
      <c r="N1023" s="20"/>
      <c r="O1023"/>
      <c r="P1023"/>
      <c r="Q1023"/>
    </row>
    <row r="1024" spans="1:17" hidden="1" outlineLevel="2" x14ac:dyDescent="0.25">
      <c r="B1024" s="96" t="s">
        <v>1375</v>
      </c>
      <c r="C1024" s="309">
        <f>баланс!$B$649</f>
        <v>-1.4016500000025189E-2</v>
      </c>
      <c r="N1024" s="20"/>
      <c r="O1024"/>
      <c r="P1024"/>
      <c r="Q1024"/>
    </row>
    <row r="1025" spans="1:17" hidden="1" outlineLevel="1" x14ac:dyDescent="0.25">
      <c r="A1025" s="96" t="s">
        <v>1345</v>
      </c>
      <c r="C1025" s="309">
        <f>SUM(C1024)</f>
        <v>-1.4016500000025189E-2</v>
      </c>
      <c r="N1025" s="20"/>
      <c r="O1025"/>
      <c r="P1025"/>
      <c r="Q1025"/>
    </row>
    <row r="1026" spans="1:17" hidden="1" outlineLevel="2" x14ac:dyDescent="0.25">
      <c r="B1026" s="96" t="s">
        <v>1375</v>
      </c>
      <c r="C1026" s="309">
        <f>баланс!$B$650</f>
        <v>3.749999999956799E-2</v>
      </c>
      <c r="N1026" s="20"/>
      <c r="O1026"/>
      <c r="P1026"/>
      <c r="Q1026"/>
    </row>
    <row r="1027" spans="1:17" x14ac:dyDescent="0.25">
      <c r="A1027" s="96" t="s">
        <v>569</v>
      </c>
      <c r="C1027" s="309">
        <f>SUM(C1026)</f>
        <v>3.749999999956799E-2</v>
      </c>
      <c r="N1027" s="20"/>
      <c r="O1027"/>
      <c r="P1027"/>
      <c r="Q1027"/>
    </row>
    <row r="1028" spans="1:17" hidden="1" outlineLevel="2" x14ac:dyDescent="0.25">
      <c r="B1028" s="96" t="s">
        <v>1375</v>
      </c>
      <c r="C1028" s="309">
        <f>баланс!$B$651</f>
        <v>-0.17260000000010223</v>
      </c>
      <c r="N1028" s="20"/>
      <c r="O1028"/>
      <c r="P1028"/>
      <c r="Q1028"/>
    </row>
    <row r="1029" spans="1:17" hidden="1" outlineLevel="1" x14ac:dyDescent="0.25">
      <c r="A1029" s="96" t="s">
        <v>571</v>
      </c>
      <c r="C1029" s="309">
        <f>SUM(C1028)</f>
        <v>-0.17260000000010223</v>
      </c>
      <c r="N1029" s="20"/>
      <c r="O1029"/>
      <c r="P1029"/>
      <c r="Q1029"/>
    </row>
    <row r="1030" spans="1:17" hidden="1" outlineLevel="2" x14ac:dyDescent="0.25">
      <c r="B1030" s="96" t="s">
        <v>1375</v>
      </c>
      <c r="C1030" s="309">
        <f>баланс!$B$652</f>
        <v>3.6923076923130793E-2</v>
      </c>
      <c r="N1030" s="20"/>
      <c r="O1030"/>
      <c r="P1030"/>
      <c r="Q1030"/>
    </row>
    <row r="1031" spans="1:17" x14ac:dyDescent="0.25">
      <c r="A1031" s="96" t="s">
        <v>572</v>
      </c>
      <c r="C1031" s="309">
        <f>SUM(C1030)</f>
        <v>3.6923076923130793E-2</v>
      </c>
      <c r="N1031" s="20"/>
      <c r="O1031"/>
      <c r="P1031"/>
      <c r="Q1031"/>
    </row>
    <row r="1032" spans="1:17" hidden="1" outlineLevel="2" x14ac:dyDescent="0.25">
      <c r="B1032" s="96" t="s">
        <v>1375</v>
      </c>
      <c r="C1032" s="309">
        <f>баланс!$B$653</f>
        <v>-0.15050000000019281</v>
      </c>
      <c r="N1032" s="20"/>
      <c r="O1032"/>
      <c r="P1032"/>
      <c r="Q1032"/>
    </row>
    <row r="1033" spans="1:17" hidden="1" outlineLevel="1" x14ac:dyDescent="0.25">
      <c r="A1033" s="96" t="s">
        <v>573</v>
      </c>
      <c r="C1033" s="309">
        <f>SUM(C1032)</f>
        <v>-0.15050000000019281</v>
      </c>
      <c r="N1033" s="20"/>
      <c r="O1033"/>
      <c r="P1033"/>
      <c r="Q1033"/>
    </row>
    <row r="1034" spans="1:17" hidden="1" outlineLevel="2" x14ac:dyDescent="0.25">
      <c r="B1034" s="96" t="s">
        <v>1375</v>
      </c>
      <c r="C1034" s="309">
        <f>баланс!$B$654</f>
        <v>0.44200000000000728</v>
      </c>
      <c r="N1034" s="20"/>
      <c r="O1034"/>
      <c r="P1034"/>
      <c r="Q1034"/>
    </row>
    <row r="1035" spans="1:17" x14ac:dyDescent="0.25">
      <c r="A1035" s="96" t="s">
        <v>575</v>
      </c>
      <c r="C1035" s="309">
        <f>SUM(C1034)</f>
        <v>0.44200000000000728</v>
      </c>
      <c r="N1035" s="20"/>
      <c r="O1035"/>
      <c r="P1035"/>
      <c r="Q1035"/>
    </row>
    <row r="1036" spans="1:17" hidden="1" outlineLevel="2" x14ac:dyDescent="0.25">
      <c r="B1036" s="96" t="s">
        <v>1375</v>
      </c>
      <c r="C1036" s="309">
        <f>баланс!$B$655</f>
        <v>0.82643999999896778</v>
      </c>
      <c r="N1036" s="20"/>
      <c r="O1036"/>
      <c r="P1036"/>
      <c r="Q1036"/>
    </row>
    <row r="1037" spans="1:17" hidden="1" outlineLevel="2" x14ac:dyDescent="0.25">
      <c r="C1037" s="309">
        <f>баланс!$B$656</f>
        <v>0.39010000000007494</v>
      </c>
      <c r="N1037" s="20"/>
      <c r="O1037"/>
      <c r="P1037"/>
      <c r="Q1037"/>
    </row>
    <row r="1038" spans="1:17" hidden="1" outlineLevel="2" x14ac:dyDescent="0.25">
      <c r="C1038" s="309">
        <f>баланс!$B$657</f>
        <v>-0.18276250000002392</v>
      </c>
      <c r="N1038" s="20"/>
      <c r="O1038"/>
      <c r="P1038"/>
      <c r="Q1038"/>
    </row>
    <row r="1039" spans="1:17" hidden="1" outlineLevel="2" x14ac:dyDescent="0.25">
      <c r="C1039" s="309">
        <f>баланс!$B$658</f>
        <v>-5.1260000000070249E-2</v>
      </c>
      <c r="N1039" s="20"/>
      <c r="O1039"/>
      <c r="P1039"/>
      <c r="Q1039"/>
    </row>
    <row r="1040" spans="1:17" hidden="1" outlineLevel="1" x14ac:dyDescent="0.25">
      <c r="A1040" s="96" t="s">
        <v>577</v>
      </c>
      <c r="C1040" s="309">
        <f>SUM(C1036:C1039)</f>
        <v>0.98251749999894855</v>
      </c>
      <c r="N1040" s="20"/>
      <c r="O1040"/>
      <c r="P1040"/>
      <c r="Q1040"/>
    </row>
    <row r="1041" spans="1:17" hidden="1" outlineLevel="2" x14ac:dyDescent="0.25">
      <c r="B1041" s="96" t="s">
        <v>1375</v>
      </c>
      <c r="C1041" s="309">
        <f>баланс!$B$659</f>
        <v>0.19653733951054164</v>
      </c>
      <c r="N1041" s="20"/>
      <c r="O1041"/>
      <c r="P1041"/>
      <c r="Q1041"/>
    </row>
    <row r="1042" spans="1:17" hidden="1" outlineLevel="2" x14ac:dyDescent="0.25">
      <c r="C1042" s="309">
        <f>баланс!$B$660</f>
        <v>0.22597000000001799</v>
      </c>
      <c r="N1042" s="20"/>
      <c r="O1042"/>
      <c r="P1042"/>
      <c r="Q1042"/>
    </row>
    <row r="1043" spans="1:17" hidden="1" outlineLevel="2" x14ac:dyDescent="0.25">
      <c r="C1043" s="309">
        <f>баланс!$B$661</f>
        <v>-0.1965240000000108</v>
      </c>
      <c r="N1043" s="20"/>
      <c r="O1043"/>
      <c r="P1043"/>
      <c r="Q1043"/>
    </row>
    <row r="1044" spans="1:17" hidden="1" outlineLevel="2" x14ac:dyDescent="0.25">
      <c r="C1044" s="309">
        <f>баланс!$B$662</f>
        <v>-0.1549520000000939</v>
      </c>
      <c r="N1044" s="20"/>
      <c r="O1044"/>
      <c r="P1044"/>
      <c r="Q1044"/>
    </row>
    <row r="1045" spans="1:17" x14ac:dyDescent="0.25">
      <c r="A1045" s="96" t="s">
        <v>579</v>
      </c>
      <c r="C1045" s="309">
        <f>SUM(C1041:C1044)</f>
        <v>7.1031339510454927E-2</v>
      </c>
      <c r="N1045" s="20"/>
      <c r="O1045"/>
      <c r="P1045"/>
      <c r="Q1045"/>
    </row>
    <row r="1046" spans="1:17" hidden="1" outlineLevel="2" x14ac:dyDescent="0.25">
      <c r="B1046" s="96" t="s">
        <v>1375</v>
      </c>
      <c r="C1046" s="309">
        <f>баланс!$B$663</f>
        <v>4.7000000000025466E-2</v>
      </c>
      <c r="N1046" s="20"/>
      <c r="O1046"/>
      <c r="P1046"/>
      <c r="Q1046"/>
    </row>
    <row r="1047" spans="1:17" hidden="1" outlineLevel="1" x14ac:dyDescent="0.25">
      <c r="A1047" s="96" t="s">
        <v>581</v>
      </c>
      <c r="C1047" s="309">
        <f>SUM(C1046)</f>
        <v>4.7000000000025466E-2</v>
      </c>
      <c r="N1047" s="20"/>
      <c r="O1047"/>
      <c r="P1047"/>
      <c r="Q1047"/>
    </row>
    <row r="1048" spans="1:17" hidden="1" outlineLevel="2" x14ac:dyDescent="0.25">
      <c r="B1048" s="96" t="s">
        <v>1375</v>
      </c>
      <c r="C1048" s="309">
        <f>баланс!$B$664</f>
        <v>-0.43440000000009604</v>
      </c>
      <c r="N1048" s="20"/>
      <c r="O1048"/>
      <c r="P1048"/>
      <c r="Q1048"/>
    </row>
    <row r="1049" spans="1:17" x14ac:dyDescent="0.25">
      <c r="A1049" s="96" t="s">
        <v>582</v>
      </c>
      <c r="C1049" s="309">
        <f>SUM(C1048)</f>
        <v>-0.43440000000009604</v>
      </c>
      <c r="N1049" s="20"/>
      <c r="O1049"/>
      <c r="P1049"/>
      <c r="Q1049"/>
    </row>
    <row r="1050" spans="1:17" hidden="1" outlineLevel="2" x14ac:dyDescent="0.25">
      <c r="B1050" s="96" t="s">
        <v>1375</v>
      </c>
      <c r="C1050" s="309">
        <f>баланс!$B$665</f>
        <v>-0.19630474308291923</v>
      </c>
      <c r="N1050" s="20"/>
      <c r="O1050"/>
      <c r="P1050"/>
      <c r="Q1050"/>
    </row>
    <row r="1051" spans="1:17" hidden="1" outlineLevel="1" x14ac:dyDescent="0.25">
      <c r="A1051" s="96" t="s">
        <v>583</v>
      </c>
      <c r="C1051" s="309">
        <f>SUM(C1050)</f>
        <v>-0.19630474308291923</v>
      </c>
      <c r="N1051" s="20"/>
      <c r="O1051"/>
      <c r="P1051"/>
      <c r="Q1051"/>
    </row>
    <row r="1052" spans="1:17" hidden="1" outlineLevel="2" x14ac:dyDescent="0.25">
      <c r="B1052" s="96" t="s">
        <v>1375</v>
      </c>
      <c r="C1052" s="309">
        <f>баланс!$B$666</f>
        <v>18.097200000000043</v>
      </c>
      <c r="N1052" s="20"/>
      <c r="O1052"/>
      <c r="P1052"/>
      <c r="Q1052"/>
    </row>
    <row r="1053" spans="1:17" x14ac:dyDescent="0.25">
      <c r="A1053" s="96" t="s">
        <v>1371</v>
      </c>
      <c r="C1053" s="309">
        <f>SUM(C1052)</f>
        <v>18.097200000000043</v>
      </c>
      <c r="N1053" s="20"/>
      <c r="O1053"/>
      <c r="P1053"/>
      <c r="Q1053"/>
    </row>
    <row r="1054" spans="1:17" hidden="1" outlineLevel="2" x14ac:dyDescent="0.25">
      <c r="B1054" s="96" t="s">
        <v>1375</v>
      </c>
      <c r="C1054" s="309">
        <f>баланс!$B$667</f>
        <v>7.8800000000001091E-2</v>
      </c>
      <c r="N1054" s="20"/>
      <c r="O1054"/>
      <c r="P1054"/>
      <c r="Q1054"/>
    </row>
    <row r="1055" spans="1:17" hidden="1" outlineLevel="2" x14ac:dyDescent="0.25">
      <c r="C1055" s="309">
        <f>баланс!$B$668</f>
        <v>-1.6519999999900392E-2</v>
      </c>
      <c r="N1055" s="20"/>
      <c r="O1055"/>
      <c r="P1055"/>
      <c r="Q1055"/>
    </row>
    <row r="1056" spans="1:17" hidden="1" outlineLevel="1" x14ac:dyDescent="0.25">
      <c r="A1056" s="96" t="s">
        <v>584</v>
      </c>
      <c r="C1056" s="309">
        <f>SUM(C1054:C1055)</f>
        <v>6.2280000000100699E-2</v>
      </c>
      <c r="N1056" s="20"/>
      <c r="O1056"/>
      <c r="P1056"/>
      <c r="Q1056"/>
    </row>
    <row r="1057" spans="1:17" hidden="1" outlineLevel="2" x14ac:dyDescent="0.25">
      <c r="B1057" s="96" t="s">
        <v>1375</v>
      </c>
      <c r="C1057" s="309">
        <f>баланс!$B$669</f>
        <v>-0.74175882352938061</v>
      </c>
      <c r="N1057" s="20"/>
      <c r="O1057"/>
      <c r="P1057"/>
      <c r="Q1057"/>
    </row>
    <row r="1058" spans="1:17" hidden="1" outlineLevel="1" x14ac:dyDescent="0.25">
      <c r="A1058" s="96" t="s">
        <v>586</v>
      </c>
      <c r="C1058" s="309">
        <f>SUM(C1057)</f>
        <v>-0.74175882352938061</v>
      </c>
      <c r="N1058" s="20"/>
      <c r="O1058"/>
      <c r="P1058"/>
      <c r="Q1058"/>
    </row>
    <row r="1059" spans="1:17" hidden="1" outlineLevel="2" x14ac:dyDescent="0.25">
      <c r="B1059" s="96" t="s">
        <v>1375</v>
      </c>
      <c r="C1059" s="309">
        <f>баланс!$B$670</f>
        <v>0.15050000000002228</v>
      </c>
      <c r="N1059" s="20"/>
      <c r="O1059"/>
      <c r="P1059"/>
      <c r="Q1059"/>
    </row>
    <row r="1060" spans="1:17" hidden="1" outlineLevel="1" x14ac:dyDescent="0.25">
      <c r="A1060" s="96" t="s">
        <v>588</v>
      </c>
      <c r="C1060" s="309">
        <f>SUM(C1059)</f>
        <v>0.15050000000002228</v>
      </c>
      <c r="N1060" s="20"/>
      <c r="O1060"/>
      <c r="P1060"/>
      <c r="Q1060"/>
    </row>
    <row r="1061" spans="1:17" hidden="1" outlineLevel="2" x14ac:dyDescent="0.25">
      <c r="B1061" s="96" t="s">
        <v>1375</v>
      </c>
      <c r="C1061" s="309">
        <f>баланс!$B$671</f>
        <v>0.19386000000000081</v>
      </c>
      <c r="N1061" s="20"/>
      <c r="O1061"/>
      <c r="P1061"/>
      <c r="Q1061"/>
    </row>
    <row r="1062" spans="1:17" x14ac:dyDescent="0.25">
      <c r="A1062" s="96" t="s">
        <v>589</v>
      </c>
      <c r="C1062" s="309">
        <f>SUM(C1061)</f>
        <v>0.19386000000000081</v>
      </c>
      <c r="N1062" s="20"/>
      <c r="O1062"/>
      <c r="P1062"/>
      <c r="Q1062"/>
    </row>
    <row r="1063" spans="1:17" hidden="1" outlineLevel="2" x14ac:dyDescent="0.25">
      <c r="B1063" s="96" t="s">
        <v>1375</v>
      </c>
      <c r="C1063" s="309">
        <f>баланс!$B$672</f>
        <v>-0.40180000000003702</v>
      </c>
      <c r="N1063" s="20"/>
      <c r="O1063"/>
      <c r="P1063"/>
      <c r="Q1063"/>
    </row>
    <row r="1064" spans="1:17" hidden="1" outlineLevel="1" x14ac:dyDescent="0.25">
      <c r="A1064" s="96" t="s">
        <v>590</v>
      </c>
      <c r="C1064" s="309">
        <f>SUM(C1063)</f>
        <v>-0.40180000000003702</v>
      </c>
      <c r="N1064" s="20"/>
      <c r="O1064"/>
      <c r="P1064"/>
      <c r="Q1064"/>
    </row>
    <row r="1065" spans="1:17" hidden="1" outlineLevel="2" x14ac:dyDescent="0.25">
      <c r="B1065" s="96" t="s">
        <v>1375</v>
      </c>
      <c r="C1065" s="309">
        <f>баланс!$B$673</f>
        <v>-0.32365476751678557</v>
      </c>
      <c r="N1065" s="20"/>
      <c r="O1065"/>
      <c r="P1065"/>
      <c r="Q1065"/>
    </row>
    <row r="1066" spans="1:17" hidden="1" outlineLevel="1" x14ac:dyDescent="0.25">
      <c r="A1066" s="96" t="s">
        <v>591</v>
      </c>
      <c r="C1066" s="309">
        <f>SUM(C1065)</f>
        <v>-0.32365476751678557</v>
      </c>
      <c r="N1066" s="20"/>
      <c r="O1066"/>
      <c r="P1066"/>
      <c r="Q1066"/>
    </row>
    <row r="1067" spans="1:17" hidden="1" outlineLevel="2" x14ac:dyDescent="0.25">
      <c r="B1067" s="96" t="s">
        <v>1375</v>
      </c>
      <c r="C1067" s="309">
        <f>баланс!$B$674</f>
        <v>99.251999999999953</v>
      </c>
      <c r="N1067" s="20"/>
      <c r="O1067"/>
      <c r="P1067"/>
      <c r="Q1067"/>
    </row>
    <row r="1068" spans="1:17" hidden="1" outlineLevel="1" x14ac:dyDescent="0.25">
      <c r="A1068" s="96" t="s">
        <v>593</v>
      </c>
      <c r="C1068" s="309">
        <f>SUM(C1067)</f>
        <v>99.251999999999953</v>
      </c>
      <c r="N1068" s="20"/>
      <c r="O1068"/>
      <c r="P1068"/>
      <c r="Q1068"/>
    </row>
    <row r="1069" spans="1:17" hidden="1" outlineLevel="2" x14ac:dyDescent="0.25">
      <c r="B1069" s="96" t="s">
        <v>1375</v>
      </c>
      <c r="C1069" s="309">
        <f>баланс!$B$675</f>
        <v>-0.19780000000002929</v>
      </c>
      <c r="N1069" s="20"/>
      <c r="O1069"/>
      <c r="P1069"/>
      <c r="Q1069"/>
    </row>
    <row r="1070" spans="1:17" hidden="1" outlineLevel="2" x14ac:dyDescent="0.25">
      <c r="C1070" s="309">
        <f>баланс!$B$676</f>
        <v>5.6598500000291097E-2</v>
      </c>
      <c r="N1070" s="20"/>
      <c r="O1070"/>
      <c r="P1070"/>
      <c r="Q1070"/>
    </row>
    <row r="1071" spans="1:17" x14ac:dyDescent="0.25">
      <c r="A1071" s="96" t="s">
        <v>594</v>
      </c>
      <c r="C1071" s="309">
        <f>SUM(C1069:C1070)</f>
        <v>-0.14120149999973819</v>
      </c>
      <c r="N1071" s="20"/>
      <c r="O1071"/>
      <c r="P1071"/>
      <c r="Q1071"/>
    </row>
    <row r="1072" spans="1:17" hidden="1" outlineLevel="2" x14ac:dyDescent="0.25">
      <c r="B1072" s="96" t="s">
        <v>1375</v>
      </c>
      <c r="C1072" s="309">
        <f>баланс!$B$677</f>
        <v>-1.0998700000000099</v>
      </c>
      <c r="N1072" s="20"/>
      <c r="O1072"/>
      <c r="P1072"/>
      <c r="Q1072"/>
    </row>
    <row r="1073" spans="1:17" hidden="1" outlineLevel="2" x14ac:dyDescent="0.25">
      <c r="C1073" s="309">
        <f>баланс!$B$678</f>
        <v>-0.27110599999991791</v>
      </c>
      <c r="N1073" s="20"/>
      <c r="O1073"/>
      <c r="P1073"/>
      <c r="Q1073"/>
    </row>
    <row r="1074" spans="1:17" hidden="1" outlineLevel="2" x14ac:dyDescent="0.25">
      <c r="C1074" s="309">
        <f>баланс!$B$679</f>
        <v>-0.38954000000012456</v>
      </c>
      <c r="N1074" s="20"/>
      <c r="O1074"/>
      <c r="P1074"/>
      <c r="Q1074"/>
    </row>
    <row r="1075" spans="1:17" hidden="1" outlineLevel="2" x14ac:dyDescent="0.25">
      <c r="C1075" s="309">
        <f>баланс!$B$680</f>
        <v>-0.34447499999998854</v>
      </c>
      <c r="N1075" s="20"/>
      <c r="O1075"/>
      <c r="P1075"/>
      <c r="Q1075"/>
    </row>
    <row r="1076" spans="1:17" hidden="1" outlineLevel="1" x14ac:dyDescent="0.25">
      <c r="A1076" s="96" t="s">
        <v>595</v>
      </c>
      <c r="C1076" s="309">
        <f>SUM(C1072:C1075)</f>
        <v>-2.1049910000000409</v>
      </c>
      <c r="N1076" s="20"/>
      <c r="O1076"/>
      <c r="P1076"/>
      <c r="Q1076"/>
    </row>
    <row r="1077" spans="1:17" hidden="1" outlineLevel="2" x14ac:dyDescent="0.25">
      <c r="B1077" s="96" t="s">
        <v>1375</v>
      </c>
      <c r="C1077" s="309">
        <f>баланс!$B$681</f>
        <v>-0.17399999999997817</v>
      </c>
      <c r="N1077" s="20"/>
      <c r="O1077"/>
      <c r="P1077"/>
      <c r="Q1077"/>
    </row>
    <row r="1078" spans="1:17" x14ac:dyDescent="0.25">
      <c r="A1078" s="96" t="s">
        <v>597</v>
      </c>
      <c r="C1078" s="309">
        <f>SUM(C1077)</f>
        <v>-0.17399999999997817</v>
      </c>
      <c r="N1078" s="20"/>
      <c r="O1078"/>
      <c r="P1078"/>
      <c r="Q1078"/>
    </row>
    <row r="1079" spans="1:17" hidden="1" outlineLevel="2" x14ac:dyDescent="0.25">
      <c r="B1079" s="96" t="s">
        <v>1375</v>
      </c>
      <c r="C1079" s="309">
        <f>баланс!$B$682</f>
        <v>9.0126149539230482E-2</v>
      </c>
      <c r="N1079" s="20"/>
      <c r="O1079"/>
      <c r="P1079"/>
      <c r="Q1079"/>
    </row>
    <row r="1080" spans="1:17" hidden="1" outlineLevel="1" x14ac:dyDescent="0.25">
      <c r="A1080" s="96" t="s">
        <v>598</v>
      </c>
      <c r="C1080" s="309">
        <f>SUM(C1079)</f>
        <v>9.0126149539230482E-2</v>
      </c>
      <c r="N1080" s="20"/>
      <c r="O1080"/>
      <c r="P1080"/>
      <c r="Q1080"/>
    </row>
    <row r="1081" spans="1:17" hidden="1" outlineLevel="2" x14ac:dyDescent="0.25">
      <c r="B1081" s="96" t="s">
        <v>1375</v>
      </c>
      <c r="C1081" s="309">
        <f>баланс!$B$683</f>
        <v>-0.15569999999956963</v>
      </c>
      <c r="N1081" s="20"/>
      <c r="O1081"/>
      <c r="P1081"/>
      <c r="Q1081"/>
    </row>
    <row r="1082" spans="1:17" hidden="1" outlineLevel="1" x14ac:dyDescent="0.25">
      <c r="A1082" s="96" t="s">
        <v>600</v>
      </c>
      <c r="C1082" s="309">
        <f>SUM(C1081)</f>
        <v>-0.15569999999956963</v>
      </c>
      <c r="N1082" s="20"/>
      <c r="O1082"/>
      <c r="P1082"/>
      <c r="Q1082"/>
    </row>
    <row r="1083" spans="1:17" hidden="1" outlineLevel="2" x14ac:dyDescent="0.25">
      <c r="B1083" s="96" t="s">
        <v>1375</v>
      </c>
      <c r="C1083" s="309">
        <f>баланс!$B$684</f>
        <v>0.34672500000033324</v>
      </c>
      <c r="N1083" s="20"/>
      <c r="O1083"/>
      <c r="P1083"/>
      <c r="Q1083"/>
    </row>
    <row r="1084" spans="1:17" x14ac:dyDescent="0.25">
      <c r="A1084" s="96" t="s">
        <v>602</v>
      </c>
      <c r="C1084" s="309">
        <f>SUM(C1083)</f>
        <v>0.34672500000033324</v>
      </c>
      <c r="N1084" s="20"/>
      <c r="O1084"/>
      <c r="P1084"/>
      <c r="Q1084"/>
    </row>
    <row r="1085" spans="1:17" hidden="1" outlineLevel="2" x14ac:dyDescent="0.25">
      <c r="B1085" s="96" t="s">
        <v>1375</v>
      </c>
      <c r="C1085" s="309">
        <f>баланс!$B$685</f>
        <v>289.93847200000039</v>
      </c>
      <c r="N1085" s="20"/>
      <c r="O1085"/>
      <c r="P1085"/>
      <c r="Q1085"/>
    </row>
    <row r="1086" spans="1:17" hidden="1" outlineLevel="2" x14ac:dyDescent="0.25">
      <c r="C1086" s="309">
        <f>баланс!$B$686</f>
        <v>-0.19839999999999236</v>
      </c>
      <c r="N1086" s="20"/>
      <c r="O1086"/>
      <c r="P1086"/>
      <c r="Q1086"/>
    </row>
    <row r="1087" spans="1:17" hidden="1" outlineLevel="2" x14ac:dyDescent="0.25">
      <c r="C1087" s="309">
        <f>баланс!$B$687</f>
        <v>-0.14300200000002405</v>
      </c>
      <c r="N1087" s="20"/>
      <c r="O1087"/>
      <c r="P1087"/>
      <c r="Q1087"/>
    </row>
    <row r="1088" spans="1:17" hidden="1" outlineLevel="2" x14ac:dyDescent="0.25">
      <c r="C1088" s="309">
        <f>баланс!$B$688</f>
        <v>-0.38797499999964202</v>
      </c>
      <c r="N1088" s="20"/>
      <c r="O1088"/>
      <c r="P1088"/>
      <c r="Q1088"/>
    </row>
    <row r="1089" spans="3:17" hidden="1" outlineLevel="2" x14ac:dyDescent="0.25">
      <c r="C1089" s="309">
        <f>баланс!$B$689</f>
        <v>-0.20571950000004335</v>
      </c>
      <c r="N1089" s="20"/>
      <c r="O1089"/>
      <c r="P1089"/>
      <c r="Q1089"/>
    </row>
    <row r="1090" spans="3:17" hidden="1" outlineLevel="2" x14ac:dyDescent="0.25">
      <c r="C1090" s="309">
        <f>баланс!$B$690</f>
        <v>-0.40119000000004235</v>
      </c>
      <c r="N1090" s="20"/>
      <c r="O1090"/>
      <c r="P1090"/>
      <c r="Q1090"/>
    </row>
    <row r="1091" spans="3:17" hidden="1" outlineLevel="2" x14ac:dyDescent="0.25">
      <c r="C1091" s="309">
        <f>баланс!$B$691</f>
        <v>0.18084299999998166</v>
      </c>
      <c r="N1091" s="20"/>
      <c r="O1091"/>
      <c r="P1091"/>
      <c r="Q1091"/>
    </row>
    <row r="1092" spans="3:17" hidden="1" outlineLevel="2" x14ac:dyDescent="0.25">
      <c r="C1092" s="309">
        <f>баланс!$B$692</f>
        <v>0.32868000000007669</v>
      </c>
      <c r="N1092" s="20"/>
      <c r="O1092"/>
      <c r="P1092"/>
      <c r="Q1092"/>
    </row>
    <row r="1093" spans="3:17" hidden="1" outlineLevel="2" x14ac:dyDescent="0.25">
      <c r="C1093" s="309">
        <f>баланс!$B$693</f>
        <v>-0.53599999999983083</v>
      </c>
      <c r="N1093" s="20"/>
      <c r="O1093"/>
      <c r="P1093"/>
      <c r="Q1093"/>
    </row>
    <row r="1094" spans="3:17" hidden="1" outlineLevel="2" x14ac:dyDescent="0.25">
      <c r="C1094" s="309">
        <f>баланс!$B$694</f>
        <v>-0.34911999999997079</v>
      </c>
      <c r="N1094" s="20"/>
      <c r="O1094"/>
      <c r="P1094"/>
      <c r="Q1094"/>
    </row>
    <row r="1095" spans="3:17" hidden="1" outlineLevel="2" x14ac:dyDescent="0.25">
      <c r="C1095" s="309">
        <f>баланс!$B$695</f>
        <v>-0.42360700000006091</v>
      </c>
      <c r="N1095" s="20"/>
      <c r="O1095"/>
      <c r="P1095"/>
      <c r="Q1095"/>
    </row>
    <row r="1096" spans="3:17" hidden="1" outlineLevel="2" x14ac:dyDescent="0.25">
      <c r="C1096" s="309">
        <f>баланс!$B$696</f>
        <v>0.23659999999995307</v>
      </c>
      <c r="N1096" s="20"/>
      <c r="O1096"/>
      <c r="P1096"/>
      <c r="Q1096"/>
    </row>
    <row r="1097" spans="3:17" hidden="1" outlineLevel="2" x14ac:dyDescent="0.25">
      <c r="C1097" s="309">
        <f>баланс!$B$697</f>
        <v>0.30434000000013839</v>
      </c>
      <c r="N1097" s="20"/>
      <c r="O1097"/>
      <c r="P1097"/>
      <c r="Q1097"/>
    </row>
    <row r="1098" spans="3:17" hidden="1" outlineLevel="2" x14ac:dyDescent="0.25">
      <c r="C1098" s="309">
        <f>баланс!$B$698</f>
        <v>0.13120749999995951</v>
      </c>
      <c r="N1098" s="20"/>
      <c r="O1098"/>
      <c r="P1098"/>
      <c r="Q1098"/>
    </row>
    <row r="1099" spans="3:17" hidden="1" outlineLevel="2" x14ac:dyDescent="0.25">
      <c r="C1099" s="309">
        <f>баланс!$B$699</f>
        <v>-288.89619250000032</v>
      </c>
      <c r="N1099" s="20"/>
      <c r="O1099"/>
      <c r="P1099"/>
      <c r="Q1099"/>
    </row>
    <row r="1100" spans="3:17" hidden="1" outlineLevel="2" x14ac:dyDescent="0.25">
      <c r="C1100" s="309">
        <f>баланс!$B$700</f>
        <v>0.2170099999998456</v>
      </c>
      <c r="N1100" s="20"/>
      <c r="O1100"/>
      <c r="P1100"/>
      <c r="Q1100"/>
    </row>
    <row r="1101" spans="3:17" hidden="1" outlineLevel="2" x14ac:dyDescent="0.25">
      <c r="C1101" s="309">
        <f>баланс!$B$701</f>
        <v>-7.0500000000038199E-2</v>
      </c>
      <c r="N1101" s="20"/>
      <c r="O1101"/>
      <c r="P1101"/>
      <c r="Q1101"/>
    </row>
    <row r="1102" spans="3:17" hidden="1" outlineLevel="2" x14ac:dyDescent="0.25">
      <c r="C1102" s="309">
        <f>баланс!$B$702</f>
        <v>0.37049999999999272</v>
      </c>
      <c r="N1102" s="20"/>
      <c r="O1102"/>
      <c r="P1102"/>
      <c r="Q1102"/>
    </row>
    <row r="1103" spans="3:17" hidden="1" outlineLevel="2" x14ac:dyDescent="0.25">
      <c r="C1103" s="309">
        <f>баланс!$B$703</f>
        <v>-0.42119999999999891</v>
      </c>
      <c r="N1103" s="20"/>
      <c r="O1103"/>
      <c r="P1103"/>
      <c r="Q1103"/>
    </row>
    <row r="1104" spans="3:17" hidden="1" outlineLevel="2" x14ac:dyDescent="0.25">
      <c r="C1104" s="309">
        <f>баланс!$B$704</f>
        <v>-0.45246500000007472</v>
      </c>
      <c r="N1104" s="20"/>
      <c r="O1104"/>
      <c r="P1104"/>
      <c r="Q1104"/>
    </row>
    <row r="1105" spans="1:17" hidden="1" outlineLevel="2" x14ac:dyDescent="0.25">
      <c r="C1105" s="309">
        <f>баланс!$B$705</f>
        <v>0.43364000000019587</v>
      </c>
      <c r="N1105" s="20"/>
      <c r="O1105"/>
      <c r="P1105"/>
      <c r="Q1105"/>
    </row>
    <row r="1106" spans="1:17" hidden="1" outlineLevel="1" x14ac:dyDescent="0.25">
      <c r="A1106" s="96" t="s">
        <v>604</v>
      </c>
      <c r="C1106" s="309">
        <f>SUM(C1085:C1105)</f>
        <v>-0.34407849999951168</v>
      </c>
      <c r="N1106" s="20"/>
      <c r="O1106"/>
      <c r="P1106"/>
      <c r="Q1106"/>
    </row>
    <row r="1107" spans="1:17" hidden="1" outlineLevel="2" x14ac:dyDescent="0.25">
      <c r="B1107" s="96" t="s">
        <v>1375</v>
      </c>
      <c r="C1107" s="309">
        <f>баланс!$B$706</f>
        <v>0.20120000000000005</v>
      </c>
      <c r="N1107" s="20"/>
      <c r="O1107"/>
      <c r="P1107"/>
      <c r="Q1107"/>
    </row>
    <row r="1108" spans="1:17" x14ac:dyDescent="0.25">
      <c r="A1108" s="96" t="s">
        <v>606</v>
      </c>
      <c r="C1108" s="309">
        <f>SUM(C1107)</f>
        <v>0.20120000000000005</v>
      </c>
      <c r="N1108" s="20"/>
      <c r="O1108"/>
      <c r="P1108"/>
      <c r="Q1108"/>
    </row>
    <row r="1109" spans="1:17" hidden="1" outlineLevel="2" x14ac:dyDescent="0.25">
      <c r="B1109" s="96" t="s">
        <v>1375</v>
      </c>
      <c r="C1109" s="309">
        <f>баланс!$B$707</f>
        <v>-54.383440000000064</v>
      </c>
      <c r="N1109" s="20"/>
      <c r="O1109"/>
      <c r="P1109"/>
      <c r="Q1109"/>
    </row>
    <row r="1110" spans="1:17" hidden="1" outlineLevel="1" x14ac:dyDescent="0.25">
      <c r="A1110" s="96" t="s">
        <v>608</v>
      </c>
      <c r="C1110" s="309">
        <f>SUM(C1109)</f>
        <v>-54.383440000000064</v>
      </c>
      <c r="N1110" s="20"/>
      <c r="O1110"/>
      <c r="P1110"/>
      <c r="Q1110"/>
    </row>
    <row r="1111" spans="1:17" hidden="1" outlineLevel="2" x14ac:dyDescent="0.25">
      <c r="B1111" s="96" t="s">
        <v>1375</v>
      </c>
      <c r="C1111" s="309">
        <f>баланс!$B$708</f>
        <v>0.24175000000002456</v>
      </c>
      <c r="N1111" s="20"/>
      <c r="O1111"/>
      <c r="P1111"/>
      <c r="Q1111"/>
    </row>
    <row r="1112" spans="1:17" x14ac:dyDescent="0.25">
      <c r="A1112" s="96" t="s">
        <v>609</v>
      </c>
      <c r="C1112" s="309">
        <f>SUM(C1111)</f>
        <v>0.24175000000002456</v>
      </c>
      <c r="N1112" s="20"/>
      <c r="O1112"/>
      <c r="P1112"/>
      <c r="Q1112"/>
    </row>
    <row r="1113" spans="1:17" hidden="1" outlineLevel="2" x14ac:dyDescent="0.25">
      <c r="B1113" s="96" t="s">
        <v>1375</v>
      </c>
      <c r="C1113" s="309">
        <f>баланс!$B$709</f>
        <v>0.36275999999998021</v>
      </c>
      <c r="N1113" s="20"/>
      <c r="O1113"/>
      <c r="P1113"/>
      <c r="Q1113"/>
    </row>
    <row r="1114" spans="1:17" hidden="1" outlineLevel="2" x14ac:dyDescent="0.25">
      <c r="C1114" s="309">
        <f>баланс!$B$710</f>
        <v>0.43327999999996791</v>
      </c>
      <c r="N1114" s="20"/>
      <c r="O1114"/>
      <c r="P1114"/>
      <c r="Q1114"/>
    </row>
    <row r="1115" spans="1:17" hidden="1" outlineLevel="1" x14ac:dyDescent="0.25">
      <c r="A1115" s="96" t="s">
        <v>610</v>
      </c>
      <c r="C1115" s="309">
        <f>SUM(C1113:C1114)</f>
        <v>0.79603999999994812</v>
      </c>
      <c r="N1115" s="20"/>
      <c r="O1115"/>
      <c r="P1115"/>
      <c r="Q1115"/>
    </row>
    <row r="1116" spans="1:17" hidden="1" outlineLevel="2" x14ac:dyDescent="0.25">
      <c r="B1116" s="96" t="s">
        <v>1375</v>
      </c>
      <c r="C1116" s="309">
        <f>баланс!$B$711</f>
        <v>-3.1999999999925421E-2</v>
      </c>
      <c r="N1116" s="20"/>
      <c r="O1116"/>
      <c r="P1116"/>
      <c r="Q1116"/>
    </row>
    <row r="1117" spans="1:17" x14ac:dyDescent="0.25">
      <c r="A1117" s="96" t="s">
        <v>612</v>
      </c>
      <c r="C1117" s="309">
        <f>SUM(C1116)</f>
        <v>-3.1999999999925421E-2</v>
      </c>
      <c r="N1117" s="20"/>
      <c r="O1117"/>
      <c r="P1117"/>
      <c r="Q1117"/>
    </row>
    <row r="1118" spans="1:17" hidden="1" outlineLevel="2" x14ac:dyDescent="0.25">
      <c r="B1118" s="96" t="s">
        <v>1375</v>
      </c>
      <c r="C1118" s="309">
        <f>баланс!$B$712</f>
        <v>6.6818682155769693E-2</v>
      </c>
      <c r="N1118" s="20"/>
      <c r="O1118"/>
      <c r="P1118"/>
      <c r="Q1118"/>
    </row>
    <row r="1119" spans="1:17" hidden="1" outlineLevel="1" x14ac:dyDescent="0.25">
      <c r="A1119" s="96" t="s">
        <v>613</v>
      </c>
      <c r="C1119" s="309">
        <f>SUM(C1118)</f>
        <v>6.6818682155769693E-2</v>
      </c>
      <c r="N1119" s="20"/>
      <c r="O1119"/>
      <c r="P1119"/>
      <c r="Q1119"/>
    </row>
    <row r="1120" spans="1:17" hidden="1" outlineLevel="2" x14ac:dyDescent="0.25">
      <c r="B1120" s="96" t="s">
        <v>1375</v>
      </c>
      <c r="C1120" s="309">
        <f>баланс!$B$713</f>
        <v>-0.80993999999918742</v>
      </c>
      <c r="N1120" s="20"/>
      <c r="O1120"/>
      <c r="P1120"/>
      <c r="Q1120"/>
    </row>
    <row r="1121" spans="1:17" hidden="1" outlineLevel="2" x14ac:dyDescent="0.25">
      <c r="C1121" s="309">
        <f>баланс!$B$714</f>
        <v>0.18620999999996002</v>
      </c>
      <c r="N1121" s="20"/>
      <c r="O1121"/>
      <c r="P1121"/>
      <c r="Q1121"/>
    </row>
    <row r="1122" spans="1:17" hidden="1" outlineLevel="2" x14ac:dyDescent="0.25">
      <c r="C1122" s="309">
        <f>баланс!$B$715</f>
        <v>8.0572399999937261E-2</v>
      </c>
      <c r="N1122" s="20"/>
      <c r="O1122"/>
      <c r="P1122"/>
      <c r="Q1122"/>
    </row>
    <row r="1123" spans="1:17" x14ac:dyDescent="0.25">
      <c r="A1123" s="96" t="s">
        <v>615</v>
      </c>
      <c r="C1123" s="309">
        <f>SUM(C1120:C1122)</f>
        <v>-0.54315759999929014</v>
      </c>
      <c r="N1123" s="20"/>
      <c r="O1123"/>
      <c r="P1123"/>
      <c r="Q1123"/>
    </row>
    <row r="1124" spans="1:17" hidden="1" outlineLevel="2" x14ac:dyDescent="0.25">
      <c r="B1124" s="96" t="s">
        <v>1375</v>
      </c>
      <c r="C1124" s="309">
        <f>баланс!$B$716</f>
        <v>-0.37867197191789614</v>
      </c>
      <c r="N1124" s="20"/>
      <c r="O1124"/>
      <c r="P1124"/>
      <c r="Q1124"/>
    </row>
    <row r="1125" spans="1:17" hidden="1" outlineLevel="2" x14ac:dyDescent="0.25">
      <c r="C1125" s="309">
        <f>баланс!$B$717</f>
        <v>-2373.1352336999998</v>
      </c>
      <c r="N1125" s="20"/>
      <c r="O1125"/>
      <c r="P1125"/>
      <c r="Q1125"/>
    </row>
    <row r="1126" spans="1:17" hidden="1" outlineLevel="2" x14ac:dyDescent="0.25">
      <c r="C1126" s="309">
        <f>баланс!$B$718</f>
        <v>-8.8115337499630186E-2</v>
      </c>
      <c r="N1126" s="20"/>
      <c r="O1126"/>
      <c r="P1126"/>
      <c r="Q1126"/>
    </row>
    <row r="1127" spans="1:17" hidden="1" outlineLevel="2" x14ac:dyDescent="0.25">
      <c r="C1127" s="309">
        <f>баланс!$B$719</f>
        <v>-0.31520000000000437</v>
      </c>
      <c r="N1127" s="20"/>
      <c r="O1127"/>
      <c r="P1127"/>
      <c r="Q1127"/>
    </row>
    <row r="1128" spans="1:17" hidden="1" outlineLevel="2" x14ac:dyDescent="0.25">
      <c r="C1128" s="309">
        <f>баланс!$B$720</f>
        <v>-0.24800000000004729</v>
      </c>
      <c r="N1128" s="20"/>
      <c r="O1128"/>
      <c r="P1128"/>
      <c r="Q1128"/>
    </row>
    <row r="1129" spans="1:17" hidden="1" outlineLevel="2" x14ac:dyDescent="0.25">
      <c r="C1129" s="309">
        <f>баланс!$B$721</f>
        <v>-0.32962500000007822</v>
      </c>
      <c r="N1129" s="20"/>
      <c r="O1129"/>
      <c r="P1129"/>
      <c r="Q1129"/>
    </row>
    <row r="1130" spans="1:17" hidden="1" outlineLevel="1" x14ac:dyDescent="0.25">
      <c r="A1130" s="96" t="s">
        <v>617</v>
      </c>
      <c r="C1130" s="309">
        <f>SUM(C1124:C1129)</f>
        <v>-2374.4948460094174</v>
      </c>
      <c r="N1130" s="20"/>
      <c r="O1130"/>
      <c r="P1130"/>
      <c r="Q1130"/>
    </row>
    <row r="1131" spans="1:17" hidden="1" outlineLevel="2" x14ac:dyDescent="0.25">
      <c r="B1131" s="96" t="s">
        <v>1375</v>
      </c>
      <c r="C1131" s="309">
        <f>баланс!$B$722</f>
        <v>-0.26989999999955216</v>
      </c>
      <c r="N1131" s="20"/>
      <c r="O1131"/>
      <c r="P1131"/>
      <c r="Q1131"/>
    </row>
    <row r="1132" spans="1:17" hidden="1" outlineLevel="1" x14ac:dyDescent="0.25">
      <c r="A1132" s="96" t="s">
        <v>619</v>
      </c>
      <c r="C1132" s="309">
        <f>SUM(C1131)</f>
        <v>-0.26989999999955216</v>
      </c>
      <c r="N1132" s="20"/>
      <c r="O1132"/>
      <c r="P1132"/>
      <c r="Q1132"/>
    </row>
    <row r="1133" spans="1:17" hidden="1" outlineLevel="2" x14ac:dyDescent="0.25">
      <c r="B1133" s="96" t="s">
        <v>1375</v>
      </c>
      <c r="C1133" s="309">
        <f>баланс!$B$723</f>
        <v>-0.30570000000000164</v>
      </c>
      <c r="N1133" s="20"/>
      <c r="O1133"/>
      <c r="P1133"/>
      <c r="Q1133"/>
    </row>
    <row r="1134" spans="1:17" hidden="1" outlineLevel="1" x14ac:dyDescent="0.25">
      <c r="A1134" s="96" t="s">
        <v>621</v>
      </c>
      <c r="C1134" s="309">
        <f>SUM(C1133)</f>
        <v>-0.30570000000000164</v>
      </c>
      <c r="N1134" s="20"/>
      <c r="O1134"/>
      <c r="P1134"/>
      <c r="Q1134"/>
    </row>
    <row r="1135" spans="1:17" hidden="1" outlineLevel="2" x14ac:dyDescent="0.25">
      <c r="B1135" s="96" t="s">
        <v>1375</v>
      </c>
      <c r="C1135" s="309">
        <f>баланс!$B$724</f>
        <v>-8.4167446295610944</v>
      </c>
      <c r="N1135" s="20"/>
      <c r="O1135"/>
      <c r="P1135"/>
      <c r="Q1135"/>
    </row>
    <row r="1136" spans="1:17" hidden="1" outlineLevel="2" x14ac:dyDescent="0.25">
      <c r="C1136" s="309">
        <f>баланс!$B$725</f>
        <v>170.54160000000002</v>
      </c>
      <c r="N1136" s="20"/>
      <c r="O1136"/>
      <c r="P1136"/>
      <c r="Q1136"/>
    </row>
    <row r="1137" spans="1:17" hidden="1" outlineLevel="2" x14ac:dyDescent="0.25">
      <c r="C1137" s="309">
        <f>баланс!$B$726</f>
        <v>-170.655</v>
      </c>
      <c r="N1137" s="20"/>
      <c r="O1137"/>
      <c r="P1137"/>
      <c r="Q1137"/>
    </row>
    <row r="1138" spans="1:17" hidden="1" outlineLevel="2" x14ac:dyDescent="0.25">
      <c r="C1138" s="309">
        <f>баланс!$B$727</f>
        <v>6.3831999999820255E-2</v>
      </c>
      <c r="N1138" s="20"/>
      <c r="O1138"/>
      <c r="P1138"/>
      <c r="Q1138"/>
    </row>
    <row r="1139" spans="1:17" hidden="1" outlineLevel="2" x14ac:dyDescent="0.25">
      <c r="C1139" s="309">
        <f>баланс!$B$728</f>
        <v>-1.3357640000000401</v>
      </c>
      <c r="N1139" s="20"/>
      <c r="O1139"/>
      <c r="P1139"/>
      <c r="Q1139"/>
    </row>
    <row r="1140" spans="1:17" hidden="1" outlineLevel="2" x14ac:dyDescent="0.25">
      <c r="C1140" s="309">
        <f>баланс!$B$729</f>
        <v>-0.15209469999990688</v>
      </c>
      <c r="N1140" s="20"/>
      <c r="O1140"/>
      <c r="P1140"/>
      <c r="Q1140"/>
    </row>
    <row r="1141" spans="1:17" hidden="1" outlineLevel="2" x14ac:dyDescent="0.25">
      <c r="C1141" s="309">
        <f>баланс!$B$730</f>
        <v>0.24961999999959517</v>
      </c>
      <c r="N1141" s="20"/>
      <c r="O1141"/>
      <c r="P1141"/>
      <c r="Q1141"/>
    </row>
    <row r="1142" spans="1:17" hidden="1" outlineLevel="2" x14ac:dyDescent="0.25">
      <c r="C1142" s="309">
        <f>баланс!$B$731</f>
        <v>9.2766500000002452</v>
      </c>
      <c r="N1142" s="20"/>
      <c r="O1142"/>
      <c r="P1142"/>
      <c r="Q1142"/>
    </row>
    <row r="1143" spans="1:17" hidden="1" outlineLevel="1" x14ac:dyDescent="0.25">
      <c r="A1143" s="96" t="s">
        <v>622</v>
      </c>
      <c r="C1143" s="309">
        <f>SUM(C1135:C1142)</f>
        <v>-0.42790132956136517</v>
      </c>
      <c r="N1143" s="20"/>
      <c r="O1143"/>
      <c r="P1143"/>
      <c r="Q1143"/>
    </row>
    <row r="1144" spans="1:17" hidden="1" outlineLevel="2" x14ac:dyDescent="0.25">
      <c r="B1144" s="96" t="s">
        <v>1375</v>
      </c>
      <c r="C1144" s="309">
        <f>баланс!$B$732</f>
        <v>-0.25330599999989545</v>
      </c>
      <c r="N1144" s="20"/>
      <c r="O1144"/>
      <c r="P1144"/>
      <c r="Q1144"/>
    </row>
    <row r="1145" spans="1:17" hidden="1" outlineLevel="2" x14ac:dyDescent="0.25">
      <c r="C1145" s="309">
        <f>баланс!$B$733</f>
        <v>-0.56074000000000979</v>
      </c>
      <c r="N1145" s="20"/>
      <c r="O1145"/>
      <c r="P1145"/>
      <c r="Q1145"/>
    </row>
    <row r="1146" spans="1:17" hidden="1" outlineLevel="2" x14ac:dyDescent="0.25">
      <c r="C1146" s="309">
        <f>баланс!$B$734</f>
        <v>0.86645000000004302</v>
      </c>
      <c r="N1146" s="20"/>
      <c r="O1146"/>
      <c r="P1146"/>
      <c r="Q1146"/>
    </row>
    <row r="1147" spans="1:17" x14ac:dyDescent="0.25">
      <c r="A1147" s="96" t="s">
        <v>624</v>
      </c>
      <c r="C1147" s="309">
        <f>SUM(C1144:C1146)</f>
        <v>5.2404000000137785E-2</v>
      </c>
      <c r="N1147" s="20"/>
      <c r="O1147"/>
      <c r="P1147"/>
      <c r="Q1147"/>
    </row>
    <row r="1148" spans="1:17" hidden="1" outlineLevel="2" x14ac:dyDescent="0.25">
      <c r="B1148" s="96" t="s">
        <v>1375</v>
      </c>
      <c r="C1148" s="309">
        <f>баланс!$B$735</f>
        <v>-1.1178249070632091</v>
      </c>
      <c r="N1148" s="20"/>
      <c r="O1148"/>
      <c r="P1148"/>
      <c r="Q1148"/>
    </row>
    <row r="1149" spans="1:17" hidden="1" outlineLevel="1" x14ac:dyDescent="0.25">
      <c r="A1149" s="96" t="s">
        <v>626</v>
      </c>
      <c r="C1149" s="309">
        <f>SUM(C1148)</f>
        <v>-1.1178249070632091</v>
      </c>
      <c r="N1149" s="20"/>
      <c r="O1149"/>
      <c r="P1149"/>
      <c r="Q1149"/>
    </row>
    <row r="1150" spans="1:17" hidden="1" outlineLevel="2" x14ac:dyDescent="0.25">
      <c r="B1150" s="96" t="s">
        <v>1375</v>
      </c>
      <c r="C1150" s="309">
        <f>баланс!$B$736</f>
        <v>1.3911200000000008</v>
      </c>
      <c r="N1150" s="20"/>
      <c r="O1150"/>
      <c r="P1150"/>
      <c r="Q1150"/>
    </row>
    <row r="1151" spans="1:17" hidden="1" outlineLevel="1" x14ac:dyDescent="0.25">
      <c r="A1151" s="96" t="s">
        <v>627</v>
      </c>
      <c r="C1151" s="309">
        <f>SUM(C1150)</f>
        <v>1.3911200000000008</v>
      </c>
      <c r="N1151" s="20"/>
      <c r="O1151"/>
      <c r="P1151"/>
      <c r="Q1151"/>
    </row>
    <row r="1152" spans="1:17" hidden="1" outlineLevel="2" x14ac:dyDescent="0.25">
      <c r="B1152" s="96" t="s">
        <v>1375</v>
      </c>
      <c r="C1152" s="309">
        <f>баланс!$B$737</f>
        <v>0.18299999999999272</v>
      </c>
      <c r="N1152" s="20"/>
      <c r="O1152"/>
      <c r="P1152"/>
      <c r="Q1152"/>
    </row>
    <row r="1153" spans="1:17" hidden="1" outlineLevel="1" x14ac:dyDescent="0.25">
      <c r="A1153" s="96" t="s">
        <v>628</v>
      </c>
      <c r="C1153" s="309">
        <f>SUM(C1152)</f>
        <v>0.18299999999999272</v>
      </c>
      <c r="N1153" s="20"/>
      <c r="O1153"/>
      <c r="P1153"/>
      <c r="Q1153"/>
    </row>
    <row r="1154" spans="1:17" hidden="1" outlineLevel="2" x14ac:dyDescent="0.25">
      <c r="B1154" s="96" t="s">
        <v>1375</v>
      </c>
      <c r="C1154" s="309">
        <f>баланс!$B$738</f>
        <v>4.5499999999947249E-2</v>
      </c>
      <c r="N1154" s="20"/>
      <c r="O1154"/>
      <c r="P1154"/>
      <c r="Q1154"/>
    </row>
    <row r="1155" spans="1:17" hidden="1" outlineLevel="2" x14ac:dyDescent="0.25">
      <c r="C1155" s="309">
        <f>баланс!$B$739</f>
        <v>-0.14490900000009788</v>
      </c>
      <c r="N1155" s="20"/>
      <c r="O1155"/>
      <c r="P1155"/>
      <c r="Q1155"/>
    </row>
    <row r="1156" spans="1:17" x14ac:dyDescent="0.25">
      <c r="A1156" s="96" t="s">
        <v>629</v>
      </c>
      <c r="C1156" s="309">
        <f>SUM(C1154:C1155)</f>
        <v>-9.9409000000150627E-2</v>
      </c>
      <c r="N1156" s="20"/>
      <c r="O1156"/>
      <c r="P1156"/>
      <c r="Q1156"/>
    </row>
    <row r="1157" spans="1:17" hidden="1" outlineLevel="2" x14ac:dyDescent="0.25">
      <c r="B1157" s="96" t="s">
        <v>1375</v>
      </c>
      <c r="C1157" s="309">
        <f>баланс!$B$740</f>
        <v>-4.8556489972821453</v>
      </c>
      <c r="N1157" s="20"/>
      <c r="O1157"/>
      <c r="P1157"/>
      <c r="Q1157"/>
    </row>
    <row r="1158" spans="1:17" hidden="1" outlineLevel="2" x14ac:dyDescent="0.25">
      <c r="C1158" s="309">
        <f>баланс!$B$741</f>
        <v>0.18727999999998701</v>
      </c>
      <c r="N1158" s="20"/>
      <c r="O1158"/>
      <c r="P1158"/>
      <c r="Q1158"/>
    </row>
    <row r="1159" spans="1:17" hidden="1" outlineLevel="2" x14ac:dyDescent="0.25">
      <c r="C1159" s="309">
        <f>баланс!$B$742</f>
        <v>0.33400999999992109</v>
      </c>
      <c r="N1159" s="20"/>
      <c r="O1159"/>
      <c r="P1159"/>
      <c r="Q1159"/>
    </row>
    <row r="1160" spans="1:17" hidden="1" outlineLevel="1" x14ac:dyDescent="0.25">
      <c r="A1160" s="96" t="s">
        <v>631</v>
      </c>
      <c r="C1160" s="309">
        <f>SUM(C1157:C1159)</f>
        <v>-4.3343589972822372</v>
      </c>
      <c r="N1160" s="20"/>
      <c r="O1160"/>
      <c r="P1160"/>
      <c r="Q1160"/>
    </row>
    <row r="1161" spans="1:17" hidden="1" outlineLevel="2" x14ac:dyDescent="0.25">
      <c r="B1161" s="96" t="s">
        <v>1375</v>
      </c>
      <c r="C1161" s="309">
        <f>баланс!$B$743</f>
        <v>0.19680000000002451</v>
      </c>
      <c r="N1161" s="20"/>
      <c r="O1161"/>
      <c r="P1161"/>
      <c r="Q1161"/>
    </row>
    <row r="1162" spans="1:17" x14ac:dyDescent="0.25">
      <c r="A1162" s="96" t="s">
        <v>633</v>
      </c>
      <c r="C1162" s="309">
        <f>SUM(C1161)</f>
        <v>0.19680000000002451</v>
      </c>
      <c r="N1162" s="20"/>
      <c r="O1162"/>
      <c r="P1162"/>
      <c r="Q1162"/>
    </row>
    <row r="1163" spans="1:17" hidden="1" outlineLevel="2" x14ac:dyDescent="0.25">
      <c r="B1163" s="96" t="s">
        <v>1375</v>
      </c>
      <c r="C1163" s="309">
        <f>баланс!$B$744</f>
        <v>-0.37903999999969074</v>
      </c>
      <c r="N1163" s="20"/>
      <c r="O1163"/>
      <c r="P1163"/>
      <c r="Q1163"/>
    </row>
    <row r="1164" spans="1:17" hidden="1" outlineLevel="2" x14ac:dyDescent="0.25">
      <c r="C1164" s="309">
        <f>баланс!$B$745</f>
        <v>0.41959999999971842</v>
      </c>
      <c r="N1164" s="20"/>
      <c r="O1164"/>
      <c r="P1164"/>
      <c r="Q1164"/>
    </row>
    <row r="1165" spans="1:17" hidden="1" outlineLevel="2" x14ac:dyDescent="0.25">
      <c r="C1165" s="309">
        <f>баланс!$B$746</f>
        <v>0.30948499999999513</v>
      </c>
      <c r="N1165" s="20"/>
      <c r="O1165"/>
      <c r="P1165"/>
      <c r="Q1165"/>
    </row>
    <row r="1166" spans="1:17" hidden="1" outlineLevel="2" x14ac:dyDescent="0.25">
      <c r="C1166" s="309">
        <f>баланс!$B$747</f>
        <v>-0.31539999999995416</v>
      </c>
      <c r="N1166" s="20"/>
      <c r="O1166"/>
      <c r="P1166"/>
      <c r="Q1166"/>
    </row>
    <row r="1167" spans="1:17" hidden="1" outlineLevel="1" x14ac:dyDescent="0.25">
      <c r="A1167" s="96" t="s">
        <v>634</v>
      </c>
      <c r="C1167" s="309">
        <f>SUM(C1163:C1166)</f>
        <v>3.4645000000068649E-2</v>
      </c>
      <c r="N1167" s="20"/>
      <c r="O1167"/>
      <c r="P1167"/>
      <c r="Q1167"/>
    </row>
    <row r="1168" spans="1:17" hidden="1" outlineLevel="2" x14ac:dyDescent="0.25">
      <c r="B1168" s="96" t="s">
        <v>1375</v>
      </c>
      <c r="C1168" s="309">
        <f>баланс!$B$748</f>
        <v>20.286640000001853</v>
      </c>
      <c r="N1168" s="20"/>
      <c r="O1168"/>
      <c r="P1168"/>
      <c r="Q1168"/>
    </row>
    <row r="1169" spans="1:17" hidden="1" outlineLevel="2" x14ac:dyDescent="0.25">
      <c r="C1169" s="309">
        <f>баланс!$B$749</f>
        <v>-0.38334000000008928</v>
      </c>
      <c r="N1169" s="20"/>
      <c r="O1169"/>
      <c r="P1169"/>
      <c r="Q1169"/>
    </row>
    <row r="1170" spans="1:17" hidden="1" outlineLevel="2" x14ac:dyDescent="0.25">
      <c r="C1170" s="309">
        <f>баланс!$B$750</f>
        <v>0.26153499999998076</v>
      </c>
      <c r="N1170" s="20"/>
      <c r="O1170"/>
      <c r="P1170"/>
      <c r="Q1170"/>
    </row>
    <row r="1171" spans="1:17" hidden="1" outlineLevel="2" x14ac:dyDescent="0.25">
      <c r="C1171" s="309">
        <f>баланс!$B$751</f>
        <v>-3.5199999999974807E-2</v>
      </c>
      <c r="N1171" s="20"/>
      <c r="O1171"/>
      <c r="P1171"/>
      <c r="Q1171"/>
    </row>
    <row r="1172" spans="1:17" hidden="1" outlineLevel="1" x14ac:dyDescent="0.25">
      <c r="A1172" s="96" t="s">
        <v>636</v>
      </c>
      <c r="C1172" s="309">
        <f>SUM(C1168:C1171)</f>
        <v>20.12963500000177</v>
      </c>
      <c r="N1172" s="20"/>
      <c r="O1172"/>
      <c r="P1172"/>
      <c r="Q1172"/>
    </row>
    <row r="1173" spans="1:17" hidden="1" outlineLevel="2" x14ac:dyDescent="0.25">
      <c r="B1173" s="96" t="s">
        <v>1375</v>
      </c>
      <c r="C1173" s="309">
        <f>баланс!$B$752</f>
        <v>0.69688571428577006</v>
      </c>
      <c r="N1173" s="20"/>
      <c r="O1173"/>
      <c r="P1173"/>
      <c r="Q1173"/>
    </row>
    <row r="1174" spans="1:17" hidden="1" outlineLevel="1" x14ac:dyDescent="0.25">
      <c r="A1174" s="96" t="s">
        <v>638</v>
      </c>
      <c r="C1174" s="309">
        <f>SUM(C1173)</f>
        <v>0.69688571428577006</v>
      </c>
      <c r="N1174" s="20"/>
      <c r="O1174"/>
      <c r="P1174"/>
      <c r="Q1174"/>
    </row>
    <row r="1175" spans="1:17" hidden="1" outlineLevel="2" x14ac:dyDescent="0.25">
      <c r="B1175" s="96" t="s">
        <v>1375</v>
      </c>
      <c r="C1175" s="309">
        <f>баланс!$B$753</f>
        <v>-0.11998000000016873</v>
      </c>
      <c r="N1175" s="20"/>
      <c r="O1175"/>
      <c r="P1175"/>
      <c r="Q1175"/>
    </row>
    <row r="1176" spans="1:17" hidden="1" outlineLevel="1" x14ac:dyDescent="0.25">
      <c r="A1176" s="96" t="s">
        <v>639</v>
      </c>
      <c r="C1176" s="309">
        <f>SUM(C1175)</f>
        <v>-0.11998000000016873</v>
      </c>
      <c r="N1176" s="20"/>
      <c r="O1176"/>
      <c r="P1176"/>
      <c r="Q1176"/>
    </row>
    <row r="1177" spans="1:17" hidden="1" outlineLevel="2" x14ac:dyDescent="0.25">
      <c r="B1177" s="96" t="s">
        <v>1375</v>
      </c>
      <c r="C1177" s="309">
        <f>баланс!$B$754</f>
        <v>-89.55660160965806</v>
      </c>
      <c r="N1177" s="20"/>
      <c r="O1177"/>
      <c r="P1177"/>
      <c r="Q1177"/>
    </row>
    <row r="1178" spans="1:17" hidden="1" outlineLevel="1" x14ac:dyDescent="0.25">
      <c r="A1178" s="96" t="s">
        <v>641</v>
      </c>
      <c r="C1178" s="309">
        <f>SUM(C1177)</f>
        <v>-89.55660160965806</v>
      </c>
      <c r="N1178" s="20"/>
      <c r="O1178"/>
      <c r="P1178"/>
      <c r="Q1178"/>
    </row>
    <row r="1179" spans="1:17" hidden="1" outlineLevel="2" x14ac:dyDescent="0.25">
      <c r="B1179" s="96" t="s">
        <v>1375</v>
      </c>
      <c r="C1179" s="309">
        <f>баланс!$B$755</f>
        <v>-0.12599999999997635</v>
      </c>
      <c r="N1179" s="20"/>
      <c r="O1179"/>
      <c r="P1179"/>
      <c r="Q1179"/>
    </row>
    <row r="1180" spans="1:17" hidden="1" outlineLevel="1" x14ac:dyDescent="0.25">
      <c r="A1180" s="96" t="s">
        <v>642</v>
      </c>
      <c r="C1180" s="309">
        <f>SUM(C1179)</f>
        <v>-0.12599999999997635</v>
      </c>
      <c r="N1180" s="20"/>
      <c r="O1180"/>
      <c r="P1180"/>
      <c r="Q1180"/>
    </row>
    <row r="1181" spans="1:17" hidden="1" outlineLevel="2" x14ac:dyDescent="0.25">
      <c r="B1181" s="96" t="s">
        <v>1375</v>
      </c>
      <c r="C1181" s="309">
        <f>баланс!$B$756</f>
        <v>0.31419999999997117</v>
      </c>
      <c r="N1181" s="20"/>
      <c r="O1181"/>
      <c r="P1181"/>
      <c r="Q1181"/>
    </row>
    <row r="1182" spans="1:17" hidden="1" outlineLevel="2" x14ac:dyDescent="0.25">
      <c r="C1182" s="309">
        <f>баланс!$B$757</f>
        <v>-0.32112849999998616</v>
      </c>
      <c r="N1182" s="20"/>
      <c r="O1182"/>
      <c r="P1182"/>
      <c r="Q1182"/>
    </row>
    <row r="1183" spans="1:17" hidden="1" outlineLevel="1" x14ac:dyDescent="0.25">
      <c r="A1183" s="96" t="s">
        <v>644</v>
      </c>
      <c r="C1183" s="309">
        <f>SUM(C1181:C1182)</f>
        <v>-6.9285000000149921E-3</v>
      </c>
      <c r="N1183" s="20"/>
      <c r="O1183"/>
      <c r="P1183"/>
      <c r="Q1183"/>
    </row>
    <row r="1184" spans="1:17" hidden="1" outlineLevel="2" x14ac:dyDescent="0.25">
      <c r="B1184" s="96" t="s">
        <v>1375</v>
      </c>
      <c r="C1184" s="309">
        <f>баланс!$B$758</f>
        <v>0.43349999999963984</v>
      </c>
      <c r="N1184" s="20"/>
      <c r="O1184"/>
      <c r="P1184"/>
      <c r="Q1184"/>
    </row>
    <row r="1185" spans="1:17" x14ac:dyDescent="0.25">
      <c r="A1185" s="96" t="s">
        <v>645</v>
      </c>
      <c r="C1185" s="309">
        <f>SUM(C1184)</f>
        <v>0.43349999999963984</v>
      </c>
      <c r="N1185" s="20"/>
      <c r="O1185"/>
      <c r="P1185"/>
      <c r="Q1185"/>
    </row>
    <row r="1186" spans="1:17" hidden="1" outlineLevel="2" x14ac:dyDescent="0.25">
      <c r="B1186" s="96" t="s">
        <v>1375</v>
      </c>
      <c r="C1186" s="309">
        <f>баланс!$B$759</f>
        <v>-0.46879999999964639</v>
      </c>
      <c r="N1186" s="20"/>
      <c r="O1186"/>
      <c r="P1186"/>
      <c r="Q1186"/>
    </row>
    <row r="1187" spans="1:17" hidden="1" outlineLevel="1" x14ac:dyDescent="0.25">
      <c r="A1187" s="96" t="s">
        <v>646</v>
      </c>
      <c r="C1187" s="309">
        <f>SUM(C1186)</f>
        <v>-0.46879999999964639</v>
      </c>
      <c r="N1187" s="20"/>
      <c r="O1187"/>
      <c r="P1187"/>
      <c r="Q1187"/>
    </row>
    <row r="1188" spans="1:17" hidden="1" outlineLevel="2" x14ac:dyDescent="0.25">
      <c r="B1188" s="96" t="s">
        <v>1375</v>
      </c>
      <c r="C1188" s="309">
        <f>баланс!$B$760</f>
        <v>-0.31522499999996967</v>
      </c>
      <c r="N1188" s="20"/>
      <c r="O1188"/>
      <c r="P1188"/>
      <c r="Q1188"/>
    </row>
    <row r="1189" spans="1:17" x14ac:dyDescent="0.25">
      <c r="A1189" s="96" t="s">
        <v>647</v>
      </c>
      <c r="C1189" s="309">
        <f>SUM(C1188)</f>
        <v>-0.31522499999996967</v>
      </c>
      <c r="N1189" s="20"/>
      <c r="O1189"/>
      <c r="P1189"/>
      <c r="Q1189"/>
    </row>
    <row r="1190" spans="1:17" hidden="1" outlineLevel="2" x14ac:dyDescent="0.25">
      <c r="B1190" s="96" t="s">
        <v>1375</v>
      </c>
      <c r="C1190" s="309">
        <f>баланс!$B$761</f>
        <v>0.31799999999998363</v>
      </c>
      <c r="N1190" s="20"/>
      <c r="O1190"/>
      <c r="P1190"/>
      <c r="Q1190"/>
    </row>
    <row r="1191" spans="1:17" hidden="1" outlineLevel="1" x14ac:dyDescent="0.25">
      <c r="A1191" s="96" t="s">
        <v>649</v>
      </c>
      <c r="C1191" s="309">
        <f>SUM(C1190)</f>
        <v>0.31799999999998363</v>
      </c>
      <c r="N1191" s="20"/>
      <c r="O1191"/>
      <c r="P1191"/>
      <c r="Q1191"/>
    </row>
    <row r="1192" spans="1:17" hidden="1" outlineLevel="2" x14ac:dyDescent="0.25">
      <c r="B1192" s="96" t="s">
        <v>1375</v>
      </c>
      <c r="C1192" s="309">
        <f>баланс!$B$762</f>
        <v>-3.5511999999998807</v>
      </c>
      <c r="N1192" s="20"/>
      <c r="O1192"/>
      <c r="P1192"/>
      <c r="Q1192"/>
    </row>
    <row r="1193" spans="1:17" x14ac:dyDescent="0.25">
      <c r="A1193" s="96" t="s">
        <v>651</v>
      </c>
      <c r="C1193" s="309">
        <f>SUM(C1192)</f>
        <v>-3.5511999999998807</v>
      </c>
      <c r="N1193" s="20"/>
      <c r="O1193"/>
      <c r="P1193"/>
      <c r="Q1193"/>
    </row>
    <row r="1194" spans="1:17" hidden="1" outlineLevel="2" x14ac:dyDescent="0.25">
      <c r="B1194" s="96" t="s">
        <v>1375</v>
      </c>
      <c r="C1194" s="309">
        <f>баланс!$B$763</f>
        <v>-0.51828000000000429</v>
      </c>
      <c r="N1194" s="20"/>
      <c r="O1194"/>
      <c r="P1194"/>
      <c r="Q1194"/>
    </row>
    <row r="1195" spans="1:17" hidden="1" outlineLevel="1" x14ac:dyDescent="0.25">
      <c r="A1195" s="96" t="s">
        <v>1364</v>
      </c>
      <c r="C1195" s="309">
        <f>SUM(C1194)</f>
        <v>-0.51828000000000429</v>
      </c>
      <c r="N1195" s="20"/>
      <c r="O1195"/>
      <c r="P1195"/>
      <c r="Q1195"/>
    </row>
    <row r="1196" spans="1:17" hidden="1" outlineLevel="2" x14ac:dyDescent="0.25">
      <c r="B1196" s="96" t="s">
        <v>1375</v>
      </c>
      <c r="C1196" s="309">
        <f>баланс!$B$764</f>
        <v>-10.535323000000062</v>
      </c>
      <c r="N1196" s="20"/>
      <c r="O1196"/>
      <c r="P1196"/>
      <c r="Q1196"/>
    </row>
    <row r="1197" spans="1:17" hidden="1" outlineLevel="1" x14ac:dyDescent="0.25">
      <c r="A1197" s="96" t="s">
        <v>653</v>
      </c>
      <c r="C1197" s="309">
        <f>SUM(C1196)</f>
        <v>-10.535323000000062</v>
      </c>
      <c r="N1197" s="20"/>
      <c r="O1197"/>
      <c r="P1197"/>
      <c r="Q1197"/>
    </row>
    <row r="1198" spans="1:17" hidden="1" outlineLevel="2" x14ac:dyDescent="0.25">
      <c r="B1198" s="96" t="s">
        <v>1375</v>
      </c>
      <c r="C1198" s="309">
        <f>баланс!$B$765</f>
        <v>1.0245199999985743</v>
      </c>
      <c r="N1198" s="20"/>
      <c r="O1198"/>
      <c r="P1198"/>
      <c r="Q1198"/>
    </row>
    <row r="1199" spans="1:17" hidden="1" outlineLevel="1" x14ac:dyDescent="0.25">
      <c r="A1199" s="96" t="s">
        <v>654</v>
      </c>
      <c r="C1199" s="309">
        <f>SUM(C1198)</f>
        <v>1.0245199999985743</v>
      </c>
      <c r="N1199" s="20"/>
      <c r="O1199"/>
      <c r="P1199"/>
      <c r="Q1199"/>
    </row>
    <row r="1200" spans="1:17" hidden="1" outlineLevel="2" x14ac:dyDescent="0.25">
      <c r="B1200" s="96" t="s">
        <v>1375</v>
      </c>
      <c r="C1200" s="309">
        <f>баланс!$B$766</f>
        <v>-7.4378670008352401</v>
      </c>
      <c r="N1200" s="20"/>
      <c r="O1200"/>
      <c r="P1200"/>
      <c r="Q1200"/>
    </row>
    <row r="1201" spans="1:17" hidden="1" outlineLevel="1" x14ac:dyDescent="0.25">
      <c r="A1201" s="96" t="s">
        <v>656</v>
      </c>
      <c r="C1201" s="309">
        <f>SUM(C1200)</f>
        <v>-7.4378670008352401</v>
      </c>
      <c r="N1201" s="20"/>
      <c r="O1201"/>
      <c r="P1201"/>
      <c r="Q1201"/>
    </row>
    <row r="1202" spans="1:17" hidden="1" outlineLevel="2" x14ac:dyDescent="0.25">
      <c r="B1202" s="96" t="s">
        <v>1375</v>
      </c>
      <c r="C1202" s="309">
        <f>баланс!$B$767</f>
        <v>0.15311693532734694</v>
      </c>
      <c r="N1202" s="20"/>
      <c r="O1202"/>
      <c r="P1202"/>
      <c r="Q1202"/>
    </row>
    <row r="1203" spans="1:17" x14ac:dyDescent="0.25">
      <c r="A1203" s="96" t="s">
        <v>658</v>
      </c>
      <c r="C1203" s="309">
        <f>SUM(C1202)</f>
        <v>0.15311693532734694</v>
      </c>
      <c r="N1203" s="20"/>
      <c r="O1203"/>
      <c r="P1203"/>
      <c r="Q1203"/>
    </row>
    <row r="1204" spans="1:17" hidden="1" outlineLevel="2" x14ac:dyDescent="0.25">
      <c r="B1204" s="96" t="s">
        <v>1375</v>
      </c>
      <c r="C1204" s="309">
        <f>баланс!$B$768</f>
        <v>-0.7224000000001638</v>
      </c>
      <c r="N1204" s="20"/>
      <c r="O1204"/>
      <c r="P1204"/>
      <c r="Q1204"/>
    </row>
    <row r="1205" spans="1:17" hidden="1" outlineLevel="2" x14ac:dyDescent="0.25">
      <c r="C1205" s="309">
        <f>баланс!$B$769</f>
        <v>0.14144749999991291</v>
      </c>
      <c r="N1205" s="20"/>
      <c r="O1205"/>
      <c r="P1205"/>
      <c r="Q1205"/>
    </row>
    <row r="1206" spans="1:17" hidden="1" outlineLevel="2" x14ac:dyDescent="0.25">
      <c r="C1206" s="309">
        <f>баланс!$B$770</f>
        <v>0.57742499999949359</v>
      </c>
      <c r="N1206" s="20"/>
      <c r="O1206"/>
      <c r="P1206"/>
      <c r="Q1206"/>
    </row>
    <row r="1207" spans="1:17" hidden="1" outlineLevel="2" x14ac:dyDescent="0.25">
      <c r="C1207" s="309">
        <f>баланс!$B$771</f>
        <v>-5.6853999999930238E-2</v>
      </c>
      <c r="N1207" s="20"/>
      <c r="O1207"/>
      <c r="P1207"/>
      <c r="Q1207"/>
    </row>
    <row r="1208" spans="1:17" hidden="1" outlineLevel="1" x14ac:dyDescent="0.25">
      <c r="A1208" s="96" t="s">
        <v>660</v>
      </c>
      <c r="C1208" s="309">
        <f>SUM(C1204:C1207)</f>
        <v>-6.0381500000687538E-2</v>
      </c>
      <c r="N1208" s="20"/>
      <c r="O1208"/>
      <c r="P1208"/>
      <c r="Q1208"/>
    </row>
    <row r="1209" spans="1:17" hidden="1" outlineLevel="2" x14ac:dyDescent="0.25">
      <c r="B1209" s="96" t="s">
        <v>1375</v>
      </c>
      <c r="C1209" s="309">
        <f>баланс!$B$772</f>
        <v>-0.33819323103125498</v>
      </c>
      <c r="N1209" s="20"/>
      <c r="O1209"/>
      <c r="P1209"/>
      <c r="Q1209"/>
    </row>
    <row r="1210" spans="1:17" hidden="1" outlineLevel="2" x14ac:dyDescent="0.25">
      <c r="C1210" s="309">
        <f>баланс!$B$773</f>
        <v>-0.48059000000000651</v>
      </c>
      <c r="N1210" s="20"/>
      <c r="O1210"/>
      <c r="P1210"/>
      <c r="Q1210"/>
    </row>
    <row r="1211" spans="1:17" x14ac:dyDescent="0.25">
      <c r="A1211" s="96" t="s">
        <v>662</v>
      </c>
      <c r="C1211" s="309">
        <f>SUM(C1209:C1210)</f>
        <v>-0.81878323103126149</v>
      </c>
      <c r="N1211" s="20"/>
      <c r="O1211"/>
      <c r="P1211"/>
      <c r="Q1211"/>
    </row>
    <row r="1212" spans="1:17" hidden="1" outlineLevel="2" x14ac:dyDescent="0.25">
      <c r="B1212" s="96" t="s">
        <v>1375</v>
      </c>
      <c r="C1212" s="309">
        <f>баланс!$B$774</f>
        <v>-0.58413300000006529</v>
      </c>
      <c r="N1212" s="20"/>
      <c r="O1212"/>
      <c r="P1212"/>
      <c r="Q1212"/>
    </row>
    <row r="1213" spans="1:17" hidden="1" outlineLevel="2" x14ac:dyDescent="0.25">
      <c r="C1213" s="309">
        <f>баланс!$B$775</f>
        <v>-0.18646950000004381</v>
      </c>
      <c r="N1213" s="20"/>
      <c r="O1213"/>
      <c r="P1213"/>
      <c r="Q1213"/>
    </row>
    <row r="1214" spans="1:17" hidden="1" outlineLevel="2" x14ac:dyDescent="0.25">
      <c r="C1214" s="309">
        <f>баланс!$B$776</f>
        <v>-0.57159999999998945</v>
      </c>
      <c r="N1214" s="20"/>
      <c r="O1214"/>
      <c r="P1214"/>
      <c r="Q1214"/>
    </row>
    <row r="1215" spans="1:17" hidden="1" outlineLevel="1" x14ac:dyDescent="0.25">
      <c r="A1215" s="96" t="s">
        <v>664</v>
      </c>
      <c r="C1215" s="309">
        <f>SUM(C1212:C1214)</f>
        <v>-1.3422025000000986</v>
      </c>
      <c r="N1215" s="20"/>
      <c r="O1215"/>
      <c r="P1215"/>
      <c r="Q1215"/>
    </row>
    <row r="1216" spans="1:17" hidden="1" outlineLevel="2" x14ac:dyDescent="0.25">
      <c r="B1216" s="96" t="s">
        <v>1375</v>
      </c>
      <c r="C1216" s="309">
        <f>баланс!$B$777</f>
        <v>-0.22440000000005966</v>
      </c>
      <c r="N1216" s="20"/>
      <c r="O1216"/>
      <c r="P1216"/>
      <c r="Q1216"/>
    </row>
    <row r="1217" spans="1:17" x14ac:dyDescent="0.25">
      <c r="A1217" s="96" t="s">
        <v>665</v>
      </c>
      <c r="C1217" s="309">
        <f>SUM(C1216)</f>
        <v>-0.22440000000005966</v>
      </c>
      <c r="N1217" s="20"/>
      <c r="O1217"/>
      <c r="P1217"/>
      <c r="Q1217"/>
    </row>
    <row r="1218" spans="1:17" hidden="1" outlineLevel="2" x14ac:dyDescent="0.25">
      <c r="B1218" s="96" t="s">
        <v>1375</v>
      </c>
      <c r="C1218" s="309">
        <f>баланс!$B$778</f>
        <v>-7.2000000000002728E-2</v>
      </c>
      <c r="N1218" s="20"/>
      <c r="O1218"/>
      <c r="P1218"/>
      <c r="Q1218"/>
    </row>
    <row r="1219" spans="1:17" hidden="1" outlineLevel="1" x14ac:dyDescent="0.25">
      <c r="A1219" s="96" t="s">
        <v>666</v>
      </c>
      <c r="C1219" s="309">
        <f>SUM(C1218)</f>
        <v>-7.2000000000002728E-2</v>
      </c>
      <c r="N1219" s="20"/>
      <c r="O1219"/>
      <c r="P1219"/>
      <c r="Q1219"/>
    </row>
    <row r="1220" spans="1:17" hidden="1" outlineLevel="2" x14ac:dyDescent="0.25">
      <c r="B1220" s="96" t="s">
        <v>1375</v>
      </c>
      <c r="C1220" s="309">
        <f>баланс!$B$779</f>
        <v>0.43519999999989523</v>
      </c>
      <c r="N1220" s="20"/>
      <c r="O1220"/>
      <c r="P1220"/>
      <c r="Q1220"/>
    </row>
    <row r="1221" spans="1:17" x14ac:dyDescent="0.25">
      <c r="A1221" s="96" t="s">
        <v>667</v>
      </c>
      <c r="C1221" s="309">
        <f>SUM(C1220)</f>
        <v>0.43519999999989523</v>
      </c>
      <c r="N1221" s="20"/>
      <c r="O1221"/>
      <c r="P1221"/>
      <c r="Q1221"/>
    </row>
    <row r="1222" spans="1:17" hidden="1" outlineLevel="2" x14ac:dyDescent="0.25">
      <c r="B1222" s="96" t="s">
        <v>1375</v>
      </c>
      <c r="C1222" s="309">
        <f>баланс!$B$780</f>
        <v>8.9888764045554126E-2</v>
      </c>
      <c r="N1222" s="20"/>
      <c r="O1222"/>
      <c r="P1222"/>
      <c r="Q1222"/>
    </row>
    <row r="1223" spans="1:17" hidden="1" outlineLevel="1" x14ac:dyDescent="0.25">
      <c r="A1223" s="96" t="s">
        <v>668</v>
      </c>
      <c r="C1223" s="309">
        <f>SUM(C1222)</f>
        <v>8.9888764045554126E-2</v>
      </c>
      <c r="N1223" s="20"/>
      <c r="O1223"/>
      <c r="P1223"/>
      <c r="Q1223"/>
    </row>
    <row r="1224" spans="1:17" hidden="1" outlineLevel="2" x14ac:dyDescent="0.25">
      <c r="B1224" s="96" t="s">
        <v>1375</v>
      </c>
      <c r="C1224" s="309">
        <f>баланс!$B$781</f>
        <v>1.4174055583127654</v>
      </c>
      <c r="N1224" s="20"/>
      <c r="O1224"/>
      <c r="P1224"/>
      <c r="Q1224"/>
    </row>
    <row r="1225" spans="1:17" x14ac:dyDescent="0.25">
      <c r="A1225" s="96" t="s">
        <v>670</v>
      </c>
      <c r="C1225" s="309">
        <f>SUM(C1224)</f>
        <v>1.4174055583127654</v>
      </c>
      <c r="N1225" s="20"/>
      <c r="O1225"/>
      <c r="P1225"/>
      <c r="Q1225"/>
    </row>
    <row r="1226" spans="1:17" hidden="1" outlineLevel="2" x14ac:dyDescent="0.25">
      <c r="B1226" s="96" t="s">
        <v>1375</v>
      </c>
      <c r="C1226" s="309">
        <f>баланс!$B$782</f>
        <v>0.22073500000021795</v>
      </c>
      <c r="N1226" s="20"/>
      <c r="O1226"/>
      <c r="P1226"/>
      <c r="Q1226"/>
    </row>
    <row r="1227" spans="1:17" hidden="1" outlineLevel="1" x14ac:dyDescent="0.25">
      <c r="A1227" s="96" t="s">
        <v>672</v>
      </c>
      <c r="C1227" s="309">
        <f>SUM(C1226)</f>
        <v>0.22073500000021795</v>
      </c>
      <c r="N1227" s="20"/>
      <c r="O1227"/>
      <c r="P1227"/>
      <c r="Q1227"/>
    </row>
    <row r="1228" spans="1:17" hidden="1" outlineLevel="2" x14ac:dyDescent="0.25">
      <c r="B1228" s="96" t="s">
        <v>1375</v>
      </c>
      <c r="C1228" s="309">
        <f>баланс!$B$783</f>
        <v>4.8357356877323809</v>
      </c>
      <c r="N1228" s="20"/>
      <c r="O1228"/>
      <c r="P1228"/>
      <c r="Q1228"/>
    </row>
    <row r="1229" spans="1:17" hidden="1" outlineLevel="1" x14ac:dyDescent="0.25">
      <c r="A1229" s="96" t="s">
        <v>674</v>
      </c>
      <c r="C1229" s="309">
        <f>SUM(C1228)</f>
        <v>4.8357356877323809</v>
      </c>
      <c r="N1229" s="20"/>
      <c r="O1229"/>
      <c r="P1229"/>
      <c r="Q1229"/>
    </row>
    <row r="1230" spans="1:17" hidden="1" outlineLevel="2" x14ac:dyDescent="0.25">
      <c r="B1230" s="96" t="s">
        <v>1375</v>
      </c>
      <c r="C1230" s="309">
        <f>баланс!$B$784</f>
        <v>-5.3812999999998965</v>
      </c>
      <c r="N1230" s="20"/>
      <c r="O1230"/>
      <c r="P1230"/>
      <c r="Q1230"/>
    </row>
    <row r="1231" spans="1:17" hidden="1" outlineLevel="2" x14ac:dyDescent="0.25">
      <c r="C1231" s="309">
        <f>баланс!$B$785</f>
        <v>-0.17059999999997899</v>
      </c>
      <c r="N1231" s="20"/>
      <c r="O1231"/>
      <c r="P1231"/>
      <c r="Q1231"/>
    </row>
    <row r="1232" spans="1:17" hidden="1" outlineLevel="1" x14ac:dyDescent="0.25">
      <c r="A1232" s="96" t="s">
        <v>675</v>
      </c>
      <c r="C1232" s="309">
        <f>SUM(C1230:C1231)</f>
        <v>-5.5518999999998755</v>
      </c>
      <c r="N1232" s="20"/>
      <c r="O1232"/>
      <c r="P1232"/>
      <c r="Q1232"/>
    </row>
    <row r="1233" spans="1:17" hidden="1" outlineLevel="2" x14ac:dyDescent="0.25">
      <c r="B1233" s="96" t="s">
        <v>1375</v>
      </c>
      <c r="C1233" s="309">
        <f>баланс!$B$786</f>
        <v>-0.3557999999999879</v>
      </c>
      <c r="N1233" s="20"/>
      <c r="O1233"/>
      <c r="P1233"/>
      <c r="Q1233"/>
    </row>
    <row r="1234" spans="1:17" hidden="1" outlineLevel="1" x14ac:dyDescent="0.25">
      <c r="A1234" s="96" t="s">
        <v>677</v>
      </c>
      <c r="C1234" s="309">
        <f>SUM(C1233)</f>
        <v>-0.3557999999999879</v>
      </c>
      <c r="N1234" s="20"/>
      <c r="O1234"/>
      <c r="P1234"/>
      <c r="Q1234"/>
    </row>
    <row r="1235" spans="1:17" hidden="1" outlineLevel="2" x14ac:dyDescent="0.25">
      <c r="B1235" s="96" t="s">
        <v>1375</v>
      </c>
      <c r="C1235" s="309">
        <f>баланс!$B$787</f>
        <v>2.8470588235293803E-2</v>
      </c>
      <c r="N1235" s="20"/>
      <c r="O1235"/>
      <c r="P1235"/>
      <c r="Q1235"/>
    </row>
    <row r="1236" spans="1:17" x14ac:dyDescent="0.25">
      <c r="A1236" s="96" t="s">
        <v>678</v>
      </c>
      <c r="C1236" s="309">
        <f>SUM(C1235)</f>
        <v>2.8470588235293803E-2</v>
      </c>
      <c r="N1236" s="20"/>
      <c r="O1236"/>
      <c r="P1236"/>
      <c r="Q1236"/>
    </row>
    <row r="1237" spans="1:17" hidden="1" outlineLevel="2" x14ac:dyDescent="0.25">
      <c r="B1237" s="96" t="s">
        <v>1375</v>
      </c>
      <c r="C1237" s="309">
        <f>баланс!$B$788</f>
        <v>0.25600000000008549</v>
      </c>
      <c r="N1237" s="20"/>
      <c r="O1237"/>
      <c r="P1237"/>
      <c r="Q1237"/>
    </row>
    <row r="1238" spans="1:17" hidden="1" outlineLevel="1" x14ac:dyDescent="0.25">
      <c r="A1238" s="96" t="s">
        <v>679</v>
      </c>
      <c r="C1238" s="309">
        <f>SUM(C1237)</f>
        <v>0.25600000000008549</v>
      </c>
      <c r="N1238" s="20"/>
      <c r="O1238"/>
      <c r="P1238"/>
      <c r="Q1238"/>
    </row>
    <row r="1239" spans="1:17" hidden="1" outlineLevel="2" x14ac:dyDescent="0.25">
      <c r="B1239" s="96" t="s">
        <v>1375</v>
      </c>
      <c r="C1239" s="309">
        <f>баланс!$B$789</f>
        <v>0.14691516129028059</v>
      </c>
      <c r="N1239" s="20"/>
      <c r="O1239"/>
      <c r="P1239"/>
      <c r="Q1239"/>
    </row>
    <row r="1240" spans="1:17" hidden="1" outlineLevel="1" x14ac:dyDescent="0.25">
      <c r="A1240" s="96" t="s">
        <v>681</v>
      </c>
      <c r="C1240" s="309">
        <f>SUM(C1239)</f>
        <v>0.14691516129028059</v>
      </c>
      <c r="N1240" s="20"/>
      <c r="O1240"/>
      <c r="P1240"/>
      <c r="Q1240"/>
    </row>
    <row r="1241" spans="1:17" hidden="1" outlineLevel="2" x14ac:dyDescent="0.25">
      <c r="B1241" s="96" t="s">
        <v>1375</v>
      </c>
      <c r="C1241" s="309">
        <f>баланс!$B$790</f>
        <v>0.48029999999971551</v>
      </c>
      <c r="N1241" s="20"/>
      <c r="O1241"/>
      <c r="P1241"/>
      <c r="Q1241"/>
    </row>
    <row r="1242" spans="1:17" x14ac:dyDescent="0.25">
      <c r="A1242" s="96" t="s">
        <v>683</v>
      </c>
      <c r="C1242" s="309">
        <f>SUM(C1241)</f>
        <v>0.48029999999971551</v>
      </c>
      <c r="N1242" s="20"/>
      <c r="O1242"/>
      <c r="P1242"/>
      <c r="Q1242"/>
    </row>
    <row r="1243" spans="1:17" hidden="1" outlineLevel="2" x14ac:dyDescent="0.25">
      <c r="B1243" s="96" t="s">
        <v>1375</v>
      </c>
      <c r="C1243" s="309">
        <f>баланс!$B$791</f>
        <v>0.18843874999993204</v>
      </c>
      <c r="N1243" s="20"/>
      <c r="O1243"/>
      <c r="P1243"/>
      <c r="Q1243"/>
    </row>
    <row r="1244" spans="1:17" hidden="1" outlineLevel="1" x14ac:dyDescent="0.25">
      <c r="A1244" s="96" t="s">
        <v>685</v>
      </c>
      <c r="C1244" s="309">
        <f>SUM(C1243)</f>
        <v>0.18843874999993204</v>
      </c>
      <c r="N1244" s="20"/>
      <c r="O1244"/>
      <c r="P1244"/>
      <c r="Q1244"/>
    </row>
    <row r="1245" spans="1:17" hidden="1" outlineLevel="2" x14ac:dyDescent="0.25">
      <c r="B1245" s="96" t="s">
        <v>1375</v>
      </c>
      <c r="C1245" s="309">
        <f>баланс!$B$792</f>
        <v>-0.49360000000069704</v>
      </c>
      <c r="N1245" s="20"/>
      <c r="O1245"/>
      <c r="P1245"/>
      <c r="Q1245"/>
    </row>
    <row r="1246" spans="1:17" x14ac:dyDescent="0.25">
      <c r="A1246" s="96" t="s">
        <v>686</v>
      </c>
      <c r="C1246" s="309">
        <f>SUM(C1245)</f>
        <v>-0.49360000000069704</v>
      </c>
      <c r="N1246" s="20"/>
      <c r="O1246"/>
      <c r="P1246"/>
      <c r="Q1246"/>
    </row>
    <row r="1247" spans="1:17" hidden="1" outlineLevel="2" x14ac:dyDescent="0.25">
      <c r="B1247" s="96" t="s">
        <v>1375</v>
      </c>
      <c r="C1247" s="309">
        <f>баланс!$B$793</f>
        <v>-4.7199999999975262E-2</v>
      </c>
      <c r="N1247" s="20"/>
      <c r="O1247"/>
      <c r="P1247"/>
      <c r="Q1247"/>
    </row>
    <row r="1248" spans="1:17" hidden="1" outlineLevel="1" x14ac:dyDescent="0.25">
      <c r="A1248" s="96" t="s">
        <v>687</v>
      </c>
      <c r="C1248" s="309">
        <f>SUM(C1247)</f>
        <v>-4.7199999999975262E-2</v>
      </c>
      <c r="N1248" s="20"/>
      <c r="O1248"/>
      <c r="P1248"/>
      <c r="Q1248"/>
    </row>
    <row r="1249" spans="1:17" hidden="1" outlineLevel="2" x14ac:dyDescent="0.25">
      <c r="B1249" s="96" t="s">
        <v>1375</v>
      </c>
      <c r="C1249" s="309">
        <f>баланс!$B$794</f>
        <v>6.1329999999998108E-2</v>
      </c>
      <c r="N1249" s="20"/>
      <c r="O1249"/>
      <c r="P1249"/>
      <c r="Q1249"/>
    </row>
    <row r="1250" spans="1:17" hidden="1" outlineLevel="1" x14ac:dyDescent="0.25">
      <c r="A1250" s="96" t="s">
        <v>688</v>
      </c>
      <c r="C1250" s="309">
        <f>SUM(C1249)</f>
        <v>6.1329999999998108E-2</v>
      </c>
      <c r="N1250" s="20"/>
      <c r="O1250"/>
      <c r="P1250"/>
      <c r="Q1250"/>
    </row>
    <row r="1251" spans="1:17" hidden="1" outlineLevel="2" x14ac:dyDescent="0.25">
      <c r="B1251" s="96" t="s">
        <v>1375</v>
      </c>
      <c r="C1251" s="309">
        <f>баланс!$B$795</f>
        <v>0.18570876143644455</v>
      </c>
      <c r="N1251" s="20"/>
      <c r="O1251"/>
      <c r="P1251"/>
      <c r="Q1251"/>
    </row>
    <row r="1252" spans="1:17" hidden="1" outlineLevel="1" x14ac:dyDescent="0.25">
      <c r="A1252" s="96" t="s">
        <v>690</v>
      </c>
      <c r="C1252" s="309">
        <f>SUM(C1251)</f>
        <v>0.18570876143644455</v>
      </c>
      <c r="N1252" s="20"/>
      <c r="O1252"/>
      <c r="P1252"/>
      <c r="Q1252"/>
    </row>
    <row r="1253" spans="1:17" hidden="1" outlineLevel="2" x14ac:dyDescent="0.25">
      <c r="B1253" s="96" t="s">
        <v>1375</v>
      </c>
      <c r="C1253" s="309">
        <f>баланс!$B$796</f>
        <v>-0.37404000000020687</v>
      </c>
      <c r="N1253" s="20"/>
      <c r="O1253"/>
      <c r="P1253"/>
      <c r="Q1253"/>
    </row>
    <row r="1254" spans="1:17" hidden="1" outlineLevel="1" x14ac:dyDescent="0.25">
      <c r="A1254" s="96" t="s">
        <v>692</v>
      </c>
      <c r="C1254" s="309">
        <f>SUM(C1253)</f>
        <v>-0.37404000000020687</v>
      </c>
      <c r="N1254" s="20"/>
      <c r="O1254"/>
      <c r="P1254"/>
      <c r="Q1254"/>
    </row>
    <row r="1255" spans="1:17" hidden="1" outlineLevel="2" x14ac:dyDescent="0.25">
      <c r="B1255" s="96" t="s">
        <v>1375</v>
      </c>
      <c r="C1255" s="309">
        <f>баланс!$B$797</f>
        <v>0.10451999999986583</v>
      </c>
      <c r="N1255" s="20"/>
      <c r="O1255"/>
      <c r="P1255"/>
      <c r="Q1255"/>
    </row>
    <row r="1256" spans="1:17" hidden="1" outlineLevel="2" x14ac:dyDescent="0.25">
      <c r="C1256" s="309">
        <f>баланс!$B$798</f>
        <v>0.38582249999990381</v>
      </c>
      <c r="N1256" s="20"/>
      <c r="O1256"/>
      <c r="P1256"/>
      <c r="Q1256"/>
    </row>
    <row r="1257" spans="1:17" hidden="1" outlineLevel="2" x14ac:dyDescent="0.25">
      <c r="C1257" s="309">
        <f>баланс!$B$799</f>
        <v>0.2697400000001835</v>
      </c>
      <c r="N1257" s="20"/>
      <c r="O1257"/>
      <c r="P1257"/>
      <c r="Q1257"/>
    </row>
    <row r="1258" spans="1:17" hidden="1" outlineLevel="1" x14ac:dyDescent="0.25">
      <c r="A1258" s="96" t="s">
        <v>694</v>
      </c>
      <c r="C1258" s="309">
        <f>SUM(C1255:C1257)</f>
        <v>0.76008249999995314</v>
      </c>
      <c r="N1258" s="20"/>
      <c r="O1258"/>
      <c r="P1258"/>
      <c r="Q1258"/>
    </row>
    <row r="1259" spans="1:17" hidden="1" outlineLevel="2" x14ac:dyDescent="0.25">
      <c r="B1259" s="96" t="s">
        <v>1375</v>
      </c>
      <c r="C1259" s="309">
        <f>баланс!$B$800</f>
        <v>0.19660000000021682</v>
      </c>
      <c r="N1259" s="20"/>
      <c r="O1259"/>
      <c r="P1259"/>
      <c r="Q1259"/>
    </row>
    <row r="1260" spans="1:17" hidden="1" outlineLevel="2" x14ac:dyDescent="0.25">
      <c r="C1260" s="309">
        <f>баланс!$B$801</f>
        <v>-0.23982999999952881</v>
      </c>
      <c r="N1260" s="20"/>
      <c r="O1260"/>
      <c r="P1260"/>
      <c r="Q1260"/>
    </row>
    <row r="1261" spans="1:17" hidden="1" outlineLevel="2" x14ac:dyDescent="0.25">
      <c r="C1261" s="309">
        <f>баланс!$B$802</f>
        <v>0.2619849999998678</v>
      </c>
      <c r="N1261" s="20"/>
      <c r="O1261"/>
      <c r="P1261"/>
      <c r="Q1261"/>
    </row>
    <row r="1262" spans="1:17" hidden="1" outlineLevel="2" x14ac:dyDescent="0.25">
      <c r="C1262" s="309">
        <f>баланс!$B$803</f>
        <v>5.3200000000288128E-2</v>
      </c>
      <c r="N1262" s="20"/>
      <c r="O1262"/>
      <c r="P1262"/>
      <c r="Q1262"/>
    </row>
    <row r="1263" spans="1:17" x14ac:dyDescent="0.25">
      <c r="A1263" s="96" t="s">
        <v>695</v>
      </c>
      <c r="C1263" s="309">
        <f>SUM(C1259:C1262)</f>
        <v>0.27195500000084394</v>
      </c>
      <c r="N1263" s="20"/>
      <c r="O1263"/>
      <c r="P1263"/>
      <c r="Q1263"/>
    </row>
    <row r="1264" spans="1:17" hidden="1" outlineLevel="2" x14ac:dyDescent="0.25">
      <c r="B1264" s="96" t="s">
        <v>1375</v>
      </c>
      <c r="C1264" s="309">
        <f>баланс!$B$804</f>
        <v>8.399999999994634E-2</v>
      </c>
      <c r="N1264" s="20"/>
      <c r="O1264"/>
      <c r="P1264"/>
      <c r="Q1264"/>
    </row>
    <row r="1265" spans="1:17" hidden="1" outlineLevel="1" x14ac:dyDescent="0.25">
      <c r="A1265" s="96" t="s">
        <v>697</v>
      </c>
      <c r="C1265" s="309">
        <f>SUM(C1264)</f>
        <v>8.399999999994634E-2</v>
      </c>
      <c r="N1265" s="20"/>
      <c r="O1265"/>
      <c r="P1265"/>
      <c r="Q1265"/>
    </row>
    <row r="1266" spans="1:17" hidden="1" outlineLevel="2" x14ac:dyDescent="0.25">
      <c r="B1266" s="96" t="s">
        <v>1375</v>
      </c>
      <c r="C1266" s="309">
        <f>баланс!$B$805</f>
        <v>0.8297999999999206</v>
      </c>
      <c r="N1266" s="20"/>
      <c r="O1266"/>
      <c r="P1266"/>
      <c r="Q1266"/>
    </row>
    <row r="1267" spans="1:17" x14ac:dyDescent="0.25">
      <c r="A1267" s="96" t="s">
        <v>698</v>
      </c>
      <c r="C1267" s="309">
        <f>SUM(C1266)</f>
        <v>0.8297999999999206</v>
      </c>
      <c r="N1267" s="20"/>
      <c r="O1267"/>
      <c r="P1267"/>
      <c r="Q1267"/>
    </row>
    <row r="1268" spans="1:17" hidden="1" outlineLevel="2" x14ac:dyDescent="0.25">
      <c r="B1268" s="96" t="s">
        <v>1375</v>
      </c>
      <c r="C1268" s="309">
        <f>баланс!$B$806</f>
        <v>0.34740999999999644</v>
      </c>
      <c r="N1268" s="20"/>
      <c r="O1268"/>
      <c r="P1268"/>
      <c r="Q1268"/>
    </row>
    <row r="1269" spans="1:17" hidden="1" outlineLevel="1" x14ac:dyDescent="0.25">
      <c r="A1269" s="96" t="s">
        <v>700</v>
      </c>
      <c r="C1269" s="309">
        <f>SUM(C1268)</f>
        <v>0.34740999999999644</v>
      </c>
      <c r="N1269" s="20"/>
      <c r="O1269"/>
      <c r="P1269"/>
      <c r="Q1269"/>
    </row>
    <row r="1270" spans="1:17" hidden="1" outlineLevel="2" x14ac:dyDescent="0.25">
      <c r="B1270" s="96" t="s">
        <v>1375</v>
      </c>
      <c r="C1270" s="309">
        <f>баланс!$B$807</f>
        <v>-0.57054999999945721</v>
      </c>
      <c r="N1270" s="20"/>
      <c r="O1270"/>
      <c r="P1270"/>
      <c r="Q1270"/>
    </row>
    <row r="1271" spans="1:17" x14ac:dyDescent="0.25">
      <c r="A1271" s="96" t="s">
        <v>701</v>
      </c>
      <c r="C1271" s="309">
        <f>SUM(C1270)</f>
        <v>-0.57054999999945721</v>
      </c>
      <c r="N1271" s="20"/>
      <c r="O1271"/>
      <c r="P1271"/>
      <c r="Q1271"/>
    </row>
    <row r="1272" spans="1:17" hidden="1" outlineLevel="2" x14ac:dyDescent="0.25">
      <c r="B1272" s="96" t="s">
        <v>1375</v>
      </c>
      <c r="C1272" s="309">
        <f>баланс!$B$808</f>
        <v>-0.13529023292545617</v>
      </c>
      <c r="N1272" s="20"/>
      <c r="O1272"/>
      <c r="P1272"/>
      <c r="Q1272"/>
    </row>
    <row r="1273" spans="1:17" hidden="1" outlineLevel="1" x14ac:dyDescent="0.25">
      <c r="A1273" s="96" t="s">
        <v>703</v>
      </c>
      <c r="C1273" s="309">
        <f>SUM(C1272)</f>
        <v>-0.13529023292545617</v>
      </c>
      <c r="N1273" s="20"/>
      <c r="O1273"/>
      <c r="P1273"/>
      <c r="Q1273"/>
    </row>
    <row r="1274" spans="1:17" hidden="1" outlineLevel="2" x14ac:dyDescent="0.25">
      <c r="B1274" s="96" t="s">
        <v>1375</v>
      </c>
      <c r="C1274" s="309">
        <f>баланс!$B$809</f>
        <v>0.34003999999958978</v>
      </c>
      <c r="N1274" s="20"/>
      <c r="O1274"/>
      <c r="P1274"/>
      <c r="Q1274"/>
    </row>
    <row r="1275" spans="1:17" hidden="1" outlineLevel="1" x14ac:dyDescent="0.25">
      <c r="A1275" s="96" t="s">
        <v>705</v>
      </c>
      <c r="C1275" s="309">
        <f>SUM(C1274)</f>
        <v>0.34003999999958978</v>
      </c>
      <c r="N1275" s="20"/>
      <c r="O1275"/>
      <c r="P1275"/>
      <c r="Q1275"/>
    </row>
    <row r="1276" spans="1:17" hidden="1" outlineLevel="2" x14ac:dyDescent="0.25">
      <c r="B1276" s="96" t="s">
        <v>1375</v>
      </c>
      <c r="C1276" s="309">
        <f>баланс!$B$810</f>
        <v>-3.7800000000061118E-2</v>
      </c>
      <c r="N1276" s="20"/>
      <c r="O1276"/>
      <c r="P1276"/>
      <c r="Q1276"/>
    </row>
    <row r="1277" spans="1:17" hidden="1" outlineLevel="2" x14ac:dyDescent="0.25">
      <c r="C1277" s="309">
        <f>баланс!$B$811</f>
        <v>-0.22311249999984284</v>
      </c>
      <c r="N1277" s="20"/>
      <c r="O1277"/>
      <c r="P1277"/>
      <c r="Q1277"/>
    </row>
    <row r="1278" spans="1:17" hidden="1" outlineLevel="2" x14ac:dyDescent="0.25">
      <c r="C1278" s="309">
        <f>баланс!$B$812</f>
        <v>0.38323000000013963</v>
      </c>
      <c r="N1278" s="20"/>
      <c r="O1278"/>
      <c r="P1278"/>
      <c r="Q1278"/>
    </row>
    <row r="1279" spans="1:17" hidden="1" outlineLevel="2" x14ac:dyDescent="0.25">
      <c r="C1279" s="309">
        <f>баланс!$B$813</f>
        <v>0.1340900000000147</v>
      </c>
      <c r="N1279" s="20"/>
      <c r="O1279"/>
      <c r="P1279"/>
      <c r="Q1279"/>
    </row>
    <row r="1280" spans="1:17" hidden="1" outlineLevel="2" x14ac:dyDescent="0.25">
      <c r="C1280" s="309">
        <f>баланс!$B$814</f>
        <v>-0.4854090000000042</v>
      </c>
      <c r="N1280" s="20"/>
      <c r="O1280"/>
      <c r="P1280"/>
      <c r="Q1280"/>
    </row>
    <row r="1281" spans="1:17" hidden="1" outlineLevel="1" x14ac:dyDescent="0.25">
      <c r="A1281" s="96" t="s">
        <v>707</v>
      </c>
      <c r="C1281" s="309">
        <f>SUM(C1276:C1280)</f>
        <v>-0.22900149999975383</v>
      </c>
      <c r="N1281" s="20"/>
      <c r="O1281"/>
      <c r="P1281"/>
      <c r="Q1281"/>
    </row>
    <row r="1282" spans="1:17" hidden="1" outlineLevel="2" x14ac:dyDescent="0.25">
      <c r="B1282" s="96" t="s">
        <v>1375</v>
      </c>
      <c r="C1282" s="309">
        <f>баланс!$B$815</f>
        <v>0.26193100000023151</v>
      </c>
      <c r="N1282" s="20"/>
      <c r="O1282"/>
      <c r="P1282"/>
      <c r="Q1282"/>
    </row>
    <row r="1283" spans="1:17" hidden="1" outlineLevel="1" x14ac:dyDescent="0.25">
      <c r="A1283" s="96" t="s">
        <v>708</v>
      </c>
      <c r="C1283" s="309">
        <f>SUM(C1282)</f>
        <v>0.26193100000023151</v>
      </c>
      <c r="N1283" s="20"/>
      <c r="O1283"/>
      <c r="P1283"/>
      <c r="Q1283"/>
    </row>
    <row r="1284" spans="1:17" hidden="1" outlineLevel="2" x14ac:dyDescent="0.25">
      <c r="B1284" s="96" t="s">
        <v>1375</v>
      </c>
      <c r="C1284" s="309">
        <f>баланс!$B$816</f>
        <v>-0.13788799999929324</v>
      </c>
      <c r="N1284" s="20"/>
      <c r="O1284"/>
      <c r="P1284"/>
      <c r="Q1284"/>
    </row>
    <row r="1285" spans="1:17" hidden="1" outlineLevel="1" x14ac:dyDescent="0.25">
      <c r="A1285" s="96" t="s">
        <v>709</v>
      </c>
      <c r="C1285" s="309">
        <f>SUM(C1284)</f>
        <v>-0.13788799999929324</v>
      </c>
      <c r="N1285" s="20"/>
      <c r="O1285"/>
      <c r="P1285"/>
      <c r="Q1285"/>
    </row>
    <row r="1286" spans="1:17" hidden="1" outlineLevel="2" x14ac:dyDescent="0.25">
      <c r="B1286" s="96" t="s">
        <v>1375</v>
      </c>
      <c r="C1286" s="309">
        <f>баланс!$B$817</f>
        <v>63.019099999999867</v>
      </c>
      <c r="N1286" s="20"/>
      <c r="O1286"/>
      <c r="P1286"/>
      <c r="Q1286"/>
    </row>
    <row r="1287" spans="1:17" hidden="1" outlineLevel="1" x14ac:dyDescent="0.25">
      <c r="A1287" s="96" t="s">
        <v>710</v>
      </c>
      <c r="C1287" s="309">
        <f>SUM(C1286)</f>
        <v>63.019099999999867</v>
      </c>
      <c r="N1287" s="20"/>
      <c r="O1287"/>
      <c r="P1287"/>
      <c r="Q1287"/>
    </row>
    <row r="1288" spans="1:17" hidden="1" outlineLevel="2" x14ac:dyDescent="0.25">
      <c r="B1288" s="96" t="s">
        <v>1375</v>
      </c>
      <c r="C1288" s="309">
        <f>баланс!$B$818</f>
        <v>-0.24079999999992197</v>
      </c>
      <c r="N1288" s="20"/>
      <c r="O1288"/>
      <c r="P1288"/>
      <c r="Q1288"/>
    </row>
    <row r="1289" spans="1:17" x14ac:dyDescent="0.25">
      <c r="A1289" s="96" t="s">
        <v>712</v>
      </c>
      <c r="C1289" s="309">
        <f>SUM(C1288)</f>
        <v>-0.24079999999992197</v>
      </c>
      <c r="N1289" s="20"/>
      <c r="O1289"/>
      <c r="P1289"/>
      <c r="Q1289"/>
    </row>
    <row r="1290" spans="1:17" hidden="1" outlineLevel="2" x14ac:dyDescent="0.25">
      <c r="B1290" s="96" t="s">
        <v>1375</v>
      </c>
      <c r="C1290" s="309">
        <f>баланс!$B$819</f>
        <v>0.24360000000007176</v>
      </c>
      <c r="N1290" s="20"/>
      <c r="O1290"/>
      <c r="P1290"/>
      <c r="Q1290"/>
    </row>
    <row r="1291" spans="1:17" hidden="1" outlineLevel="2" x14ac:dyDescent="0.25">
      <c r="C1291" s="309">
        <f>баланс!$B$820</f>
        <v>0.26048499999996011</v>
      </c>
      <c r="N1291" s="20"/>
      <c r="O1291"/>
      <c r="P1291"/>
      <c r="Q1291"/>
    </row>
    <row r="1292" spans="1:17" hidden="1" outlineLevel="2" x14ac:dyDescent="0.25">
      <c r="C1292" s="309">
        <f>баланс!$B$821</f>
        <v>0.39170000000001437</v>
      </c>
      <c r="N1292" s="20"/>
      <c r="O1292"/>
      <c r="P1292"/>
      <c r="Q1292"/>
    </row>
    <row r="1293" spans="1:17" hidden="1" outlineLevel="1" x14ac:dyDescent="0.25">
      <c r="A1293" s="96" t="s">
        <v>714</v>
      </c>
      <c r="C1293" s="309">
        <f>SUM(C1290:C1292)</f>
        <v>0.89578500000004624</v>
      </c>
      <c r="N1293" s="20"/>
      <c r="O1293"/>
      <c r="P1293"/>
      <c r="Q1293"/>
    </row>
    <row r="1294" spans="1:17" hidden="1" outlineLevel="2" x14ac:dyDescent="0.25">
      <c r="B1294" s="96" t="s">
        <v>1375</v>
      </c>
      <c r="C1294" s="309">
        <f>баланс!$B$822</f>
        <v>0.16960150000005569</v>
      </c>
      <c r="N1294" s="20"/>
      <c r="O1294"/>
      <c r="P1294"/>
      <c r="Q1294"/>
    </row>
    <row r="1295" spans="1:17" hidden="1" outlineLevel="2" x14ac:dyDescent="0.25">
      <c r="C1295" s="309">
        <f>баланс!$B$823</f>
        <v>-0.12800000000004275</v>
      </c>
      <c r="N1295" s="20"/>
      <c r="O1295"/>
      <c r="P1295"/>
      <c r="Q1295"/>
    </row>
    <row r="1296" spans="1:17" hidden="1" outlineLevel="2" x14ac:dyDescent="0.25">
      <c r="C1296" s="309">
        <f>баланс!$B$824</f>
        <v>-0.41150239999996074</v>
      </c>
      <c r="N1296" s="20"/>
      <c r="O1296"/>
      <c r="P1296"/>
      <c r="Q1296"/>
    </row>
    <row r="1297" spans="1:17" hidden="1" outlineLevel="2" x14ac:dyDescent="0.25">
      <c r="C1297" s="309">
        <f>баланс!$B$825</f>
        <v>125.68339900000001</v>
      </c>
      <c r="N1297" s="20"/>
      <c r="O1297"/>
      <c r="P1297"/>
      <c r="Q1297"/>
    </row>
    <row r="1298" spans="1:17" hidden="1" outlineLevel="2" x14ac:dyDescent="0.25">
      <c r="C1298" s="309">
        <f>баланс!$B$826</f>
        <v>5.9599999999932152E-2</v>
      </c>
      <c r="N1298" s="20"/>
      <c r="O1298"/>
      <c r="P1298"/>
      <c r="Q1298"/>
    </row>
    <row r="1299" spans="1:17" hidden="1" outlineLevel="2" x14ac:dyDescent="0.25">
      <c r="C1299" s="309">
        <f>баланс!$B$827</f>
        <v>0.31236000000001241</v>
      </c>
      <c r="N1299" s="20"/>
      <c r="O1299"/>
      <c r="P1299"/>
      <c r="Q1299"/>
    </row>
    <row r="1300" spans="1:17" hidden="1" outlineLevel="1" x14ac:dyDescent="0.25">
      <c r="A1300" s="96" t="s">
        <v>716</v>
      </c>
      <c r="C1300" s="309">
        <f>SUM(C1294:C1299)</f>
        <v>125.68545810000001</v>
      </c>
      <c r="N1300" s="20"/>
      <c r="O1300"/>
      <c r="P1300"/>
      <c r="Q1300"/>
    </row>
    <row r="1301" spans="1:17" hidden="1" outlineLevel="2" x14ac:dyDescent="0.25">
      <c r="B1301" s="96" t="s">
        <v>1375</v>
      </c>
      <c r="C1301" s="309">
        <f>баланс!$B$828</f>
        <v>0.22871500000007927</v>
      </c>
      <c r="N1301" s="20"/>
      <c r="O1301"/>
      <c r="P1301"/>
      <c r="Q1301"/>
    </row>
    <row r="1302" spans="1:17" hidden="1" outlineLevel="2" x14ac:dyDescent="0.25">
      <c r="C1302" s="309">
        <f>баланс!$B$829</f>
        <v>-0.17314999999962311</v>
      </c>
      <c r="N1302" s="20"/>
      <c r="O1302"/>
      <c r="P1302"/>
      <c r="Q1302"/>
    </row>
    <row r="1303" spans="1:17" hidden="1" outlineLevel="2" x14ac:dyDescent="0.25">
      <c r="C1303" s="309">
        <f>баланс!$B$830</f>
        <v>-0.44579999999984921</v>
      </c>
      <c r="N1303" s="20"/>
      <c r="O1303"/>
      <c r="P1303"/>
      <c r="Q1303"/>
    </row>
    <row r="1304" spans="1:17" hidden="1" outlineLevel="2" x14ac:dyDescent="0.25">
      <c r="C1304" s="309">
        <f>баланс!$B$831</f>
        <v>6.1400000000048749E-2</v>
      </c>
      <c r="N1304" s="20"/>
      <c r="O1304"/>
      <c r="P1304"/>
      <c r="Q1304"/>
    </row>
    <row r="1305" spans="1:17" hidden="1" outlineLevel="2" x14ac:dyDescent="0.25">
      <c r="C1305" s="309">
        <f>баланс!$B$832</f>
        <v>-0.17501519999973425</v>
      </c>
      <c r="N1305" s="20"/>
      <c r="O1305"/>
      <c r="P1305"/>
      <c r="Q1305"/>
    </row>
    <row r="1306" spans="1:17" hidden="1" outlineLevel="2" x14ac:dyDescent="0.25">
      <c r="C1306" s="309">
        <f>баланс!$B$833</f>
        <v>0.25205999999934647</v>
      </c>
      <c r="N1306" s="20"/>
      <c r="O1306"/>
      <c r="P1306"/>
      <c r="Q1306"/>
    </row>
    <row r="1307" spans="1:17" hidden="1" outlineLevel="2" x14ac:dyDescent="0.25">
      <c r="C1307" s="309">
        <f>баланс!$B$834</f>
        <v>-0.43500000000005912</v>
      </c>
      <c r="N1307" s="20"/>
      <c r="O1307"/>
      <c r="P1307"/>
      <c r="Q1307"/>
    </row>
    <row r="1308" spans="1:17" hidden="1" outlineLevel="1" x14ac:dyDescent="0.25">
      <c r="A1308" s="96" t="s">
        <v>718</v>
      </c>
      <c r="C1308" s="309">
        <f>SUM(C1301:C1307)</f>
        <v>-0.68679019999979118</v>
      </c>
      <c r="N1308" s="20"/>
      <c r="O1308"/>
      <c r="P1308"/>
      <c r="Q1308"/>
    </row>
    <row r="1309" spans="1:17" hidden="1" outlineLevel="2" x14ac:dyDescent="0.25">
      <c r="B1309" s="96" t="s">
        <v>1375</v>
      </c>
      <c r="C1309" s="309">
        <f>баланс!$B$835</f>
        <v>0.38124625000045853</v>
      </c>
      <c r="N1309" s="20"/>
      <c r="O1309"/>
      <c r="P1309"/>
      <c r="Q1309"/>
    </row>
    <row r="1310" spans="1:17" x14ac:dyDescent="0.25">
      <c r="A1310" s="96" t="s">
        <v>720</v>
      </c>
      <c r="C1310" s="309">
        <f>SUM(C1309)</f>
        <v>0.38124625000045853</v>
      </c>
      <c r="N1310" s="20"/>
      <c r="O1310"/>
      <c r="P1310"/>
      <c r="Q1310"/>
    </row>
    <row r="1311" spans="1:17" hidden="1" outlineLevel="2" x14ac:dyDescent="0.25">
      <c r="B1311" s="96" t="s">
        <v>1375</v>
      </c>
      <c r="C1311" s="309">
        <f>баланс!$B$836</f>
        <v>-0.25199999999998113</v>
      </c>
      <c r="N1311" s="20"/>
      <c r="O1311"/>
      <c r="P1311"/>
      <c r="Q1311"/>
    </row>
    <row r="1312" spans="1:17" hidden="1" outlineLevel="1" x14ac:dyDescent="0.25">
      <c r="A1312" s="96" t="s">
        <v>721</v>
      </c>
      <c r="C1312" s="309">
        <f>SUM(C1311)</f>
        <v>-0.25199999999998113</v>
      </c>
      <c r="N1312" s="20"/>
      <c r="O1312"/>
      <c r="P1312"/>
      <c r="Q1312"/>
    </row>
    <row r="1313" spans="1:17" hidden="1" outlineLevel="2" x14ac:dyDescent="0.25">
      <c r="B1313" s="96" t="s">
        <v>1375</v>
      </c>
      <c r="C1313" s="309">
        <f>баланс!$B$837</f>
        <v>-0.51449000000002343</v>
      </c>
      <c r="N1313" s="20"/>
      <c r="O1313"/>
      <c r="P1313"/>
      <c r="Q1313"/>
    </row>
    <row r="1314" spans="1:17" x14ac:dyDescent="0.25">
      <c r="A1314" s="96" t="s">
        <v>722</v>
      </c>
      <c r="C1314" s="309">
        <f>SUM(C1313)</f>
        <v>-0.51449000000002343</v>
      </c>
      <c r="N1314" s="20"/>
      <c r="O1314"/>
      <c r="P1314"/>
      <c r="Q1314"/>
    </row>
    <row r="1315" spans="1:17" hidden="1" outlineLevel="2" x14ac:dyDescent="0.25">
      <c r="B1315" s="96" t="s">
        <v>1375</v>
      </c>
      <c r="C1315" s="309">
        <f>баланс!$B$838</f>
        <v>3.3579522800096129E-2</v>
      </c>
      <c r="N1315" s="20"/>
      <c r="O1315"/>
      <c r="P1315"/>
      <c r="Q1315"/>
    </row>
    <row r="1316" spans="1:17" hidden="1" outlineLevel="2" x14ac:dyDescent="0.25">
      <c r="C1316" s="309">
        <f>баланс!$B$839</f>
        <v>-7.9259999999976571E-2</v>
      </c>
      <c r="N1316" s="20"/>
      <c r="O1316"/>
      <c r="P1316"/>
      <c r="Q1316"/>
    </row>
    <row r="1317" spans="1:17" hidden="1" outlineLevel="2" x14ac:dyDescent="0.25">
      <c r="C1317" s="309">
        <f>баланс!$B$840</f>
        <v>4.9250000000029104E-2</v>
      </c>
      <c r="N1317" s="20"/>
      <c r="O1317"/>
      <c r="P1317"/>
      <c r="Q1317"/>
    </row>
    <row r="1318" spans="1:17" hidden="1" outlineLevel="2" x14ac:dyDescent="0.25">
      <c r="C1318" s="309">
        <f>баланс!$B$841</f>
        <v>0.19291999999995824</v>
      </c>
      <c r="N1318" s="20"/>
      <c r="O1318"/>
      <c r="P1318"/>
      <c r="Q1318"/>
    </row>
    <row r="1319" spans="1:17" hidden="1" outlineLevel="2" x14ac:dyDescent="0.25">
      <c r="C1319" s="309">
        <f>баланс!$B$842</f>
        <v>0.17603750000034779</v>
      </c>
      <c r="N1319" s="20"/>
      <c r="O1319"/>
      <c r="P1319"/>
      <c r="Q1319"/>
    </row>
    <row r="1320" spans="1:17" hidden="1" outlineLevel="1" x14ac:dyDescent="0.25">
      <c r="A1320" s="96" t="s">
        <v>724</v>
      </c>
      <c r="C1320" s="309">
        <f>SUM(C1315:C1319)</f>
        <v>0.37252702280045469</v>
      </c>
      <c r="N1320" s="20"/>
      <c r="O1320"/>
      <c r="P1320"/>
      <c r="Q1320"/>
    </row>
    <row r="1321" spans="1:17" hidden="1" outlineLevel="2" x14ac:dyDescent="0.25">
      <c r="B1321" s="96" t="s">
        <v>1375</v>
      </c>
      <c r="C1321" s="309">
        <f>баланс!$B$843</f>
        <v>0.49105830258304195</v>
      </c>
      <c r="N1321" s="20"/>
      <c r="O1321"/>
      <c r="P1321"/>
      <c r="Q1321"/>
    </row>
    <row r="1322" spans="1:17" x14ac:dyDescent="0.25">
      <c r="A1322" s="96" t="s">
        <v>726</v>
      </c>
      <c r="C1322" s="309">
        <f>SUM(C1321)</f>
        <v>0.49105830258304195</v>
      </c>
      <c r="N1322" s="20"/>
      <c r="O1322"/>
      <c r="P1322"/>
      <c r="Q1322"/>
    </row>
    <row r="1323" spans="1:17" hidden="1" outlineLevel="2" x14ac:dyDescent="0.25">
      <c r="B1323" s="96" t="s">
        <v>1375</v>
      </c>
      <c r="C1323" s="309">
        <f>баланс!$B$844</f>
        <v>0.19699999999966167</v>
      </c>
      <c r="N1323" s="20"/>
      <c r="O1323"/>
      <c r="P1323"/>
      <c r="Q1323"/>
    </row>
    <row r="1324" spans="1:17" hidden="1" outlineLevel="1" x14ac:dyDescent="0.25">
      <c r="A1324" s="96" t="s">
        <v>727</v>
      </c>
      <c r="C1324" s="309">
        <f>SUM(C1323)</f>
        <v>0.19699999999966167</v>
      </c>
      <c r="N1324" s="20"/>
      <c r="O1324"/>
      <c r="P1324"/>
      <c r="Q1324"/>
    </row>
    <row r="1325" spans="1:17" hidden="1" outlineLevel="2" x14ac:dyDescent="0.25">
      <c r="B1325" s="96" t="s">
        <v>1375</v>
      </c>
      <c r="C1325" s="309">
        <f>баланс!$B$845</f>
        <v>-9.9639825678195848E-2</v>
      </c>
      <c r="N1325" s="20"/>
      <c r="O1325"/>
      <c r="P1325"/>
      <c r="Q1325"/>
    </row>
    <row r="1326" spans="1:17" hidden="1" outlineLevel="2" x14ac:dyDescent="0.25">
      <c r="C1326" s="309">
        <f>баланс!$B$846</f>
        <v>0.32717249999996056</v>
      </c>
      <c r="N1326" s="20"/>
      <c r="O1326"/>
      <c r="P1326"/>
      <c r="Q1326"/>
    </row>
    <row r="1327" spans="1:17" hidden="1" outlineLevel="2" x14ac:dyDescent="0.25">
      <c r="C1327" s="309">
        <f>баланс!$B$847</f>
        <v>-0.10815999999999804</v>
      </c>
      <c r="N1327" s="20"/>
      <c r="O1327"/>
      <c r="P1327"/>
      <c r="Q1327"/>
    </row>
    <row r="1328" spans="1:17" x14ac:dyDescent="0.25">
      <c r="A1328" s="96" t="s">
        <v>728</v>
      </c>
      <c r="C1328" s="309">
        <f>SUM(C1325:C1327)</f>
        <v>0.11937267432176668</v>
      </c>
      <c r="N1328" s="20"/>
      <c r="O1328"/>
      <c r="P1328"/>
      <c r="Q1328"/>
    </row>
    <row r="1329" spans="1:17" hidden="1" outlineLevel="2" x14ac:dyDescent="0.25">
      <c r="B1329" s="96" t="s">
        <v>1375</v>
      </c>
      <c r="C1329" s="309">
        <f>баланс!$B$848</f>
        <v>-10.769205197847384</v>
      </c>
      <c r="N1329" s="20"/>
      <c r="O1329"/>
      <c r="P1329"/>
      <c r="Q1329"/>
    </row>
    <row r="1330" spans="1:17" hidden="1" outlineLevel="2" x14ac:dyDescent="0.25">
      <c r="C1330" s="309">
        <f>баланс!$B$849</f>
        <v>-2.4849999999787542E-3</v>
      </c>
      <c r="N1330" s="20"/>
      <c r="O1330"/>
      <c r="P1330"/>
      <c r="Q1330"/>
    </row>
    <row r="1331" spans="1:17" hidden="1" outlineLevel="1" x14ac:dyDescent="0.25">
      <c r="A1331" s="96" t="s">
        <v>730</v>
      </c>
      <c r="C1331" s="309">
        <f>SUM(C1329:C1330)</f>
        <v>-10.771690197847363</v>
      </c>
      <c r="N1331" s="20"/>
      <c r="O1331"/>
      <c r="P1331"/>
      <c r="Q1331"/>
    </row>
    <row r="1332" spans="1:17" hidden="1" outlineLevel="2" x14ac:dyDescent="0.25">
      <c r="B1332" s="96" t="s">
        <v>1375</v>
      </c>
      <c r="C1332" s="309">
        <f>баланс!$B$850</f>
        <v>6.1299999998709609E-3</v>
      </c>
      <c r="N1332" s="20"/>
      <c r="O1332"/>
      <c r="P1332"/>
      <c r="Q1332"/>
    </row>
    <row r="1333" spans="1:17" hidden="1" outlineLevel="2" x14ac:dyDescent="0.25">
      <c r="C1333" s="309">
        <f>баланс!$B$851</f>
        <v>-0.45049999999991996</v>
      </c>
      <c r="N1333" s="20"/>
      <c r="O1333"/>
      <c r="P1333"/>
      <c r="Q1333"/>
    </row>
    <row r="1334" spans="1:17" hidden="1" outlineLevel="2" x14ac:dyDescent="0.25">
      <c r="C1334" s="309">
        <f>баланс!$B$852</f>
        <v>-0.1213470000000143</v>
      </c>
      <c r="N1334" s="20"/>
      <c r="O1334"/>
      <c r="P1334"/>
      <c r="Q1334"/>
    </row>
    <row r="1335" spans="1:17" hidden="1" outlineLevel="2" x14ac:dyDescent="0.25">
      <c r="C1335" s="309">
        <f>баланс!$B$853</f>
        <v>0.10041600000022299</v>
      </c>
      <c r="N1335" s="20"/>
      <c r="O1335"/>
      <c r="P1335"/>
      <c r="Q1335"/>
    </row>
    <row r="1336" spans="1:17" x14ac:dyDescent="0.25">
      <c r="A1336" s="96" t="s">
        <v>733</v>
      </c>
      <c r="C1336" s="309">
        <f>SUM(C1332:C1335)</f>
        <v>-0.46530099999984031</v>
      </c>
      <c r="N1336" s="20"/>
      <c r="O1336"/>
      <c r="P1336"/>
      <c r="Q1336"/>
    </row>
    <row r="1337" spans="1:17" hidden="1" outlineLevel="2" x14ac:dyDescent="0.25">
      <c r="B1337" s="96" t="s">
        <v>1375</v>
      </c>
      <c r="C1337" s="309">
        <f>баланс!$B$854</f>
        <v>-0.39620000000002165</v>
      </c>
      <c r="N1337" s="20"/>
      <c r="O1337"/>
      <c r="P1337"/>
      <c r="Q1337"/>
    </row>
    <row r="1338" spans="1:17" hidden="1" outlineLevel="2" x14ac:dyDescent="0.25">
      <c r="C1338" s="309">
        <f>баланс!$B$855</f>
        <v>-0.52055250000000797</v>
      </c>
      <c r="N1338" s="20"/>
      <c r="O1338"/>
      <c r="P1338"/>
      <c r="Q1338"/>
    </row>
    <row r="1339" spans="1:17" hidden="1" outlineLevel="2" x14ac:dyDescent="0.25">
      <c r="C1339" s="309">
        <f>баланс!$B$856</f>
        <v>-0.43745499999977255</v>
      </c>
      <c r="N1339" s="20"/>
      <c r="O1339"/>
      <c r="P1339"/>
      <c r="Q1339"/>
    </row>
    <row r="1340" spans="1:17" hidden="1" outlineLevel="2" x14ac:dyDescent="0.25">
      <c r="C1340" s="309">
        <f>баланс!$B$857</f>
        <v>-0.29590749999999844</v>
      </c>
      <c r="N1340" s="20"/>
      <c r="O1340"/>
      <c r="P1340"/>
      <c r="Q1340"/>
    </row>
    <row r="1341" spans="1:17" hidden="1" outlineLevel="2" x14ac:dyDescent="0.25">
      <c r="C1341" s="309">
        <f>баланс!$B$858</f>
        <v>-0.59831000000031054</v>
      </c>
      <c r="N1341" s="20"/>
      <c r="O1341"/>
      <c r="P1341"/>
      <c r="Q1341"/>
    </row>
    <row r="1342" spans="1:17" hidden="1" outlineLevel="2" x14ac:dyDescent="0.25">
      <c r="C1342" s="309">
        <f>баланс!$B$859</f>
        <v>8.7750000000141881E-2</v>
      </c>
      <c r="N1342" s="20"/>
      <c r="O1342"/>
      <c r="P1342"/>
      <c r="Q1342"/>
    </row>
    <row r="1343" spans="1:17" hidden="1" outlineLevel="2" x14ac:dyDescent="0.25">
      <c r="C1343" s="309">
        <f>баланс!$B$860</f>
        <v>-8.1720000000132131E-2</v>
      </c>
      <c r="N1343" s="20"/>
      <c r="O1343"/>
      <c r="P1343"/>
      <c r="Q1343"/>
    </row>
    <row r="1344" spans="1:17" hidden="1" outlineLevel="2" x14ac:dyDescent="0.25">
      <c r="C1344" s="309">
        <f>баланс!$B$861</f>
        <v>-0.10546280000005481</v>
      </c>
      <c r="N1344" s="20"/>
      <c r="O1344"/>
      <c r="P1344"/>
      <c r="Q1344"/>
    </row>
    <row r="1345" spans="1:17" hidden="1" outlineLevel="2" x14ac:dyDescent="0.25">
      <c r="C1345" s="309">
        <f>баланс!$B$862</f>
        <v>-0.52288000000010015</v>
      </c>
      <c r="N1345" s="20"/>
      <c r="O1345"/>
      <c r="P1345"/>
      <c r="Q1345"/>
    </row>
    <row r="1346" spans="1:17" hidden="1" outlineLevel="2" x14ac:dyDescent="0.25">
      <c r="C1346" s="309">
        <f>баланс!$B$863</f>
        <v>-0.44000000000005457</v>
      </c>
      <c r="N1346" s="20"/>
      <c r="O1346"/>
      <c r="P1346"/>
      <c r="Q1346"/>
    </row>
    <row r="1347" spans="1:17" hidden="1" outlineLevel="2" x14ac:dyDescent="0.25">
      <c r="C1347" s="309">
        <f>баланс!$B$864</f>
        <v>-0.16896399999950518</v>
      </c>
      <c r="N1347" s="20"/>
      <c r="O1347"/>
      <c r="P1347"/>
      <c r="Q1347"/>
    </row>
    <row r="1348" spans="1:17" hidden="1" outlineLevel="2" x14ac:dyDescent="0.25">
      <c r="C1348" s="309">
        <f>баланс!$B$865</f>
        <v>0.40721900000016831</v>
      </c>
      <c r="N1348" s="20"/>
      <c r="O1348"/>
      <c r="P1348"/>
      <c r="Q1348"/>
    </row>
    <row r="1349" spans="1:17" hidden="1" outlineLevel="2" x14ac:dyDescent="0.25">
      <c r="C1349" s="309">
        <f>баланс!$B$866</f>
        <v>-9.8375499999974636E-2</v>
      </c>
      <c r="N1349" s="20"/>
      <c r="O1349"/>
      <c r="P1349"/>
      <c r="Q1349"/>
    </row>
    <row r="1350" spans="1:17" hidden="1" outlineLevel="2" x14ac:dyDescent="0.25">
      <c r="C1350" s="309">
        <f>баланс!$B$867</f>
        <v>-0.2323549999999841</v>
      </c>
      <c r="N1350" s="20"/>
      <c r="O1350"/>
      <c r="P1350"/>
      <c r="Q1350"/>
    </row>
    <row r="1351" spans="1:17" hidden="1" outlineLevel="2" x14ac:dyDescent="0.25">
      <c r="C1351" s="309">
        <f>баланс!$B$868</f>
        <v>-61.953349499999831</v>
      </c>
      <c r="N1351" s="20"/>
      <c r="O1351"/>
      <c r="P1351"/>
      <c r="Q1351"/>
    </row>
    <row r="1352" spans="1:17" hidden="1" outlineLevel="2" x14ac:dyDescent="0.25">
      <c r="C1352" s="309">
        <f>баланс!$B$869</f>
        <v>0.24715999999989435</v>
      </c>
      <c r="N1352" s="20"/>
      <c r="O1352"/>
      <c r="P1352"/>
      <c r="Q1352"/>
    </row>
    <row r="1353" spans="1:17" hidden="1" outlineLevel="2" x14ac:dyDescent="0.25">
      <c r="C1353" s="309">
        <f>баланс!$B$870</f>
        <v>-0.21649999999988268</v>
      </c>
      <c r="N1353" s="20"/>
      <c r="O1353"/>
      <c r="P1353"/>
      <c r="Q1353"/>
    </row>
    <row r="1354" spans="1:17" hidden="1" outlineLevel="2" x14ac:dyDescent="0.25">
      <c r="C1354" s="309">
        <f>баланс!$B$871</f>
        <v>0.36261999999987893</v>
      </c>
      <c r="N1354" s="20"/>
      <c r="O1354"/>
      <c r="P1354"/>
      <c r="Q1354"/>
    </row>
    <row r="1355" spans="1:17" hidden="1" outlineLevel="2" x14ac:dyDescent="0.25">
      <c r="C1355" s="309">
        <f>баланс!$B$872</f>
        <v>64.592400000000225</v>
      </c>
      <c r="N1355" s="20"/>
      <c r="O1355"/>
      <c r="P1355"/>
      <c r="Q1355"/>
    </row>
    <row r="1356" spans="1:17" hidden="1" outlineLevel="1" x14ac:dyDescent="0.25">
      <c r="A1356" s="96" t="s">
        <v>735</v>
      </c>
      <c r="C1356" s="309">
        <f>SUM(C1337:C1355)</f>
        <v>-0.37088279999932183</v>
      </c>
      <c r="N1356" s="20"/>
      <c r="O1356"/>
      <c r="P1356"/>
      <c r="Q1356"/>
    </row>
    <row r="1357" spans="1:17" hidden="1" outlineLevel="2" x14ac:dyDescent="0.25">
      <c r="B1357" s="96" t="s">
        <v>1375</v>
      </c>
      <c r="C1357" s="309">
        <f>баланс!$B$873</f>
        <v>11.088943333333532</v>
      </c>
      <c r="N1357" s="20"/>
      <c r="O1357"/>
      <c r="P1357"/>
      <c r="Q1357"/>
    </row>
    <row r="1358" spans="1:17" x14ac:dyDescent="0.25">
      <c r="A1358" s="96" t="s">
        <v>736</v>
      </c>
      <c r="C1358" s="309">
        <f>SUM(C1357)</f>
        <v>11.088943333333532</v>
      </c>
      <c r="N1358" s="20"/>
      <c r="O1358"/>
      <c r="P1358"/>
      <c r="Q1358"/>
    </row>
    <row r="1359" spans="1:17" hidden="1" outlineLevel="2" x14ac:dyDescent="0.25">
      <c r="B1359" s="96" t="s">
        <v>1375</v>
      </c>
      <c r="C1359" s="309">
        <f>баланс!$B$874</f>
        <v>8.3788999999994758</v>
      </c>
      <c r="N1359" s="20"/>
      <c r="O1359"/>
      <c r="P1359"/>
      <c r="Q1359"/>
    </row>
    <row r="1360" spans="1:17" hidden="1" outlineLevel="2" x14ac:dyDescent="0.25">
      <c r="C1360" s="309">
        <f>баланс!$B$875</f>
        <v>-0.89625000000000909</v>
      </c>
      <c r="N1360" s="20"/>
      <c r="O1360"/>
      <c r="P1360"/>
      <c r="Q1360"/>
    </row>
    <row r="1361" spans="1:17" hidden="1" outlineLevel="1" x14ac:dyDescent="0.25">
      <c r="A1361" s="96" t="s">
        <v>738</v>
      </c>
      <c r="C1361" s="309">
        <f>SUM(C1359:C1360)</f>
        <v>7.4826499999994667</v>
      </c>
      <c r="N1361" s="20"/>
      <c r="O1361"/>
      <c r="P1361"/>
      <c r="Q1361"/>
    </row>
    <row r="1362" spans="1:17" hidden="1" outlineLevel="2" x14ac:dyDescent="0.25">
      <c r="B1362" s="96" t="s">
        <v>1375</v>
      </c>
      <c r="C1362" s="309">
        <f>баланс!$B$876</f>
        <v>0.43749402985062602</v>
      </c>
      <c r="N1362" s="20"/>
      <c r="O1362"/>
      <c r="P1362"/>
      <c r="Q1362"/>
    </row>
    <row r="1363" spans="1:17" x14ac:dyDescent="0.25">
      <c r="A1363" s="96" t="s">
        <v>740</v>
      </c>
      <c r="C1363" s="309">
        <f>SUM(C1362)</f>
        <v>0.43749402985062602</v>
      </c>
      <c r="N1363" s="20"/>
      <c r="O1363"/>
      <c r="P1363"/>
      <c r="Q1363"/>
    </row>
    <row r="1364" spans="1:17" hidden="1" outlineLevel="2" x14ac:dyDescent="0.25">
      <c r="B1364" s="96" t="s">
        <v>1375</v>
      </c>
      <c r="C1364" s="309">
        <f>баланс!$B$877</f>
        <v>-0.49646000000018375</v>
      </c>
      <c r="N1364" s="20"/>
      <c r="O1364"/>
      <c r="P1364"/>
      <c r="Q1364"/>
    </row>
    <row r="1365" spans="1:17" hidden="1" outlineLevel="1" x14ac:dyDescent="0.25">
      <c r="A1365" s="96" t="s">
        <v>742</v>
      </c>
      <c r="C1365" s="309">
        <f>SUM(C1364)</f>
        <v>-0.49646000000018375</v>
      </c>
      <c r="N1365" s="20"/>
      <c r="O1365"/>
      <c r="P1365"/>
      <c r="Q1365"/>
    </row>
    <row r="1366" spans="1:17" hidden="1" outlineLevel="2" x14ac:dyDescent="0.25">
      <c r="B1366" s="96" t="s">
        <v>1375</v>
      </c>
      <c r="C1366" s="309">
        <f>баланс!$B$878</f>
        <v>0.31500000000005457</v>
      </c>
      <c r="N1366" s="20"/>
      <c r="O1366"/>
      <c r="P1366"/>
      <c r="Q1366"/>
    </row>
    <row r="1367" spans="1:17" x14ac:dyDescent="0.25">
      <c r="A1367" s="96" t="s">
        <v>744</v>
      </c>
      <c r="C1367" s="309">
        <f>SUM(C1366)</f>
        <v>0.31500000000005457</v>
      </c>
      <c r="N1367" s="20"/>
      <c r="O1367"/>
      <c r="P1367"/>
      <c r="Q1367"/>
    </row>
    <row r="1368" spans="1:17" hidden="1" outlineLevel="2" x14ac:dyDescent="0.25">
      <c r="B1368" s="96" t="s">
        <v>1375</v>
      </c>
      <c r="C1368" s="309">
        <f>баланс!$B$879</f>
        <v>-0.11264910293800767</v>
      </c>
      <c r="N1368" s="20"/>
      <c r="O1368"/>
      <c r="P1368"/>
      <c r="Q1368"/>
    </row>
    <row r="1369" spans="1:17" hidden="1" outlineLevel="1" x14ac:dyDescent="0.25">
      <c r="A1369" s="96" t="s">
        <v>745</v>
      </c>
      <c r="C1369" s="309">
        <f>SUM(C1368)</f>
        <v>-0.11264910293800767</v>
      </c>
      <c r="N1369" s="20"/>
      <c r="O1369"/>
      <c r="P1369"/>
      <c r="Q1369"/>
    </row>
    <row r="1370" spans="1:17" hidden="1" outlineLevel="2" x14ac:dyDescent="0.25">
      <c r="B1370" s="96" t="s">
        <v>1375</v>
      </c>
      <c r="C1370" s="309">
        <f>баланс!$B$880</f>
        <v>1.0084816326530017</v>
      </c>
      <c r="N1370" s="20"/>
      <c r="O1370"/>
      <c r="P1370"/>
      <c r="Q1370"/>
    </row>
    <row r="1371" spans="1:17" hidden="1" outlineLevel="1" x14ac:dyDescent="0.25">
      <c r="A1371" s="96" t="s">
        <v>747</v>
      </c>
      <c r="C1371" s="309">
        <f>SUM(C1370)</f>
        <v>1.0084816326530017</v>
      </c>
      <c r="N1371" s="20"/>
      <c r="O1371"/>
      <c r="P1371"/>
      <c r="Q1371"/>
    </row>
    <row r="1372" spans="1:17" hidden="1" outlineLevel="2" x14ac:dyDescent="0.25">
      <c r="B1372" s="96" t="s">
        <v>1375</v>
      </c>
      <c r="C1372" s="309">
        <f>баланс!$B$881</f>
        <v>-0.33478000000059183</v>
      </c>
      <c r="N1372" s="20"/>
      <c r="O1372"/>
      <c r="P1372"/>
      <c r="Q1372"/>
    </row>
    <row r="1373" spans="1:17" hidden="1" outlineLevel="2" x14ac:dyDescent="0.25">
      <c r="C1373" s="309">
        <f>баланс!$B$882</f>
        <v>0.39199999999982538</v>
      </c>
      <c r="N1373" s="20"/>
      <c r="O1373"/>
      <c r="P1373"/>
      <c r="Q1373"/>
    </row>
    <row r="1374" spans="1:17" hidden="1" outlineLevel="2" x14ac:dyDescent="0.25">
      <c r="C1374" s="309">
        <f>баланс!$B$883</f>
        <v>-0.43456850000006852</v>
      </c>
      <c r="N1374" s="20"/>
      <c r="O1374"/>
      <c r="P1374"/>
      <c r="Q1374"/>
    </row>
    <row r="1375" spans="1:17" hidden="1" outlineLevel="2" x14ac:dyDescent="0.25">
      <c r="C1375" s="309">
        <f>баланс!$B$884</f>
        <v>0.30280000000038854</v>
      </c>
      <c r="N1375" s="20"/>
      <c r="O1375"/>
      <c r="P1375"/>
      <c r="Q1375"/>
    </row>
    <row r="1376" spans="1:17" hidden="1" outlineLevel="2" x14ac:dyDescent="0.25">
      <c r="C1376" s="309">
        <f>баланс!$B$885</f>
        <v>0.24320000000011532</v>
      </c>
      <c r="N1376" s="20"/>
      <c r="O1376"/>
      <c r="P1376"/>
      <c r="Q1376"/>
    </row>
    <row r="1377" spans="1:17" hidden="1" outlineLevel="2" x14ac:dyDescent="0.25">
      <c r="C1377" s="309">
        <f>баланс!$B$886</f>
        <v>-0.50747999999998683</v>
      </c>
      <c r="N1377" s="20"/>
      <c r="O1377"/>
      <c r="P1377"/>
      <c r="Q1377"/>
    </row>
    <row r="1378" spans="1:17" hidden="1" outlineLevel="2" x14ac:dyDescent="0.25">
      <c r="C1378" s="309">
        <f>баланс!$B$887</f>
        <v>3.9526999999907275E-2</v>
      </c>
      <c r="N1378" s="20"/>
      <c r="O1378"/>
      <c r="P1378"/>
      <c r="Q1378"/>
    </row>
    <row r="1379" spans="1:17" x14ac:dyDescent="0.25">
      <c r="A1379" s="96" t="s">
        <v>748</v>
      </c>
      <c r="C1379" s="309">
        <f>SUM(C1372:C1378)</f>
        <v>-0.29930150000041067</v>
      </c>
      <c r="N1379" s="20"/>
      <c r="O1379"/>
      <c r="P1379"/>
      <c r="Q1379"/>
    </row>
    <row r="1380" spans="1:17" hidden="1" outlineLevel="2" x14ac:dyDescent="0.25">
      <c r="B1380" s="96" t="s">
        <v>1375</v>
      </c>
      <c r="C1380" s="309">
        <f>баланс!$B$888</f>
        <v>0.89946666666662622</v>
      </c>
      <c r="N1380" s="20"/>
      <c r="O1380"/>
      <c r="P1380"/>
      <c r="Q1380"/>
    </row>
    <row r="1381" spans="1:17" hidden="1" outlineLevel="1" x14ac:dyDescent="0.25">
      <c r="A1381" s="96" t="s">
        <v>750</v>
      </c>
      <c r="C1381" s="309">
        <f>SUM(C1380)</f>
        <v>0.89946666666662622</v>
      </c>
      <c r="N1381" s="20"/>
      <c r="O1381"/>
      <c r="P1381"/>
      <c r="Q1381"/>
    </row>
    <row r="1382" spans="1:17" hidden="1" outlineLevel="2" x14ac:dyDescent="0.25">
      <c r="B1382" s="96" t="s">
        <v>1375</v>
      </c>
      <c r="C1382" s="309">
        <f>баланс!$B$889</f>
        <v>-0.33446000000003551</v>
      </c>
      <c r="N1382" s="20"/>
      <c r="O1382"/>
      <c r="P1382"/>
      <c r="Q1382"/>
    </row>
    <row r="1383" spans="1:17" x14ac:dyDescent="0.25">
      <c r="A1383" s="96" t="s">
        <v>751</v>
      </c>
      <c r="C1383" s="309">
        <f>SUM(C1382)</f>
        <v>-0.33446000000003551</v>
      </c>
      <c r="N1383" s="20"/>
      <c r="O1383"/>
      <c r="P1383"/>
      <c r="Q1383"/>
    </row>
    <row r="1384" spans="1:17" hidden="1" outlineLevel="2" x14ac:dyDescent="0.25">
      <c r="B1384" s="96" t="s">
        <v>1375</v>
      </c>
      <c r="C1384" s="309">
        <f>баланс!$B$890</f>
        <v>-6.6900000000543969E-2</v>
      </c>
      <c r="N1384" s="20"/>
      <c r="O1384"/>
      <c r="P1384"/>
      <c r="Q1384"/>
    </row>
    <row r="1385" spans="1:17" hidden="1" outlineLevel="1" x14ac:dyDescent="0.25">
      <c r="A1385" s="96" t="s">
        <v>752</v>
      </c>
      <c r="C1385" s="309">
        <f>SUM(C1384)</f>
        <v>-6.6900000000543969E-2</v>
      </c>
      <c r="N1385" s="20"/>
      <c r="O1385"/>
      <c r="P1385"/>
      <c r="Q1385"/>
    </row>
    <row r="1386" spans="1:17" hidden="1" outlineLevel="2" x14ac:dyDescent="0.25">
      <c r="B1386" s="96" t="s">
        <v>1375</v>
      </c>
      <c r="C1386" s="309">
        <f>баланс!$B$891</f>
        <v>-1.0948590000007243</v>
      </c>
      <c r="N1386" s="20"/>
      <c r="O1386"/>
      <c r="P1386"/>
      <c r="Q1386"/>
    </row>
    <row r="1387" spans="1:17" hidden="1" outlineLevel="2" x14ac:dyDescent="0.25">
      <c r="C1387" s="309">
        <f>баланс!$B$892</f>
        <v>0.32635499999992135</v>
      </c>
      <c r="N1387" s="20"/>
      <c r="O1387"/>
      <c r="P1387"/>
      <c r="Q1387"/>
    </row>
    <row r="1388" spans="1:17" x14ac:dyDescent="0.25">
      <c r="A1388" s="96" t="s">
        <v>754</v>
      </c>
      <c r="C1388" s="309">
        <f>SUM(C1386:C1387)</f>
        <v>-0.76850400000080299</v>
      </c>
      <c r="N1388" s="20"/>
      <c r="O1388"/>
      <c r="P1388"/>
      <c r="Q1388"/>
    </row>
    <row r="1389" spans="1:17" hidden="1" outlineLevel="2" x14ac:dyDescent="0.25">
      <c r="B1389" s="96" t="s">
        <v>1375</v>
      </c>
      <c r="C1389" s="309">
        <f>баланс!$B$893</f>
        <v>-0.1438658297405766</v>
      </c>
      <c r="N1389" s="20"/>
      <c r="O1389"/>
      <c r="P1389"/>
      <c r="Q1389"/>
    </row>
    <row r="1390" spans="1:17" hidden="1" outlineLevel="1" x14ac:dyDescent="0.25">
      <c r="A1390" s="96" t="s">
        <v>756</v>
      </c>
      <c r="C1390" s="309">
        <f>SUM(C1389)</f>
        <v>-0.1438658297405766</v>
      </c>
      <c r="N1390" s="20"/>
      <c r="O1390"/>
      <c r="P1390"/>
      <c r="Q1390"/>
    </row>
    <row r="1391" spans="1:17" hidden="1" outlineLevel="2" x14ac:dyDescent="0.25">
      <c r="B1391" s="96" t="s">
        <v>1375</v>
      </c>
      <c r="C1391" s="309">
        <f>баланс!$B$894</f>
        <v>-0.63459999999986394</v>
      </c>
      <c r="N1391" s="20"/>
      <c r="O1391"/>
      <c r="P1391"/>
      <c r="Q1391"/>
    </row>
    <row r="1392" spans="1:17" hidden="1" outlineLevel="2" x14ac:dyDescent="0.25">
      <c r="C1392" s="309">
        <f>баланс!$B$895</f>
        <v>1.0807479999998577</v>
      </c>
      <c r="N1392" s="20"/>
      <c r="O1392"/>
      <c r="P1392"/>
      <c r="Q1392"/>
    </row>
    <row r="1393" spans="1:17" x14ac:dyDescent="0.25">
      <c r="A1393" s="96" t="s">
        <v>758</v>
      </c>
      <c r="C1393" s="309">
        <f>SUM(C1391:C1392)</f>
        <v>0.44614799999999377</v>
      </c>
      <c r="N1393" s="20"/>
      <c r="O1393"/>
      <c r="P1393"/>
      <c r="Q1393"/>
    </row>
    <row r="1394" spans="1:17" hidden="1" outlineLevel="2" x14ac:dyDescent="0.25">
      <c r="B1394" s="96" t="s">
        <v>1375</v>
      </c>
      <c r="C1394" s="309">
        <f>баланс!$B$896</f>
        <v>-0.33320000000003347</v>
      </c>
      <c r="N1394" s="20"/>
      <c r="O1394"/>
      <c r="P1394"/>
      <c r="Q1394"/>
    </row>
    <row r="1395" spans="1:17" hidden="1" outlineLevel="1" x14ac:dyDescent="0.25">
      <c r="A1395" s="96" t="s">
        <v>759</v>
      </c>
      <c r="C1395" s="309">
        <f>SUM(C1394)</f>
        <v>-0.33320000000003347</v>
      </c>
      <c r="N1395" s="20"/>
      <c r="O1395"/>
      <c r="P1395"/>
      <c r="Q1395"/>
    </row>
    <row r="1396" spans="1:17" hidden="1" outlineLevel="2" x14ac:dyDescent="0.25">
      <c r="B1396" s="96" t="s">
        <v>1375</v>
      </c>
      <c r="C1396" s="309">
        <f>баланс!$B$897</f>
        <v>-0.5629600000000039</v>
      </c>
      <c r="N1396" s="20"/>
      <c r="O1396"/>
      <c r="P1396"/>
      <c r="Q1396"/>
    </row>
    <row r="1397" spans="1:17" x14ac:dyDescent="0.25">
      <c r="A1397" s="96" t="s">
        <v>760</v>
      </c>
      <c r="C1397" s="309">
        <f>SUM(C1396)</f>
        <v>-0.5629600000000039</v>
      </c>
      <c r="N1397" s="20"/>
      <c r="O1397"/>
      <c r="P1397"/>
      <c r="Q1397"/>
    </row>
    <row r="1398" spans="1:17" hidden="1" outlineLevel="2" x14ac:dyDescent="0.25">
      <c r="B1398" s="96" t="s">
        <v>1375</v>
      </c>
      <c r="C1398" s="309">
        <f>баланс!$B$898</f>
        <v>9.3349999999645661E-3</v>
      </c>
      <c r="N1398" s="20"/>
      <c r="O1398"/>
      <c r="P1398"/>
      <c r="Q1398"/>
    </row>
    <row r="1399" spans="1:17" hidden="1" outlineLevel="1" x14ac:dyDescent="0.25">
      <c r="A1399" s="96" t="s">
        <v>761</v>
      </c>
      <c r="C1399" s="309">
        <f>SUM(C1398)</f>
        <v>9.3349999999645661E-3</v>
      </c>
      <c r="N1399" s="20"/>
      <c r="O1399"/>
      <c r="P1399"/>
      <c r="Q1399"/>
    </row>
    <row r="1400" spans="1:17" hidden="1" outlineLevel="2" x14ac:dyDescent="0.25">
      <c r="B1400" s="96" t="s">
        <v>1375</v>
      </c>
      <c r="C1400" s="309">
        <f>баланс!$B$899</f>
        <v>-0.10307000000037192</v>
      </c>
      <c r="N1400" s="20"/>
      <c r="O1400"/>
      <c r="P1400"/>
      <c r="Q1400"/>
    </row>
    <row r="1401" spans="1:17" hidden="1" outlineLevel="2" x14ac:dyDescent="0.25">
      <c r="C1401" s="309">
        <f>баланс!$B$900</f>
        <v>-0.43000000000006366</v>
      </c>
      <c r="N1401" s="20"/>
      <c r="O1401"/>
      <c r="P1401"/>
      <c r="Q1401"/>
    </row>
    <row r="1402" spans="1:17" hidden="1" outlineLevel="2" x14ac:dyDescent="0.25">
      <c r="C1402" s="309">
        <f>баланс!$B$901</f>
        <v>-7.9999999999245119E-3</v>
      </c>
      <c r="N1402" s="20"/>
      <c r="O1402"/>
      <c r="P1402"/>
      <c r="Q1402"/>
    </row>
    <row r="1403" spans="1:17" hidden="1" outlineLevel="2" x14ac:dyDescent="0.25">
      <c r="C1403" s="309">
        <f>баланс!$B$902</f>
        <v>0.13668350000000373</v>
      </c>
      <c r="N1403" s="20"/>
      <c r="O1403"/>
      <c r="P1403"/>
      <c r="Q1403"/>
    </row>
    <row r="1404" spans="1:17" hidden="1" outlineLevel="2" x14ac:dyDescent="0.25">
      <c r="C1404" s="309">
        <f>баланс!$B$903</f>
        <v>0.27946999999994659</v>
      </c>
      <c r="N1404" s="20"/>
      <c r="O1404"/>
      <c r="P1404"/>
      <c r="Q1404"/>
    </row>
    <row r="1405" spans="1:17" hidden="1" outlineLevel="2" x14ac:dyDescent="0.25">
      <c r="C1405" s="309">
        <f>баланс!$B$904</f>
        <v>0.46658000000002176</v>
      </c>
      <c r="N1405" s="20"/>
      <c r="O1405"/>
      <c r="P1405"/>
      <c r="Q1405"/>
    </row>
    <row r="1406" spans="1:17" hidden="1" outlineLevel="2" x14ac:dyDescent="0.25">
      <c r="C1406" s="309">
        <f>баланс!$B$905</f>
        <v>-853.41462000000001</v>
      </c>
      <c r="N1406" s="20"/>
      <c r="O1406"/>
      <c r="P1406"/>
      <c r="Q1406"/>
    </row>
    <row r="1407" spans="1:17" x14ac:dyDescent="0.25">
      <c r="A1407" s="96" t="s">
        <v>762</v>
      </c>
      <c r="C1407" s="309">
        <f>SUM(C1400:C1406)</f>
        <v>-853.07295650000037</v>
      </c>
      <c r="N1407" s="20"/>
      <c r="O1407"/>
      <c r="P1407"/>
      <c r="Q1407"/>
    </row>
    <row r="1408" spans="1:17" hidden="1" outlineLevel="2" x14ac:dyDescent="0.25">
      <c r="B1408" s="96" t="s">
        <v>1375</v>
      </c>
      <c r="C1408" s="309">
        <f>баланс!$B$906</f>
        <v>-0.5665700000000129</v>
      </c>
      <c r="N1408" s="20"/>
      <c r="O1408"/>
      <c r="P1408"/>
      <c r="Q1408"/>
    </row>
    <row r="1409" spans="1:17" hidden="1" outlineLevel="2" x14ac:dyDescent="0.25">
      <c r="C1409" s="309">
        <f>баланс!$B$907</f>
        <v>0.28027000000003</v>
      </c>
      <c r="N1409" s="20"/>
      <c r="O1409"/>
      <c r="P1409"/>
      <c r="Q1409"/>
    </row>
    <row r="1410" spans="1:17" hidden="1" outlineLevel="1" x14ac:dyDescent="0.25">
      <c r="A1410" s="96" t="s">
        <v>764</v>
      </c>
      <c r="C1410" s="309">
        <f>SUM(C1408:C1409)</f>
        <v>-0.2862999999999829</v>
      </c>
      <c r="N1410" s="20"/>
      <c r="O1410"/>
      <c r="P1410"/>
      <c r="Q1410"/>
    </row>
    <row r="1411" spans="1:17" hidden="1" outlineLevel="2" x14ac:dyDescent="0.25">
      <c r="B1411" s="96" t="s">
        <v>1375</v>
      </c>
      <c r="C1411" s="309">
        <f>баланс!$B$908</f>
        <v>-0.42370000000005348</v>
      </c>
      <c r="N1411" s="20"/>
      <c r="O1411"/>
      <c r="P1411"/>
      <c r="Q1411"/>
    </row>
    <row r="1412" spans="1:17" x14ac:dyDescent="0.25">
      <c r="A1412" s="96" t="s">
        <v>765</v>
      </c>
      <c r="C1412" s="309">
        <f>SUM(C1411)</f>
        <v>-0.42370000000005348</v>
      </c>
      <c r="N1412" s="20"/>
      <c r="O1412"/>
      <c r="P1412"/>
      <c r="Q1412"/>
    </row>
    <row r="1413" spans="1:17" hidden="1" outlineLevel="2" x14ac:dyDescent="0.25">
      <c r="B1413" s="96" t="s">
        <v>1375</v>
      </c>
      <c r="C1413" s="309">
        <f>баланс!$B$909</f>
        <v>-0.58239999999977954</v>
      </c>
      <c r="N1413" s="20"/>
      <c r="O1413"/>
      <c r="P1413"/>
      <c r="Q1413"/>
    </row>
    <row r="1414" spans="1:17" hidden="1" outlineLevel="1" x14ac:dyDescent="0.25">
      <c r="A1414" s="96" t="s">
        <v>766</v>
      </c>
      <c r="C1414" s="309">
        <f>SUM(C1413)</f>
        <v>-0.58239999999977954</v>
      </c>
      <c r="N1414" s="20"/>
      <c r="O1414"/>
      <c r="P1414"/>
      <c r="Q1414"/>
    </row>
    <row r="1415" spans="1:17" hidden="1" outlineLevel="2" x14ac:dyDescent="0.25">
      <c r="B1415" s="96" t="s">
        <v>1375</v>
      </c>
      <c r="C1415" s="309">
        <f>баланс!$B$910</f>
        <v>0.49799999999999045</v>
      </c>
      <c r="N1415" s="20"/>
      <c r="O1415"/>
      <c r="P1415"/>
      <c r="Q1415"/>
    </row>
    <row r="1416" spans="1:17" hidden="1" outlineLevel="1" x14ac:dyDescent="0.25">
      <c r="A1416" s="96" t="s">
        <v>1378</v>
      </c>
      <c r="C1416" s="309">
        <f>SUM(C1415)</f>
        <v>0.49799999999999045</v>
      </c>
      <c r="N1416" s="20"/>
      <c r="O1416"/>
      <c r="P1416"/>
      <c r="Q1416"/>
    </row>
    <row r="1417" spans="1:17" hidden="1" outlineLevel="2" x14ac:dyDescent="0.25">
      <c r="B1417" s="96" t="s">
        <v>1375</v>
      </c>
      <c r="C1417" s="309">
        <f>баланс!$B$911</f>
        <v>7.999999999992724E-2</v>
      </c>
      <c r="N1417" s="20"/>
      <c r="O1417"/>
      <c r="P1417"/>
      <c r="Q1417"/>
    </row>
    <row r="1418" spans="1:17" x14ac:dyDescent="0.25">
      <c r="A1418" s="96" t="s">
        <v>768</v>
      </c>
      <c r="C1418" s="309">
        <f>SUM(C1417)</f>
        <v>7.999999999992724E-2</v>
      </c>
      <c r="N1418" s="20"/>
      <c r="O1418"/>
      <c r="P1418"/>
      <c r="Q1418"/>
    </row>
    <row r="1419" spans="1:17" hidden="1" outlineLevel="2" x14ac:dyDescent="0.25">
      <c r="B1419" s="96" t="s">
        <v>1375</v>
      </c>
      <c r="C1419" s="309">
        <f>баланс!$B$912</f>
        <v>-1.0265599999998472</v>
      </c>
      <c r="N1419" s="20"/>
      <c r="O1419"/>
      <c r="P1419"/>
      <c r="Q1419"/>
    </row>
    <row r="1420" spans="1:17" hidden="1" outlineLevel="1" x14ac:dyDescent="0.25">
      <c r="A1420" s="96" t="s">
        <v>769</v>
      </c>
      <c r="C1420" s="309">
        <f>SUM(C1419)</f>
        <v>-1.0265599999998472</v>
      </c>
      <c r="N1420" s="20"/>
      <c r="O1420"/>
      <c r="P1420"/>
      <c r="Q1420"/>
    </row>
    <row r="1421" spans="1:17" hidden="1" outlineLevel="2" x14ac:dyDescent="0.25">
      <c r="B1421" s="96" t="s">
        <v>1375</v>
      </c>
      <c r="C1421" s="309">
        <f>баланс!$B$913</f>
        <v>-0.5022200000003636</v>
      </c>
      <c r="N1421" s="20"/>
      <c r="O1421"/>
      <c r="P1421"/>
      <c r="Q1421"/>
    </row>
    <row r="1422" spans="1:17" x14ac:dyDescent="0.25">
      <c r="A1422" s="96" t="s">
        <v>771</v>
      </c>
      <c r="C1422" s="309">
        <f>SUM(C1421)</f>
        <v>-0.5022200000003636</v>
      </c>
      <c r="N1422" s="20"/>
      <c r="O1422"/>
      <c r="P1422"/>
      <c r="Q1422"/>
    </row>
    <row r="1423" spans="1:17" hidden="1" outlineLevel="2" x14ac:dyDescent="0.25">
      <c r="B1423" s="96" t="s">
        <v>1375</v>
      </c>
      <c r="C1423" s="309">
        <f>баланс!$B$914</f>
        <v>110.01491209468338</v>
      </c>
      <c r="N1423" s="20"/>
      <c r="O1423"/>
      <c r="P1423"/>
      <c r="Q1423"/>
    </row>
    <row r="1424" spans="1:17" hidden="1" outlineLevel="1" x14ac:dyDescent="0.25">
      <c r="A1424" s="96" t="s">
        <v>773</v>
      </c>
      <c r="C1424" s="309">
        <f>SUM(C1423)</f>
        <v>110.01491209468338</v>
      </c>
      <c r="N1424" s="20"/>
      <c r="O1424"/>
      <c r="P1424"/>
      <c r="Q1424"/>
    </row>
    <row r="1425" spans="1:17" hidden="1" outlineLevel="2" x14ac:dyDescent="0.25">
      <c r="B1425" s="96" t="s">
        <v>1375</v>
      </c>
      <c r="C1425" s="309">
        <f>баланс!$B$915</f>
        <v>-5.7953732858341027</v>
      </c>
      <c r="N1425" s="20"/>
      <c r="O1425"/>
      <c r="P1425"/>
      <c r="Q1425"/>
    </row>
    <row r="1426" spans="1:17" hidden="1" outlineLevel="2" x14ac:dyDescent="0.25">
      <c r="C1426" s="309">
        <f>баланс!$B$916</f>
        <v>0.22347070000006397</v>
      </c>
      <c r="N1426" s="20"/>
      <c r="O1426"/>
      <c r="P1426"/>
      <c r="Q1426"/>
    </row>
    <row r="1427" spans="1:17" hidden="1" outlineLevel="2" x14ac:dyDescent="0.25">
      <c r="C1427" s="309">
        <f>баланс!$B$917</f>
        <v>-0.54734419999999773</v>
      </c>
      <c r="N1427" s="20"/>
      <c r="O1427"/>
      <c r="P1427"/>
      <c r="Q1427"/>
    </row>
    <row r="1428" spans="1:17" hidden="1" outlineLevel="2" x14ac:dyDescent="0.25">
      <c r="C1428" s="309">
        <f>баланс!$B$918</f>
        <v>-0.23587500000007822</v>
      </c>
      <c r="N1428" s="20"/>
      <c r="O1428"/>
      <c r="P1428"/>
      <c r="Q1428"/>
    </row>
    <row r="1429" spans="1:17" hidden="1" outlineLevel="2" x14ac:dyDescent="0.25">
      <c r="C1429" s="309">
        <f>баланс!$B$919</f>
        <v>-67.609263000000055</v>
      </c>
      <c r="N1429" s="20"/>
      <c r="O1429"/>
      <c r="P1429"/>
      <c r="Q1429"/>
    </row>
    <row r="1430" spans="1:17" hidden="1" outlineLevel="2" x14ac:dyDescent="0.25">
      <c r="C1430" s="309">
        <f>баланс!$B$920</f>
        <v>-0.21744999999998527</v>
      </c>
      <c r="N1430" s="20"/>
      <c r="O1430"/>
      <c r="P1430"/>
      <c r="Q1430"/>
    </row>
    <row r="1431" spans="1:17" hidden="1" outlineLevel="1" x14ac:dyDescent="0.25">
      <c r="A1431" s="96" t="s">
        <v>775</v>
      </c>
      <c r="C1431" s="309">
        <f>SUM(C1425:C1430)</f>
        <v>-74.181834785834155</v>
      </c>
      <c r="N1431" s="20"/>
      <c r="O1431"/>
      <c r="P1431"/>
      <c r="Q1431"/>
    </row>
    <row r="1432" spans="1:17" hidden="1" outlineLevel="2" x14ac:dyDescent="0.25">
      <c r="B1432" s="96" t="s">
        <v>1375</v>
      </c>
      <c r="C1432" s="309">
        <f>баланс!$B$921</f>
        <v>-5.0499999999829015E-2</v>
      </c>
      <c r="N1432" s="20"/>
      <c r="O1432"/>
      <c r="P1432"/>
      <c r="Q1432"/>
    </row>
    <row r="1433" spans="1:17" hidden="1" outlineLevel="2" x14ac:dyDescent="0.25">
      <c r="C1433" s="309">
        <f>баланс!$B$922</f>
        <v>-0.54371100000003025</v>
      </c>
      <c r="N1433" s="20"/>
      <c r="O1433"/>
      <c r="P1433"/>
      <c r="Q1433"/>
    </row>
    <row r="1434" spans="1:17" x14ac:dyDescent="0.25">
      <c r="A1434" s="96" t="s">
        <v>777</v>
      </c>
      <c r="C1434" s="309">
        <f>SUM(C1432:C1433)</f>
        <v>-0.59421099999985927</v>
      </c>
      <c r="N1434" s="20"/>
      <c r="O1434"/>
      <c r="P1434"/>
      <c r="Q1434"/>
    </row>
    <row r="1435" spans="1:17" hidden="1" outlineLevel="2" x14ac:dyDescent="0.25">
      <c r="B1435" s="96" t="s">
        <v>1375</v>
      </c>
      <c r="C1435" s="309">
        <f>баланс!$B$923</f>
        <v>0.13082900000017617</v>
      </c>
      <c r="N1435" s="20"/>
      <c r="O1435"/>
      <c r="P1435"/>
      <c r="Q1435"/>
    </row>
    <row r="1436" spans="1:17" hidden="1" outlineLevel="2" x14ac:dyDescent="0.25">
      <c r="C1436" s="309">
        <f>баланс!$B$924</f>
        <v>-5.7599999999979445E-2</v>
      </c>
      <c r="N1436" s="20"/>
      <c r="O1436"/>
      <c r="P1436"/>
      <c r="Q1436"/>
    </row>
    <row r="1437" spans="1:17" hidden="1" outlineLevel="1" x14ac:dyDescent="0.25">
      <c r="A1437" s="96" t="s">
        <v>778</v>
      </c>
      <c r="C1437" s="309">
        <f>SUM(C1435:C1436)</f>
        <v>7.322900000019672E-2</v>
      </c>
      <c r="N1437" s="20"/>
      <c r="O1437"/>
      <c r="P1437"/>
      <c r="Q1437"/>
    </row>
    <row r="1438" spans="1:17" hidden="1" outlineLevel="2" x14ac:dyDescent="0.25">
      <c r="B1438" s="96" t="s">
        <v>1375</v>
      </c>
      <c r="C1438" s="309">
        <f>баланс!$B$925</f>
        <v>-409.4506943955073</v>
      </c>
      <c r="N1438" s="20"/>
      <c r="O1438"/>
      <c r="P1438"/>
      <c r="Q1438"/>
    </row>
    <row r="1439" spans="1:17" x14ac:dyDescent="0.25">
      <c r="A1439" s="96" t="s">
        <v>779</v>
      </c>
      <c r="C1439" s="309">
        <f>SUM(C1438)</f>
        <v>-409.4506943955073</v>
      </c>
      <c r="N1439" s="20"/>
      <c r="O1439"/>
      <c r="P1439"/>
      <c r="Q1439"/>
    </row>
    <row r="1440" spans="1:17" hidden="1" outlineLevel="2" x14ac:dyDescent="0.25">
      <c r="B1440" s="96" t="s">
        <v>1375</v>
      </c>
      <c r="C1440" s="309">
        <f>баланс!$B$926</f>
        <v>-0.10748999999998432</v>
      </c>
      <c r="N1440" s="20"/>
      <c r="O1440"/>
      <c r="P1440"/>
      <c r="Q1440"/>
    </row>
    <row r="1441" spans="1:17" hidden="1" outlineLevel="1" x14ac:dyDescent="0.25">
      <c r="A1441" s="96" t="s">
        <v>1355</v>
      </c>
      <c r="C1441" s="309">
        <f>SUM(C1440)</f>
        <v>-0.10748999999998432</v>
      </c>
      <c r="N1441" s="20"/>
      <c r="O1441"/>
      <c r="P1441"/>
      <c r="Q1441"/>
    </row>
    <row r="1442" spans="1:17" hidden="1" outlineLevel="2" x14ac:dyDescent="0.25">
      <c r="B1442" s="96" t="s">
        <v>1375</v>
      </c>
      <c r="C1442" s="309">
        <f>баланс!$B$927</f>
        <v>-0.23315000000002328</v>
      </c>
      <c r="N1442" s="20"/>
      <c r="O1442"/>
      <c r="P1442"/>
      <c r="Q1442"/>
    </row>
    <row r="1443" spans="1:17" x14ac:dyDescent="0.25">
      <c r="A1443" s="96" t="s">
        <v>1356</v>
      </c>
      <c r="C1443" s="309">
        <f>SUM(C1442)</f>
        <v>-0.23315000000002328</v>
      </c>
      <c r="N1443" s="20"/>
      <c r="O1443"/>
      <c r="P1443"/>
      <c r="Q1443"/>
    </row>
    <row r="1444" spans="1:17" hidden="1" outlineLevel="2" x14ac:dyDescent="0.25">
      <c r="B1444" s="96" t="s">
        <v>1375</v>
      </c>
      <c r="C1444" s="309">
        <f>баланс!$B$928</f>
        <v>0.26503999999999905</v>
      </c>
      <c r="N1444" s="20"/>
      <c r="O1444"/>
      <c r="P1444"/>
      <c r="Q1444"/>
    </row>
    <row r="1445" spans="1:17" hidden="1" outlineLevel="1" x14ac:dyDescent="0.25">
      <c r="A1445" s="96" t="s">
        <v>1379</v>
      </c>
      <c r="C1445" s="309">
        <f>SUM(C1444)</f>
        <v>0.26503999999999905</v>
      </c>
      <c r="N1445" s="20"/>
      <c r="O1445"/>
      <c r="P1445"/>
      <c r="Q1445"/>
    </row>
    <row r="1446" spans="1:17" hidden="1" outlineLevel="2" x14ac:dyDescent="0.25">
      <c r="B1446" s="96" t="s">
        <v>1375</v>
      </c>
      <c r="C1446" s="309">
        <f>баланс!$B$929</f>
        <v>-0.45830225713001482</v>
      </c>
      <c r="N1446" s="20"/>
      <c r="O1446"/>
      <c r="P1446"/>
      <c r="Q1446"/>
    </row>
    <row r="1447" spans="1:17" x14ac:dyDescent="0.25">
      <c r="A1447" s="96" t="s">
        <v>781</v>
      </c>
      <c r="C1447" s="309">
        <f>SUM(C1446)</f>
        <v>-0.45830225713001482</v>
      </c>
      <c r="N1447" s="20"/>
      <c r="O1447"/>
      <c r="P1447"/>
      <c r="Q1447"/>
    </row>
    <row r="1448" spans="1:17" hidden="1" outlineLevel="2" x14ac:dyDescent="0.25">
      <c r="B1448" s="96" t="s">
        <v>1375</v>
      </c>
      <c r="C1448" s="309">
        <f>баланс!$B$930</f>
        <v>0.29012000000000171</v>
      </c>
      <c r="N1448" s="20"/>
      <c r="O1448"/>
      <c r="P1448"/>
      <c r="Q1448"/>
    </row>
    <row r="1449" spans="1:17" hidden="1" outlineLevel="1" x14ac:dyDescent="0.25">
      <c r="A1449" s="96" t="s">
        <v>1354</v>
      </c>
      <c r="C1449" s="309">
        <f>SUM(C1448)</f>
        <v>0.29012000000000171</v>
      </c>
      <c r="N1449" s="20"/>
      <c r="O1449"/>
      <c r="P1449"/>
      <c r="Q1449"/>
    </row>
    <row r="1450" spans="1:17" hidden="1" outlineLevel="2" x14ac:dyDescent="0.25">
      <c r="B1450" s="96" t="s">
        <v>1375</v>
      </c>
      <c r="C1450" s="309">
        <f>баланс!$B$931</f>
        <v>46.592575448599746</v>
      </c>
      <c r="N1450" s="20"/>
      <c r="O1450"/>
      <c r="P1450"/>
      <c r="Q1450"/>
    </row>
    <row r="1451" spans="1:17" hidden="1" outlineLevel="1" x14ac:dyDescent="0.25">
      <c r="A1451" s="96" t="s">
        <v>783</v>
      </c>
      <c r="C1451" s="309">
        <f>SUM(C1450)</f>
        <v>46.592575448599746</v>
      </c>
      <c r="N1451" s="20"/>
      <c r="O1451"/>
      <c r="P1451"/>
      <c r="Q1451"/>
    </row>
    <row r="1452" spans="1:17" hidden="1" outlineLevel="2" x14ac:dyDescent="0.25">
      <c r="B1452" s="96" t="s">
        <v>1375</v>
      </c>
      <c r="C1452" s="309">
        <f>баланс!$B$932</f>
        <v>-0.27602500000011787</v>
      </c>
      <c r="N1452" s="20"/>
      <c r="O1452"/>
      <c r="P1452"/>
      <c r="Q1452"/>
    </row>
    <row r="1453" spans="1:17" hidden="1" outlineLevel="2" x14ac:dyDescent="0.25">
      <c r="C1453" s="309">
        <f>баланс!$B$933</f>
        <v>0.25205999999991491</v>
      </c>
      <c r="N1453" s="20"/>
      <c r="O1453"/>
      <c r="P1453"/>
      <c r="Q1453"/>
    </row>
    <row r="1454" spans="1:17" hidden="1" outlineLevel="1" x14ac:dyDescent="0.25">
      <c r="A1454" s="96" t="s">
        <v>785</v>
      </c>
      <c r="C1454" s="309">
        <f>SUM(C1452:C1453)</f>
        <v>-2.3965000000202963E-2</v>
      </c>
      <c r="N1454" s="20"/>
      <c r="O1454"/>
      <c r="P1454"/>
      <c r="Q1454"/>
    </row>
    <row r="1455" spans="1:17" hidden="1" outlineLevel="2" x14ac:dyDescent="0.25">
      <c r="B1455" s="96" t="s">
        <v>1375</v>
      </c>
      <c r="C1455" s="309">
        <f>баланс!$B$934</f>
        <v>-0.61905800000005229</v>
      </c>
      <c r="N1455" s="20"/>
      <c r="O1455"/>
      <c r="P1455"/>
      <c r="Q1455"/>
    </row>
    <row r="1456" spans="1:17" hidden="1" outlineLevel="2" x14ac:dyDescent="0.25">
      <c r="C1456" s="309">
        <f>баланс!$B$935</f>
        <v>-0.18734999999992397</v>
      </c>
      <c r="N1456" s="20"/>
      <c r="O1456"/>
      <c r="P1456"/>
      <c r="Q1456"/>
    </row>
    <row r="1457" spans="1:17" hidden="1" outlineLevel="2" x14ac:dyDescent="0.25">
      <c r="C1457" s="309">
        <f>баланс!$B$936</f>
        <v>-0.4062940000000026</v>
      </c>
      <c r="N1457" s="20"/>
      <c r="O1457"/>
      <c r="P1457"/>
      <c r="Q1457"/>
    </row>
    <row r="1458" spans="1:17" hidden="1" outlineLevel="1" x14ac:dyDescent="0.25">
      <c r="A1458" s="96" t="s">
        <v>786</v>
      </c>
      <c r="C1458" s="309">
        <f>SUM(C1455:C1457)</f>
        <v>-1.2127019999999789</v>
      </c>
      <c r="N1458" s="20"/>
      <c r="O1458"/>
      <c r="P1458"/>
      <c r="Q1458"/>
    </row>
    <row r="1459" spans="1:17" hidden="1" outlineLevel="2" x14ac:dyDescent="0.25">
      <c r="B1459" s="96" t="s">
        <v>1375</v>
      </c>
      <c r="C1459" s="309">
        <f>баланс!$B$937</f>
        <v>-0.45255000000020118</v>
      </c>
      <c r="N1459" s="20"/>
      <c r="O1459"/>
      <c r="P1459"/>
      <c r="Q1459"/>
    </row>
    <row r="1460" spans="1:17" hidden="1" outlineLevel="2" x14ac:dyDescent="0.25">
      <c r="C1460" s="309">
        <f>баланс!$B$938</f>
        <v>0.30296999999995933</v>
      </c>
      <c r="N1460" s="20"/>
      <c r="O1460"/>
      <c r="P1460"/>
      <c r="Q1460"/>
    </row>
    <row r="1461" spans="1:17" x14ac:dyDescent="0.25">
      <c r="A1461" s="96" t="s">
        <v>788</v>
      </c>
      <c r="C1461" s="309">
        <f>SUM(C1459:C1460)</f>
        <v>-0.14958000000024185</v>
      </c>
      <c r="N1461" s="20"/>
      <c r="O1461"/>
      <c r="P1461"/>
      <c r="Q1461"/>
    </row>
    <row r="1462" spans="1:17" hidden="1" outlineLevel="2" x14ac:dyDescent="0.25">
      <c r="B1462" s="96" t="s">
        <v>1375</v>
      </c>
      <c r="C1462" s="309">
        <f>баланс!$B$939</f>
        <v>10.846999999999966</v>
      </c>
      <c r="N1462" s="20"/>
      <c r="O1462"/>
      <c r="P1462"/>
      <c r="Q1462"/>
    </row>
    <row r="1463" spans="1:17" hidden="1" outlineLevel="2" x14ac:dyDescent="0.25">
      <c r="C1463" s="309">
        <f>баланс!$B$940</f>
        <v>-0.45980000000002974</v>
      </c>
      <c r="N1463" s="20"/>
      <c r="O1463"/>
      <c r="P1463"/>
      <c r="Q1463"/>
    </row>
    <row r="1464" spans="1:17" hidden="1" outlineLevel="1" x14ac:dyDescent="0.25">
      <c r="A1464" s="96" t="s">
        <v>790</v>
      </c>
      <c r="C1464" s="309">
        <f>SUM(C1462:C1463)</f>
        <v>10.387199999999936</v>
      </c>
      <c r="N1464" s="20"/>
      <c r="O1464"/>
      <c r="P1464"/>
      <c r="Q1464"/>
    </row>
    <row r="1465" spans="1:17" hidden="1" outlineLevel="2" x14ac:dyDescent="0.25">
      <c r="B1465" s="96" t="s">
        <v>1375</v>
      </c>
      <c r="C1465" s="309">
        <f>баланс!$B$941</f>
        <v>-33.095446265696978</v>
      </c>
      <c r="N1465" s="20"/>
      <c r="O1465"/>
      <c r="P1465"/>
      <c r="Q1465"/>
    </row>
    <row r="1466" spans="1:17" x14ac:dyDescent="0.25">
      <c r="A1466" s="96" t="s">
        <v>792</v>
      </c>
      <c r="C1466" s="309">
        <f>SUM(C1465)</f>
        <v>-33.095446265696978</v>
      </c>
      <c r="N1466" s="20"/>
      <c r="O1466"/>
      <c r="P1466"/>
      <c r="Q1466"/>
    </row>
    <row r="1467" spans="1:17" hidden="1" outlineLevel="2" x14ac:dyDescent="0.25">
      <c r="B1467" s="96" t="s">
        <v>1375</v>
      </c>
      <c r="C1467" s="309">
        <f>баланс!$B$942</f>
        <v>-7.2400000000016007E-2</v>
      </c>
      <c r="N1467" s="20"/>
      <c r="O1467"/>
      <c r="P1467"/>
      <c r="Q1467"/>
    </row>
    <row r="1468" spans="1:17" hidden="1" outlineLevel="1" x14ac:dyDescent="0.25">
      <c r="A1468" s="96" t="s">
        <v>794</v>
      </c>
      <c r="C1468" s="309">
        <f>SUM(C1467)</f>
        <v>-7.2400000000016007E-2</v>
      </c>
      <c r="N1468" s="20"/>
      <c r="O1468"/>
      <c r="P1468"/>
      <c r="Q1468"/>
    </row>
    <row r="1469" spans="1:17" hidden="1" outlineLevel="2" x14ac:dyDescent="0.25">
      <c r="B1469" s="96" t="s">
        <v>1375</v>
      </c>
      <c r="C1469" s="309">
        <f>баланс!$B$943</f>
        <v>180.9091100000002</v>
      </c>
      <c r="N1469" s="20"/>
      <c r="O1469"/>
      <c r="P1469"/>
      <c r="Q1469"/>
    </row>
    <row r="1470" spans="1:17" hidden="1" outlineLevel="2" x14ac:dyDescent="0.25">
      <c r="C1470" s="309">
        <f>баланс!$B$944</f>
        <v>-0.27839900000003581</v>
      </c>
      <c r="N1470" s="20"/>
      <c r="O1470"/>
      <c r="P1470"/>
      <c r="Q1470"/>
    </row>
    <row r="1471" spans="1:17" x14ac:dyDescent="0.25">
      <c r="A1471" s="96" t="s">
        <v>795</v>
      </c>
      <c r="C1471" s="309">
        <f>SUM(C1469:C1470)</f>
        <v>180.63071100000016</v>
      </c>
      <c r="N1471" s="20"/>
      <c r="O1471"/>
      <c r="P1471"/>
      <c r="Q1471"/>
    </row>
    <row r="1472" spans="1:17" hidden="1" outlineLevel="2" x14ac:dyDescent="0.25">
      <c r="B1472" s="96" t="s">
        <v>1375</v>
      </c>
      <c r="C1472" s="309">
        <f>баланс!$B$945</f>
        <v>-15.800000000000011</v>
      </c>
      <c r="N1472" s="20"/>
      <c r="O1472"/>
      <c r="P1472"/>
      <c r="Q1472"/>
    </row>
    <row r="1473" spans="1:17" hidden="1" outlineLevel="1" x14ac:dyDescent="0.25">
      <c r="A1473" s="96" t="s">
        <v>797</v>
      </c>
      <c r="C1473" s="309">
        <f>SUM(C1472)</f>
        <v>-15.800000000000011</v>
      </c>
      <c r="N1473" s="20"/>
      <c r="O1473"/>
      <c r="P1473"/>
      <c r="Q1473"/>
    </row>
    <row r="1474" spans="1:17" hidden="1" outlineLevel="2" x14ac:dyDescent="0.25">
      <c r="B1474" s="96" t="s">
        <v>1375</v>
      </c>
      <c r="C1474" s="309">
        <f>баланс!$B$946</f>
        <v>0.28880000000003747</v>
      </c>
      <c r="N1474" s="20"/>
      <c r="O1474"/>
      <c r="P1474"/>
      <c r="Q1474"/>
    </row>
    <row r="1475" spans="1:17" hidden="1" outlineLevel="1" x14ac:dyDescent="0.25">
      <c r="A1475" s="96" t="s">
        <v>798</v>
      </c>
      <c r="C1475" s="309">
        <f>SUM(C1474)</f>
        <v>0.28880000000003747</v>
      </c>
      <c r="N1475" s="20"/>
      <c r="O1475"/>
      <c r="P1475"/>
      <c r="Q1475"/>
    </row>
    <row r="1476" spans="1:17" hidden="1" outlineLevel="2" x14ac:dyDescent="0.25">
      <c r="B1476" s="96" t="s">
        <v>1375</v>
      </c>
      <c r="C1476" s="309">
        <f>баланс!$B$947</f>
        <v>0.40148000000044703</v>
      </c>
      <c r="N1476" s="20"/>
      <c r="O1476"/>
      <c r="P1476"/>
      <c r="Q1476"/>
    </row>
    <row r="1477" spans="1:17" x14ac:dyDescent="0.25">
      <c r="A1477" s="96" t="s">
        <v>1380</v>
      </c>
      <c r="C1477" s="309">
        <f>SUM(C1476)</f>
        <v>0.40148000000044703</v>
      </c>
      <c r="N1477" s="20"/>
      <c r="O1477"/>
      <c r="P1477"/>
      <c r="Q1477"/>
    </row>
    <row r="1478" spans="1:17" hidden="1" outlineLevel="2" x14ac:dyDescent="0.25">
      <c r="B1478" s="96" t="s">
        <v>1375</v>
      </c>
      <c r="C1478" s="309">
        <f>баланс!$B$948</f>
        <v>0.48192499999998972</v>
      </c>
      <c r="N1478" s="20"/>
      <c r="O1478"/>
      <c r="P1478"/>
      <c r="Q1478"/>
    </row>
    <row r="1479" spans="1:17" hidden="1" outlineLevel="1" x14ac:dyDescent="0.25">
      <c r="A1479" s="96" t="s">
        <v>800</v>
      </c>
      <c r="C1479" s="309">
        <f>SUM(C1478)</f>
        <v>0.48192499999998972</v>
      </c>
      <c r="N1479" s="20"/>
      <c r="O1479"/>
      <c r="P1479"/>
      <c r="Q1479"/>
    </row>
    <row r="1480" spans="1:17" hidden="1" outlineLevel="2" x14ac:dyDescent="0.25">
      <c r="B1480" s="96" t="s">
        <v>1375</v>
      </c>
      <c r="C1480" s="309">
        <f>баланс!$B$949</f>
        <v>-4.5252352941179197</v>
      </c>
      <c r="N1480" s="20"/>
      <c r="O1480"/>
      <c r="P1480"/>
      <c r="Q1480"/>
    </row>
    <row r="1481" spans="1:17" x14ac:dyDescent="0.25">
      <c r="A1481" s="96" t="s">
        <v>801</v>
      </c>
      <c r="C1481" s="309">
        <f>SUM(C1480)</f>
        <v>-4.5252352941179197</v>
      </c>
      <c r="N1481" s="20"/>
      <c r="O1481"/>
      <c r="P1481"/>
      <c r="Q1481"/>
    </row>
    <row r="1482" spans="1:17" hidden="1" outlineLevel="2" x14ac:dyDescent="0.25">
      <c r="B1482" s="96" t="s">
        <v>1375</v>
      </c>
      <c r="C1482" s="309">
        <f>баланс!$B$950</f>
        <v>-0.45079999999998677</v>
      </c>
      <c r="N1482" s="20"/>
      <c r="O1482"/>
      <c r="P1482"/>
      <c r="Q1482"/>
    </row>
    <row r="1483" spans="1:17" hidden="1" outlineLevel="1" x14ac:dyDescent="0.25">
      <c r="A1483" s="96" t="s">
        <v>802</v>
      </c>
      <c r="C1483" s="309">
        <f>SUM(C1482)</f>
        <v>-0.45079999999998677</v>
      </c>
      <c r="N1483" s="20"/>
      <c r="O1483"/>
      <c r="P1483"/>
      <c r="Q1483"/>
    </row>
    <row r="1484" spans="1:17" hidden="1" outlineLevel="2" x14ac:dyDescent="0.25">
      <c r="B1484" s="96" t="s">
        <v>1375</v>
      </c>
      <c r="C1484" s="309">
        <f>баланс!$B$951</f>
        <v>-0.32199999999988904</v>
      </c>
      <c r="N1484" s="20"/>
      <c r="O1484"/>
      <c r="P1484"/>
      <c r="Q1484"/>
    </row>
    <row r="1485" spans="1:17" x14ac:dyDescent="0.25">
      <c r="A1485" s="96" t="s">
        <v>803</v>
      </c>
      <c r="C1485" s="309">
        <f>SUM(C1484)</f>
        <v>-0.32199999999988904</v>
      </c>
      <c r="N1485" s="20"/>
      <c r="O1485"/>
      <c r="P1485"/>
      <c r="Q1485"/>
    </row>
    <row r="1486" spans="1:17" hidden="1" outlineLevel="2" x14ac:dyDescent="0.25">
      <c r="B1486" s="96" t="s">
        <v>1375</v>
      </c>
      <c r="C1486" s="309">
        <f>баланс!$B$952</f>
        <v>-0.14105999999986807</v>
      </c>
      <c r="N1486" s="20"/>
      <c r="O1486"/>
      <c r="P1486"/>
      <c r="Q1486"/>
    </row>
    <row r="1487" spans="1:17" hidden="1" outlineLevel="2" x14ac:dyDescent="0.25">
      <c r="C1487" s="309">
        <f>баланс!$B$953</f>
        <v>-0.46534999999994398</v>
      </c>
      <c r="N1487" s="20"/>
      <c r="O1487"/>
      <c r="P1487"/>
      <c r="Q1487"/>
    </row>
    <row r="1488" spans="1:17" hidden="1" outlineLevel="1" x14ac:dyDescent="0.25">
      <c r="A1488" s="96" t="s">
        <v>804</v>
      </c>
      <c r="C1488" s="309">
        <f>SUM(C1486:C1487)</f>
        <v>-0.60640999999981204</v>
      </c>
      <c r="N1488" s="20"/>
      <c r="O1488"/>
      <c r="P1488"/>
      <c r="Q1488"/>
    </row>
    <row r="1489" spans="1:17" hidden="1" outlineLevel="2" x14ac:dyDescent="0.25">
      <c r="B1489" s="96" t="s">
        <v>1375</v>
      </c>
      <c r="C1489" s="309">
        <f>баланс!$B$954</f>
        <v>-0.35584000000017113</v>
      </c>
      <c r="N1489" s="20"/>
      <c r="O1489"/>
      <c r="P1489"/>
      <c r="Q1489"/>
    </row>
    <row r="1490" spans="1:17" x14ac:dyDescent="0.25">
      <c r="A1490" s="96" t="s">
        <v>806</v>
      </c>
      <c r="C1490" s="309">
        <f>SUM(C1489)</f>
        <v>-0.35584000000017113</v>
      </c>
      <c r="N1490" s="20"/>
      <c r="O1490"/>
      <c r="P1490"/>
      <c r="Q1490"/>
    </row>
    <row r="1491" spans="1:17" hidden="1" outlineLevel="2" x14ac:dyDescent="0.25">
      <c r="B1491" s="96" t="s">
        <v>1375</v>
      </c>
      <c r="C1491" s="309">
        <f>баланс!$B$955</f>
        <v>-0.90145230125426679</v>
      </c>
      <c r="N1491" s="20"/>
      <c r="O1491"/>
      <c r="P1491"/>
      <c r="Q1491"/>
    </row>
    <row r="1492" spans="1:17" hidden="1" outlineLevel="2" x14ac:dyDescent="0.25">
      <c r="C1492" s="309">
        <f>баланс!$B$956</f>
        <v>-5.2579999999807114E-2</v>
      </c>
      <c r="N1492" s="20"/>
      <c r="O1492"/>
      <c r="P1492"/>
      <c r="Q1492"/>
    </row>
    <row r="1493" spans="1:17" hidden="1" outlineLevel="2" x14ac:dyDescent="0.25">
      <c r="C1493" s="309">
        <f>баланс!$B$957</f>
        <v>0.30347999999980857</v>
      </c>
      <c r="N1493" s="20"/>
      <c r="O1493"/>
      <c r="P1493"/>
      <c r="Q1493"/>
    </row>
    <row r="1494" spans="1:17" hidden="1" outlineLevel="2" x14ac:dyDescent="0.25">
      <c r="C1494" s="309">
        <f>баланс!$B$958</f>
        <v>-0.35500000000001819</v>
      </c>
      <c r="N1494" s="20"/>
      <c r="O1494"/>
      <c r="P1494"/>
      <c r="Q1494"/>
    </row>
    <row r="1495" spans="1:17" hidden="1" outlineLevel="2" x14ac:dyDescent="0.25">
      <c r="C1495" s="309">
        <f>баланс!$B$959</f>
        <v>-7.6999999998861313E-3</v>
      </c>
      <c r="N1495" s="20"/>
      <c r="O1495"/>
      <c r="P1495"/>
      <c r="Q1495"/>
    </row>
    <row r="1496" spans="1:17" hidden="1" outlineLevel="2" x14ac:dyDescent="0.25">
      <c r="C1496" s="309">
        <f>баланс!$B$960</f>
        <v>0.38179999999999836</v>
      </c>
      <c r="N1496" s="20"/>
      <c r="O1496"/>
      <c r="P1496"/>
      <c r="Q1496"/>
    </row>
    <row r="1497" spans="1:17" hidden="1" outlineLevel="2" x14ac:dyDescent="0.25">
      <c r="C1497" s="309">
        <f>баланс!$B$961</f>
        <v>-0.26719999999977517</v>
      </c>
      <c r="N1497" s="20"/>
      <c r="O1497"/>
      <c r="P1497"/>
      <c r="Q1497"/>
    </row>
    <row r="1498" spans="1:17" hidden="1" outlineLevel="1" x14ac:dyDescent="0.25">
      <c r="A1498" s="96" t="s">
        <v>807</v>
      </c>
      <c r="C1498" s="309">
        <f>SUM(C1491:C1497)</f>
        <v>-0.89865230125394646</v>
      </c>
      <c r="N1498" s="20"/>
      <c r="O1498"/>
      <c r="P1498"/>
      <c r="Q1498"/>
    </row>
    <row r="1499" spans="1:17" hidden="1" outlineLevel="2" x14ac:dyDescent="0.25">
      <c r="B1499" s="96" t="s">
        <v>1375</v>
      </c>
      <c r="C1499" s="309">
        <f>баланс!$B$962</f>
        <v>0.25009999999986121</v>
      </c>
      <c r="N1499" s="20"/>
      <c r="O1499"/>
      <c r="P1499"/>
      <c r="Q1499"/>
    </row>
    <row r="1500" spans="1:17" hidden="1" outlineLevel="2" x14ac:dyDescent="0.25">
      <c r="C1500" s="309">
        <f>баланс!$B$963</f>
        <v>12.064799999999991</v>
      </c>
      <c r="N1500" s="20"/>
      <c r="O1500"/>
      <c r="P1500"/>
      <c r="Q1500"/>
    </row>
    <row r="1501" spans="1:17" hidden="1" outlineLevel="2" x14ac:dyDescent="0.25">
      <c r="C1501" s="309">
        <f>баланс!$B$964</f>
        <v>0.36303899999984424</v>
      </c>
      <c r="N1501" s="20"/>
      <c r="O1501"/>
      <c r="P1501"/>
      <c r="Q1501"/>
    </row>
    <row r="1502" spans="1:17" x14ac:dyDescent="0.25">
      <c r="A1502" s="96" t="s">
        <v>809</v>
      </c>
      <c r="C1502" s="309">
        <f>SUM(C1499:C1501)</f>
        <v>12.677938999999697</v>
      </c>
      <c r="N1502" s="20"/>
      <c r="O1502"/>
      <c r="P1502"/>
      <c r="Q1502"/>
    </row>
    <row r="1503" spans="1:17" hidden="1" outlineLevel="2" x14ac:dyDescent="0.25">
      <c r="B1503" s="96" t="s">
        <v>1375</v>
      </c>
      <c r="C1503" s="309">
        <f>баланс!$B$965</f>
        <v>8.6080000000038126E-2</v>
      </c>
      <c r="N1503" s="20"/>
      <c r="O1503"/>
      <c r="P1503"/>
      <c r="Q1503"/>
    </row>
    <row r="1504" spans="1:17" hidden="1" outlineLevel="2" x14ac:dyDescent="0.25">
      <c r="C1504" s="309">
        <f>баланс!$B$966</f>
        <v>-0.38350000000002638</v>
      </c>
      <c r="N1504" s="20"/>
      <c r="O1504"/>
      <c r="P1504"/>
      <c r="Q1504"/>
    </row>
    <row r="1505" spans="1:17" hidden="1" outlineLevel="2" x14ac:dyDescent="0.25">
      <c r="C1505" s="309">
        <f>баланс!$B$967</f>
        <v>-0.81440000000003465</v>
      </c>
      <c r="N1505" s="20"/>
      <c r="O1505"/>
      <c r="P1505"/>
      <c r="Q1505"/>
    </row>
    <row r="1506" spans="1:17" hidden="1" outlineLevel="2" x14ac:dyDescent="0.25">
      <c r="C1506" s="309">
        <f>баланс!$B$968</f>
        <v>-0.17079999999998563</v>
      </c>
      <c r="N1506" s="20"/>
      <c r="O1506"/>
      <c r="P1506"/>
      <c r="Q1506"/>
    </row>
    <row r="1507" spans="1:17" hidden="1" outlineLevel="2" x14ac:dyDescent="0.25">
      <c r="C1507" s="309">
        <f>баланс!$B$969</f>
        <v>-0.49091999999996005</v>
      </c>
      <c r="N1507" s="20"/>
      <c r="O1507"/>
      <c r="P1507"/>
      <c r="Q1507"/>
    </row>
    <row r="1508" spans="1:17" hidden="1" outlineLevel="1" x14ac:dyDescent="0.25">
      <c r="A1508" s="96" t="s">
        <v>811</v>
      </c>
      <c r="C1508" s="309">
        <f>SUM(C1503:C1507)</f>
        <v>-1.7735399999999686</v>
      </c>
      <c r="N1508" s="20"/>
      <c r="O1508"/>
      <c r="P1508"/>
      <c r="Q1508"/>
    </row>
    <row r="1509" spans="1:17" hidden="1" outlineLevel="2" x14ac:dyDescent="0.25">
      <c r="B1509" s="96" t="s">
        <v>1375</v>
      </c>
      <c r="C1509" s="309">
        <f>баланс!$B$970</f>
        <v>4.1971830986540226E-3</v>
      </c>
      <c r="N1509" s="20"/>
      <c r="O1509"/>
      <c r="P1509"/>
      <c r="Q1509"/>
    </row>
    <row r="1510" spans="1:17" x14ac:dyDescent="0.25">
      <c r="A1510" s="96" t="s">
        <v>812</v>
      </c>
      <c r="C1510" s="309">
        <f>SUM(C1509)</f>
        <v>4.1971830986540226E-3</v>
      </c>
      <c r="N1510" s="20"/>
      <c r="O1510"/>
      <c r="P1510"/>
      <c r="Q1510"/>
    </row>
    <row r="1511" spans="1:17" hidden="1" outlineLevel="2" x14ac:dyDescent="0.25">
      <c r="B1511" s="96" t="s">
        <v>1375</v>
      </c>
      <c r="C1511" s="309">
        <f>баланс!$B$971</f>
        <v>211.3542205273834</v>
      </c>
      <c r="N1511" s="20"/>
      <c r="O1511"/>
      <c r="P1511"/>
      <c r="Q1511"/>
    </row>
    <row r="1512" spans="1:17" hidden="1" outlineLevel="1" x14ac:dyDescent="0.25">
      <c r="A1512" s="96" t="s">
        <v>813</v>
      </c>
      <c r="C1512" s="309">
        <f>SUM(C1511)</f>
        <v>211.3542205273834</v>
      </c>
      <c r="N1512" s="20"/>
      <c r="O1512"/>
      <c r="P1512"/>
      <c r="Q1512"/>
    </row>
    <row r="1513" spans="1:17" hidden="1" outlineLevel="2" x14ac:dyDescent="0.25">
      <c r="B1513" s="96" t="s">
        <v>1375</v>
      </c>
      <c r="C1513" s="309">
        <f>баланс!$B$972</f>
        <v>-0.33037999999987733</v>
      </c>
      <c r="N1513" s="20"/>
      <c r="O1513"/>
      <c r="P1513"/>
      <c r="Q1513"/>
    </row>
    <row r="1514" spans="1:17" hidden="1" outlineLevel="2" x14ac:dyDescent="0.25">
      <c r="C1514" s="309">
        <f>баланс!$B$973</f>
        <v>-9.3718000000080792E-2</v>
      </c>
      <c r="N1514" s="20"/>
      <c r="O1514"/>
      <c r="P1514"/>
      <c r="Q1514"/>
    </row>
    <row r="1515" spans="1:17" hidden="1" outlineLevel="1" x14ac:dyDescent="0.25">
      <c r="A1515" s="96" t="s">
        <v>815</v>
      </c>
      <c r="C1515" s="309">
        <f>SUM(C1513:C1514)</f>
        <v>-0.42409799999995812</v>
      </c>
      <c r="N1515" s="20"/>
      <c r="O1515"/>
      <c r="P1515"/>
      <c r="Q1515"/>
    </row>
    <row r="1516" spans="1:17" hidden="1" outlineLevel="2" x14ac:dyDescent="0.25">
      <c r="B1516" s="96" t="s">
        <v>1375</v>
      </c>
      <c r="C1516" s="309">
        <f>баланс!$B$974</f>
        <v>-1.152120000000366</v>
      </c>
      <c r="N1516" s="20"/>
      <c r="O1516"/>
      <c r="P1516"/>
      <c r="Q1516"/>
    </row>
    <row r="1517" spans="1:17" hidden="1" outlineLevel="2" x14ac:dyDescent="0.25">
      <c r="C1517" s="309">
        <f>баланс!$B$975</f>
        <v>-0.10030000000000427</v>
      </c>
      <c r="N1517" s="20"/>
      <c r="O1517"/>
      <c r="P1517"/>
      <c r="Q1517"/>
    </row>
    <row r="1518" spans="1:17" x14ac:dyDescent="0.25">
      <c r="A1518" s="96" t="s">
        <v>816</v>
      </c>
      <c r="C1518" s="309">
        <f>SUM(C1516:C1517)</f>
        <v>-1.2524200000003702</v>
      </c>
      <c r="N1518" s="20"/>
      <c r="O1518"/>
      <c r="P1518"/>
      <c r="Q1518"/>
    </row>
    <row r="1519" spans="1:17" hidden="1" outlineLevel="2" x14ac:dyDescent="0.25">
      <c r="B1519" s="96" t="s">
        <v>1375</v>
      </c>
      <c r="C1519" s="309">
        <f>баланс!$B$976</f>
        <v>-0.18197999999983949</v>
      </c>
      <c r="N1519" s="20"/>
      <c r="O1519"/>
      <c r="P1519"/>
      <c r="Q1519"/>
    </row>
    <row r="1520" spans="1:17" hidden="1" outlineLevel="1" x14ac:dyDescent="0.25">
      <c r="A1520" s="96" t="s">
        <v>818</v>
      </c>
      <c r="C1520" s="309">
        <f>SUM(C1519)</f>
        <v>-0.18197999999983949</v>
      </c>
      <c r="N1520" s="20"/>
      <c r="O1520"/>
      <c r="P1520"/>
      <c r="Q1520"/>
    </row>
    <row r="1521" spans="1:17" hidden="1" outlineLevel="2" x14ac:dyDescent="0.25">
      <c r="B1521" s="96" t="s">
        <v>1375</v>
      </c>
      <c r="C1521" s="309">
        <f>баланс!$B$977</f>
        <v>-0.17340000000058353</v>
      </c>
      <c r="N1521" s="20"/>
      <c r="O1521"/>
      <c r="P1521"/>
      <c r="Q1521"/>
    </row>
    <row r="1522" spans="1:17" hidden="1" outlineLevel="1" x14ac:dyDescent="0.25">
      <c r="A1522" s="96" t="s">
        <v>819</v>
      </c>
      <c r="C1522" s="309">
        <f>SUM(C1521)</f>
        <v>-0.17340000000058353</v>
      </c>
      <c r="N1522" s="20"/>
      <c r="O1522"/>
      <c r="P1522"/>
      <c r="Q1522"/>
    </row>
    <row r="1523" spans="1:17" hidden="1" outlineLevel="2" x14ac:dyDescent="0.25">
      <c r="B1523" s="96" t="s">
        <v>1375</v>
      </c>
      <c r="C1523" s="309">
        <f>баланс!$B$978</f>
        <v>0.36910000000011678</v>
      </c>
      <c r="N1523" s="20"/>
      <c r="O1523"/>
      <c r="P1523"/>
      <c r="Q1523"/>
    </row>
    <row r="1524" spans="1:17" x14ac:dyDescent="0.25">
      <c r="A1524" s="96" t="s">
        <v>1362</v>
      </c>
      <c r="C1524" s="309">
        <f>SUM(C1523)</f>
        <v>0.36910000000011678</v>
      </c>
      <c r="N1524" s="20"/>
      <c r="O1524"/>
      <c r="P1524"/>
      <c r="Q1524"/>
    </row>
    <row r="1525" spans="1:17" hidden="1" outlineLevel="2" x14ac:dyDescent="0.25">
      <c r="B1525" s="96" t="s">
        <v>1375</v>
      </c>
      <c r="C1525" s="309">
        <f>баланс!$B$979</f>
        <v>21.463988475835805</v>
      </c>
      <c r="N1525" s="20"/>
      <c r="O1525"/>
      <c r="P1525"/>
      <c r="Q1525"/>
    </row>
    <row r="1526" spans="1:17" hidden="1" outlineLevel="1" x14ac:dyDescent="0.25">
      <c r="A1526" s="96" t="s">
        <v>820</v>
      </c>
      <c r="C1526" s="309">
        <f>SUM(C1525)</f>
        <v>21.463988475835805</v>
      </c>
      <c r="N1526" s="20"/>
      <c r="O1526"/>
      <c r="P1526"/>
      <c r="Q1526"/>
    </row>
    <row r="1527" spans="1:17" hidden="1" outlineLevel="2" x14ac:dyDescent="0.25">
      <c r="B1527" s="96" t="s">
        <v>1375</v>
      </c>
      <c r="C1527" s="309">
        <f>баланс!$B$980</f>
        <v>-5.3200000000060754E-2</v>
      </c>
      <c r="N1527" s="20"/>
      <c r="O1527"/>
      <c r="P1527"/>
      <c r="Q1527"/>
    </row>
    <row r="1528" spans="1:17" hidden="1" outlineLevel="1" x14ac:dyDescent="0.25">
      <c r="A1528" s="96" t="s">
        <v>822</v>
      </c>
      <c r="C1528" s="309">
        <f>SUM(C1527)</f>
        <v>-5.3200000000060754E-2</v>
      </c>
      <c r="N1528" s="20"/>
      <c r="O1528"/>
      <c r="P1528"/>
      <c r="Q1528"/>
    </row>
    <row r="1529" spans="1:17" hidden="1" outlineLevel="2" x14ac:dyDescent="0.25">
      <c r="B1529" s="96" t="s">
        <v>1375</v>
      </c>
      <c r="C1529" s="309">
        <f>баланс!$B$981</f>
        <v>-0.33408000000002858</v>
      </c>
      <c r="N1529" s="20"/>
      <c r="O1529"/>
      <c r="P1529"/>
      <c r="Q1529"/>
    </row>
    <row r="1530" spans="1:17" hidden="1" outlineLevel="1" x14ac:dyDescent="0.25">
      <c r="A1530" s="96" t="s">
        <v>823</v>
      </c>
      <c r="C1530" s="309">
        <f>SUM(C1529)</f>
        <v>-0.33408000000002858</v>
      </c>
      <c r="N1530" s="20"/>
      <c r="O1530"/>
      <c r="P1530"/>
      <c r="Q1530"/>
    </row>
    <row r="1531" spans="1:17" hidden="1" outlineLevel="2" x14ac:dyDescent="0.25">
      <c r="B1531" s="96" t="s">
        <v>1375</v>
      </c>
      <c r="C1531" s="309">
        <f>баланс!$B$982</f>
        <v>-0.52946099999985563</v>
      </c>
      <c r="N1531" s="20"/>
      <c r="O1531"/>
      <c r="P1531"/>
      <c r="Q1531"/>
    </row>
    <row r="1532" spans="1:17" hidden="1" outlineLevel="2" x14ac:dyDescent="0.25">
      <c r="C1532" s="309">
        <f>баланс!$B$983</f>
        <v>-0.46464000000014494</v>
      </c>
      <c r="N1532" s="20"/>
      <c r="O1532"/>
      <c r="P1532"/>
      <c r="Q1532"/>
    </row>
    <row r="1533" spans="1:17" hidden="1" outlineLevel="2" x14ac:dyDescent="0.25">
      <c r="C1533" s="309">
        <f>баланс!$B$984</f>
        <v>0.55452000000013868</v>
      </c>
      <c r="N1533" s="20"/>
      <c r="O1533"/>
      <c r="P1533"/>
      <c r="Q1533"/>
    </row>
    <row r="1534" spans="1:17" hidden="1" outlineLevel="1" x14ac:dyDescent="0.25">
      <c r="A1534" s="96" t="s">
        <v>824</v>
      </c>
      <c r="C1534" s="309">
        <f>SUM(C1531:C1533)</f>
        <v>-0.43958099999986189</v>
      </c>
      <c r="N1534" s="20"/>
      <c r="O1534"/>
      <c r="P1534"/>
      <c r="Q1534"/>
    </row>
    <row r="1535" spans="1:17" hidden="1" outlineLevel="2" x14ac:dyDescent="0.25">
      <c r="B1535" s="96" t="s">
        <v>1375</v>
      </c>
      <c r="C1535" s="309">
        <f>баланс!$B$985</f>
        <v>-0.14240000000012287</v>
      </c>
      <c r="N1535" s="20"/>
      <c r="O1535"/>
      <c r="P1535"/>
      <c r="Q1535"/>
    </row>
    <row r="1536" spans="1:17" hidden="1" outlineLevel="1" x14ac:dyDescent="0.25">
      <c r="A1536" s="96" t="s">
        <v>825</v>
      </c>
      <c r="C1536" s="309">
        <f>SUM(C1535)</f>
        <v>-0.14240000000012287</v>
      </c>
      <c r="N1536" s="20"/>
      <c r="O1536"/>
      <c r="P1536"/>
      <c r="Q1536"/>
    </row>
    <row r="1537" spans="1:17" hidden="1" outlineLevel="2" x14ac:dyDescent="0.25">
      <c r="B1537" s="96" t="s">
        <v>1375</v>
      </c>
      <c r="C1537" s="309">
        <f>баланс!$B$986</f>
        <v>-0.46687500000007276</v>
      </c>
      <c r="N1537" s="20"/>
      <c r="O1537"/>
      <c r="P1537"/>
      <c r="Q1537"/>
    </row>
    <row r="1538" spans="1:17" hidden="1" outlineLevel="2" x14ac:dyDescent="0.25">
      <c r="C1538" s="309">
        <f>баланс!$B$987</f>
        <v>-0.43891000000002123</v>
      </c>
      <c r="N1538" s="20"/>
      <c r="O1538"/>
      <c r="P1538"/>
      <c r="Q1538"/>
    </row>
    <row r="1539" spans="1:17" hidden="1" outlineLevel="2" x14ac:dyDescent="0.25">
      <c r="C1539" s="309">
        <f>баланс!$B$988</f>
        <v>0.36565299999995204</v>
      </c>
      <c r="N1539" s="20"/>
      <c r="O1539"/>
      <c r="P1539"/>
      <c r="Q1539"/>
    </row>
    <row r="1540" spans="1:17" x14ac:dyDescent="0.25">
      <c r="A1540" s="96" t="s">
        <v>827</v>
      </c>
      <c r="C1540" s="309">
        <f>SUM(C1537:C1539)</f>
        <v>-0.54013200000014194</v>
      </c>
      <c r="N1540" s="20"/>
      <c r="O1540"/>
      <c r="P1540"/>
      <c r="Q1540"/>
    </row>
    <row r="1541" spans="1:17" hidden="1" outlineLevel="2" x14ac:dyDescent="0.25">
      <c r="B1541" s="96" t="s">
        <v>1375</v>
      </c>
      <c r="C1541" s="309">
        <f>баланс!$B$989</f>
        <v>285.61035445528819</v>
      </c>
      <c r="N1541" s="20"/>
      <c r="O1541"/>
      <c r="P1541"/>
      <c r="Q1541"/>
    </row>
    <row r="1542" spans="1:17" hidden="1" outlineLevel="2" x14ac:dyDescent="0.25">
      <c r="C1542" s="309">
        <f>баланс!$B$990</f>
        <v>-0.47360000000026048</v>
      </c>
      <c r="N1542" s="20"/>
      <c r="O1542"/>
      <c r="P1542"/>
      <c r="Q1542"/>
    </row>
    <row r="1543" spans="1:17" hidden="1" outlineLevel="2" x14ac:dyDescent="0.25">
      <c r="C1543" s="309">
        <f>баланс!$B$991</f>
        <v>-0.350750000000005</v>
      </c>
      <c r="N1543" s="20"/>
      <c r="O1543"/>
      <c r="P1543"/>
      <c r="Q1543"/>
    </row>
    <row r="1544" spans="1:17" hidden="1" outlineLevel="2" x14ac:dyDescent="0.25">
      <c r="C1544" s="309">
        <f>баланс!$B$992</f>
        <v>-307.29538875000003</v>
      </c>
      <c r="N1544" s="20"/>
      <c r="O1544"/>
      <c r="P1544"/>
      <c r="Q1544"/>
    </row>
    <row r="1545" spans="1:17" hidden="1" outlineLevel="2" x14ac:dyDescent="0.25">
      <c r="C1545" s="309">
        <f>баланс!$B$993</f>
        <v>22.551994000000377</v>
      </c>
      <c r="N1545" s="20"/>
      <c r="O1545"/>
      <c r="P1545"/>
      <c r="Q1545"/>
    </row>
    <row r="1546" spans="1:17" hidden="1" outlineLevel="2" x14ac:dyDescent="0.25">
      <c r="C1546" s="309">
        <f>баланс!$B$994</f>
        <v>-2.9012499999225838E-3</v>
      </c>
      <c r="N1546" s="20"/>
      <c r="O1546"/>
      <c r="P1546"/>
      <c r="Q1546"/>
    </row>
    <row r="1547" spans="1:17" hidden="1" outlineLevel="2" x14ac:dyDescent="0.25">
      <c r="C1547" s="309">
        <f>баланс!$B$995</f>
        <v>-0.40582399999993868</v>
      </c>
      <c r="N1547" s="20"/>
      <c r="O1547"/>
      <c r="P1547"/>
      <c r="Q1547"/>
    </row>
    <row r="1548" spans="1:17" hidden="1" outlineLevel="2" x14ac:dyDescent="0.25">
      <c r="C1548" s="309">
        <f>баланс!$B$996</f>
        <v>0.86378119999994851</v>
      </c>
      <c r="N1548" s="20"/>
      <c r="O1548"/>
      <c r="P1548"/>
      <c r="Q1548"/>
    </row>
    <row r="1549" spans="1:17" hidden="1" outlineLevel="2" x14ac:dyDescent="0.25">
      <c r="C1549" s="309">
        <f>баланс!$B$997</f>
        <v>0.10089999999991051</v>
      </c>
      <c r="N1549" s="20"/>
      <c r="O1549"/>
      <c r="P1549"/>
      <c r="Q1549"/>
    </row>
    <row r="1550" spans="1:17" hidden="1" outlineLevel="2" x14ac:dyDescent="0.25">
      <c r="C1550" s="309">
        <f>баланс!$B$998</f>
        <v>-0.18200000000001637</v>
      </c>
      <c r="N1550" s="20"/>
      <c r="O1550"/>
      <c r="P1550"/>
      <c r="Q1550"/>
    </row>
    <row r="1551" spans="1:17" hidden="1" outlineLevel="2" x14ac:dyDescent="0.25">
      <c r="C1551" s="309">
        <f>баланс!$B$999</f>
        <v>2185.0410900000002</v>
      </c>
      <c r="N1551" s="20"/>
      <c r="O1551"/>
      <c r="P1551"/>
      <c r="Q1551"/>
    </row>
    <row r="1552" spans="1:17" hidden="1" outlineLevel="2" x14ac:dyDescent="0.25">
      <c r="C1552" s="309">
        <f>баланс!$B$1000</f>
        <v>-2184.886305</v>
      </c>
      <c r="N1552" s="20"/>
      <c r="O1552"/>
      <c r="P1552"/>
      <c r="Q1552"/>
    </row>
    <row r="1553" spans="1:17" hidden="1" outlineLevel="2" x14ac:dyDescent="0.25">
      <c r="C1553" s="309">
        <f>баланс!$B$1001</f>
        <v>-0.38523550000036266</v>
      </c>
      <c r="N1553" s="20"/>
      <c r="O1553"/>
      <c r="P1553"/>
      <c r="Q1553"/>
    </row>
    <row r="1554" spans="1:17" hidden="1" outlineLevel="2" x14ac:dyDescent="0.25">
      <c r="C1554" s="309">
        <f>баланс!$B$1002</f>
        <v>0.32001999999999953</v>
      </c>
      <c r="N1554" s="20"/>
      <c r="O1554"/>
      <c r="P1554"/>
      <c r="Q1554"/>
    </row>
    <row r="1555" spans="1:17" hidden="1" outlineLevel="2" x14ac:dyDescent="0.25">
      <c r="C1555" s="309">
        <f>баланс!$B$1003</f>
        <v>-0.29120000000011714</v>
      </c>
      <c r="N1555" s="20"/>
      <c r="O1555"/>
      <c r="P1555"/>
      <c r="Q1555"/>
    </row>
    <row r="1556" spans="1:17" hidden="1" outlineLevel="2" x14ac:dyDescent="0.25">
      <c r="C1556" s="309">
        <f>баланс!$B$1004</f>
        <v>-0.34677650000000426</v>
      </c>
      <c r="N1556" s="20"/>
      <c r="O1556"/>
      <c r="P1556"/>
      <c r="Q1556"/>
    </row>
    <row r="1557" spans="1:17" hidden="1" outlineLevel="2" x14ac:dyDescent="0.25">
      <c r="C1557" s="309">
        <f>баланс!$B$1005</f>
        <v>0.45751000000007025</v>
      </c>
      <c r="N1557" s="20"/>
      <c r="O1557"/>
      <c r="P1557"/>
      <c r="Q1557"/>
    </row>
    <row r="1558" spans="1:17" hidden="1" outlineLevel="2" x14ac:dyDescent="0.25">
      <c r="C1558" s="309">
        <f>баланс!$B$1006</f>
        <v>-0.47429200000010496</v>
      </c>
      <c r="N1558" s="20"/>
      <c r="O1558"/>
      <c r="P1558"/>
      <c r="Q1558"/>
    </row>
    <row r="1559" spans="1:17" hidden="1" outlineLevel="2" x14ac:dyDescent="0.25">
      <c r="C1559" s="309">
        <f>баланс!$B$1007</f>
        <v>0.41460000000006403</v>
      </c>
      <c r="N1559" s="20"/>
      <c r="O1559"/>
      <c r="P1559"/>
      <c r="Q1559"/>
    </row>
    <row r="1560" spans="1:17" hidden="1" outlineLevel="2" x14ac:dyDescent="0.25">
      <c r="C1560" s="309">
        <f>баланс!$B$1008</f>
        <v>0.18358000000000629</v>
      </c>
      <c r="N1560" s="20"/>
      <c r="O1560"/>
      <c r="P1560"/>
      <c r="Q1560"/>
    </row>
    <row r="1561" spans="1:17" hidden="1" outlineLevel="2" x14ac:dyDescent="0.25">
      <c r="C1561" s="309">
        <f>баланс!$B$1009</f>
        <v>-1016.22822</v>
      </c>
      <c r="N1561" s="20"/>
      <c r="O1561"/>
      <c r="P1561"/>
      <c r="Q1561"/>
    </row>
    <row r="1562" spans="1:17" hidden="1" outlineLevel="1" x14ac:dyDescent="0.25">
      <c r="A1562" s="96" t="s">
        <v>829</v>
      </c>
      <c r="C1562" s="309">
        <f>SUM(C1541:C1561)</f>
        <v>-1015.7786633447121</v>
      </c>
      <c r="N1562" s="20"/>
      <c r="O1562"/>
      <c r="P1562"/>
      <c r="Q1562"/>
    </row>
    <row r="1563" spans="1:17" hidden="1" outlineLevel="2" x14ac:dyDescent="0.25">
      <c r="B1563" s="96" t="s">
        <v>1375</v>
      </c>
      <c r="C1563" s="309">
        <f>баланс!$B$1010</f>
        <v>0.21720000000004802</v>
      </c>
      <c r="N1563" s="20"/>
      <c r="O1563"/>
      <c r="P1563"/>
      <c r="Q1563"/>
    </row>
    <row r="1564" spans="1:17" x14ac:dyDescent="0.25">
      <c r="A1564" s="96" t="s">
        <v>831</v>
      </c>
      <c r="C1564" s="309">
        <f>SUM(C1563)</f>
        <v>0.21720000000004802</v>
      </c>
      <c r="N1564" s="20"/>
      <c r="O1564"/>
      <c r="P1564"/>
      <c r="Q1564"/>
    </row>
    <row r="1565" spans="1:17" hidden="1" outlineLevel="2" x14ac:dyDescent="0.25">
      <c r="B1565" s="96" t="s">
        <v>1375</v>
      </c>
      <c r="C1565" s="309">
        <f>баланс!$B$1011</f>
        <v>0.10860000000019454</v>
      </c>
      <c r="N1565" s="20"/>
      <c r="O1565"/>
      <c r="P1565"/>
      <c r="Q1565"/>
    </row>
    <row r="1566" spans="1:17" hidden="1" outlineLevel="1" x14ac:dyDescent="0.25">
      <c r="A1566" s="96" t="s">
        <v>832</v>
      </c>
      <c r="C1566" s="309">
        <f>SUM(C1565)</f>
        <v>0.10860000000019454</v>
      </c>
      <c r="N1566" s="20"/>
      <c r="O1566"/>
      <c r="P1566"/>
      <c r="Q1566"/>
    </row>
    <row r="1567" spans="1:17" hidden="1" outlineLevel="2" x14ac:dyDescent="0.25">
      <c r="B1567" s="96" t="s">
        <v>1375</v>
      </c>
      <c r="C1567" s="309">
        <f>баланс!$B$1012</f>
        <v>25.590499999999508</v>
      </c>
      <c r="N1567" s="20"/>
      <c r="O1567"/>
      <c r="P1567"/>
      <c r="Q1567"/>
    </row>
    <row r="1568" spans="1:17" hidden="1" outlineLevel="2" x14ac:dyDescent="0.25">
      <c r="C1568" s="309">
        <f>баланс!$B$1013</f>
        <v>-0.32814999999993688</v>
      </c>
      <c r="N1568" s="20"/>
      <c r="O1568"/>
      <c r="P1568"/>
      <c r="Q1568"/>
    </row>
    <row r="1569" spans="1:17" hidden="1" outlineLevel="2" x14ac:dyDescent="0.25">
      <c r="C1569" s="309">
        <f>баланс!$B$1014</f>
        <v>-0.48787000000038461</v>
      </c>
      <c r="N1569" s="20"/>
      <c r="O1569"/>
      <c r="P1569"/>
      <c r="Q1569"/>
    </row>
    <row r="1570" spans="1:17" hidden="1" outlineLevel="2" x14ac:dyDescent="0.25">
      <c r="C1570" s="309">
        <f>баланс!$B$1015</f>
        <v>0.32447999999976673</v>
      </c>
      <c r="N1570" s="20"/>
      <c r="O1570"/>
      <c r="P1570"/>
      <c r="Q1570"/>
    </row>
    <row r="1571" spans="1:17" hidden="1" outlineLevel="2" x14ac:dyDescent="0.25">
      <c r="C1571" s="309">
        <f>баланс!$B$1016</f>
        <v>0.28296999999997752</v>
      </c>
      <c r="N1571" s="20"/>
      <c r="O1571"/>
      <c r="P1571"/>
      <c r="Q1571"/>
    </row>
    <row r="1572" spans="1:17" hidden="1" outlineLevel="2" x14ac:dyDescent="0.25">
      <c r="C1572" s="309">
        <f>баланс!$B$1017</f>
        <v>-0.11526599999979226</v>
      </c>
      <c r="N1572" s="20"/>
      <c r="O1572"/>
      <c r="P1572"/>
      <c r="Q1572"/>
    </row>
    <row r="1573" spans="1:17" hidden="1" outlineLevel="1" x14ac:dyDescent="0.25">
      <c r="A1573" s="96" t="s">
        <v>833</v>
      </c>
      <c r="C1573" s="309">
        <f>SUM(C1567:C1572)</f>
        <v>25.266663999999139</v>
      </c>
      <c r="N1573" s="20"/>
      <c r="O1573"/>
      <c r="P1573"/>
      <c r="Q1573"/>
    </row>
    <row r="1574" spans="1:17" hidden="1" outlineLevel="2" x14ac:dyDescent="0.25">
      <c r="B1574" s="96" t="s">
        <v>1375</v>
      </c>
      <c r="C1574" s="309">
        <f>баланс!$B$1018</f>
        <v>6.8688965212755875</v>
      </c>
      <c r="N1574" s="20"/>
      <c r="O1574"/>
      <c r="P1574"/>
      <c r="Q1574"/>
    </row>
    <row r="1575" spans="1:17" hidden="1" outlineLevel="1" x14ac:dyDescent="0.25">
      <c r="A1575" s="96" t="s">
        <v>835</v>
      </c>
      <c r="C1575" s="309">
        <f>SUM(C1574)</f>
        <v>6.8688965212755875</v>
      </c>
      <c r="N1575" s="20"/>
      <c r="O1575"/>
      <c r="P1575"/>
      <c r="Q1575"/>
    </row>
    <row r="1576" spans="1:17" hidden="1" outlineLevel="2" x14ac:dyDescent="0.25">
      <c r="B1576" s="96" t="s">
        <v>1375</v>
      </c>
      <c r="C1576" s="309">
        <f>баланс!$B$1019</f>
        <v>-1.7826000000000022</v>
      </c>
      <c r="N1576" s="20"/>
      <c r="O1576"/>
      <c r="P1576"/>
      <c r="Q1576"/>
    </row>
    <row r="1577" spans="1:17" x14ac:dyDescent="0.25">
      <c r="A1577" s="96" t="s">
        <v>837</v>
      </c>
      <c r="C1577" s="309">
        <f>SUM(C1576)</f>
        <v>-1.7826000000000022</v>
      </c>
      <c r="N1577" s="20"/>
      <c r="O1577"/>
      <c r="P1577"/>
      <c r="Q1577"/>
    </row>
    <row r="1578" spans="1:17" hidden="1" outlineLevel="2" x14ac:dyDescent="0.25">
      <c r="B1578" s="96" t="s">
        <v>1375</v>
      </c>
      <c r="C1578" s="309">
        <f>баланс!$B$1020</f>
        <v>-0.10400000000004184</v>
      </c>
      <c r="N1578" s="20"/>
      <c r="O1578"/>
      <c r="P1578"/>
      <c r="Q1578"/>
    </row>
    <row r="1579" spans="1:17" hidden="1" outlineLevel="2" x14ac:dyDescent="0.25">
      <c r="C1579" s="309">
        <f>баланс!$B$1021</f>
        <v>-0.37817750000010619</v>
      </c>
      <c r="N1579" s="20"/>
      <c r="O1579"/>
      <c r="P1579"/>
      <c r="Q1579"/>
    </row>
    <row r="1580" spans="1:17" hidden="1" outlineLevel="2" x14ac:dyDescent="0.25">
      <c r="C1580" s="309">
        <f>баланс!$B$1022</f>
        <v>0.28473200000007637</v>
      </c>
      <c r="N1580" s="20"/>
      <c r="O1580"/>
      <c r="P1580"/>
      <c r="Q1580"/>
    </row>
    <row r="1581" spans="1:17" hidden="1" outlineLevel="1" x14ac:dyDescent="0.25">
      <c r="A1581" s="96" t="s">
        <v>838</v>
      </c>
      <c r="C1581" s="309">
        <f>SUM(C1578:C1580)</f>
        <v>-0.19744550000007166</v>
      </c>
      <c r="N1581" s="20"/>
      <c r="O1581"/>
      <c r="P1581"/>
      <c r="Q1581"/>
    </row>
    <row r="1582" spans="1:17" hidden="1" outlineLevel="2" x14ac:dyDescent="0.25">
      <c r="B1582" s="96" t="s">
        <v>1375</v>
      </c>
      <c r="C1582" s="309">
        <f>баланс!$B$1023</f>
        <v>0.48536387096714861</v>
      </c>
      <c r="N1582" s="20"/>
      <c r="O1582"/>
      <c r="P1582"/>
      <c r="Q1582"/>
    </row>
    <row r="1583" spans="1:17" hidden="1" outlineLevel="2" x14ac:dyDescent="0.25">
      <c r="C1583" s="309">
        <f>баланс!$B$1024</f>
        <v>-1.4766249999865977E-2</v>
      </c>
      <c r="N1583" s="20"/>
      <c r="O1583"/>
      <c r="P1583"/>
      <c r="Q1583"/>
    </row>
    <row r="1584" spans="1:17" hidden="1" outlineLevel="2" x14ac:dyDescent="0.25">
      <c r="C1584" s="309">
        <f>баланс!$B$1025</f>
        <v>-0.19175499999983003</v>
      </c>
      <c r="N1584" s="20"/>
      <c r="O1584"/>
      <c r="P1584"/>
      <c r="Q1584"/>
    </row>
    <row r="1585" spans="1:17" hidden="1" outlineLevel="2" x14ac:dyDescent="0.25">
      <c r="C1585" s="309">
        <f>баланс!$B$1026</f>
        <v>0.15768499999967389</v>
      </c>
      <c r="N1585" s="20"/>
      <c r="O1585"/>
      <c r="P1585"/>
      <c r="Q1585"/>
    </row>
    <row r="1586" spans="1:17" hidden="1" outlineLevel="2" x14ac:dyDescent="0.25">
      <c r="C1586" s="309">
        <f>баланс!$B$1027</f>
        <v>0.19474499999978434</v>
      </c>
      <c r="N1586" s="20"/>
      <c r="O1586"/>
      <c r="P1586"/>
      <c r="Q1586"/>
    </row>
    <row r="1587" spans="1:17" x14ac:dyDescent="0.25">
      <c r="A1587" s="96" t="s">
        <v>839</v>
      </c>
      <c r="C1587" s="309">
        <f>SUM(C1582:C1586)</f>
        <v>0.63127262096691084</v>
      </c>
      <c r="N1587" s="20"/>
      <c r="O1587"/>
      <c r="P1587"/>
      <c r="Q1587"/>
    </row>
    <row r="1588" spans="1:17" hidden="1" outlineLevel="2" x14ac:dyDescent="0.25">
      <c r="B1588" s="96" t="s">
        <v>1375</v>
      </c>
      <c r="C1588" s="309">
        <f>баланс!$B$1028</f>
        <v>0.3889100000000667</v>
      </c>
      <c r="N1588" s="20"/>
      <c r="O1588"/>
      <c r="P1588"/>
      <c r="Q1588"/>
    </row>
    <row r="1589" spans="1:17" hidden="1" outlineLevel="1" x14ac:dyDescent="0.25">
      <c r="A1589" s="96" t="s">
        <v>841</v>
      </c>
      <c r="C1589" s="309">
        <f>SUM(C1588)</f>
        <v>0.3889100000000667</v>
      </c>
      <c r="N1589" s="20"/>
      <c r="O1589"/>
      <c r="P1589"/>
      <c r="Q1589"/>
    </row>
    <row r="1590" spans="1:17" hidden="1" outlineLevel="2" x14ac:dyDescent="0.25">
      <c r="B1590" s="96" t="s">
        <v>1375</v>
      </c>
      <c r="C1590" s="309">
        <f>баланс!$B$1029</f>
        <v>-0.16307726914817522</v>
      </c>
      <c r="N1590" s="20"/>
      <c r="O1590"/>
      <c r="P1590"/>
      <c r="Q1590"/>
    </row>
    <row r="1591" spans="1:17" x14ac:dyDescent="0.25">
      <c r="A1591" s="96" t="s">
        <v>843</v>
      </c>
      <c r="C1591" s="309">
        <f>SUM(C1590)</f>
        <v>-0.16307726914817522</v>
      </c>
      <c r="N1591" s="20"/>
      <c r="O1591"/>
      <c r="P1591"/>
      <c r="Q1591"/>
    </row>
    <row r="1592" spans="1:17" hidden="1" outlineLevel="2" x14ac:dyDescent="0.25">
      <c r="B1592" s="96" t="s">
        <v>1375</v>
      </c>
      <c r="C1592" s="309">
        <f>баланс!$B$1030</f>
        <v>0.21029800000027876</v>
      </c>
      <c r="N1592" s="20"/>
      <c r="O1592"/>
      <c r="P1592"/>
      <c r="Q1592"/>
    </row>
    <row r="1593" spans="1:17" hidden="1" outlineLevel="2" x14ac:dyDescent="0.25">
      <c r="C1593" s="309">
        <f>баланс!$B$1031</f>
        <v>274.78999999999996</v>
      </c>
      <c r="N1593" s="20"/>
      <c r="O1593"/>
      <c r="P1593"/>
      <c r="Q1593"/>
    </row>
    <row r="1594" spans="1:17" hidden="1" outlineLevel="2" x14ac:dyDescent="0.25">
      <c r="C1594" s="309">
        <f>баланс!$B$1032</f>
        <v>-274.89600000000002</v>
      </c>
      <c r="N1594" s="20"/>
      <c r="O1594"/>
      <c r="P1594"/>
      <c r="Q1594"/>
    </row>
    <row r="1595" spans="1:17" hidden="1" outlineLevel="2" x14ac:dyDescent="0.25">
      <c r="C1595" s="309">
        <f>баланс!$B$1033</f>
        <v>-0.54995550000012372</v>
      </c>
      <c r="N1595" s="20"/>
      <c r="O1595"/>
      <c r="P1595"/>
      <c r="Q1595"/>
    </row>
    <row r="1596" spans="1:17" hidden="1" outlineLevel="2" x14ac:dyDescent="0.25">
      <c r="C1596" s="309">
        <f>баланс!$B$1034</f>
        <v>-0.25621999999998479</v>
      </c>
      <c r="N1596" s="20"/>
      <c r="O1596"/>
      <c r="P1596"/>
      <c r="Q1596"/>
    </row>
    <row r="1597" spans="1:17" hidden="1" outlineLevel="2" x14ac:dyDescent="0.25">
      <c r="C1597" s="309">
        <f>баланс!$B$1035</f>
        <v>-8.443749999969441E-3</v>
      </c>
      <c r="N1597" s="20"/>
      <c r="O1597"/>
      <c r="P1597"/>
      <c r="Q1597"/>
    </row>
    <row r="1598" spans="1:17" hidden="1" outlineLevel="2" x14ac:dyDescent="0.25">
      <c r="C1598" s="309">
        <f>баланс!$B$1036</f>
        <v>-0.20294000000001233</v>
      </c>
      <c r="N1598" s="20"/>
      <c r="O1598"/>
      <c r="P1598"/>
      <c r="Q1598"/>
    </row>
    <row r="1599" spans="1:17" hidden="1" outlineLevel="2" x14ac:dyDescent="0.25">
      <c r="C1599" s="309">
        <f>баланс!$B$1037</f>
        <v>-0.48520000000007713</v>
      </c>
      <c r="N1599" s="20"/>
      <c r="O1599"/>
      <c r="P1599"/>
      <c r="Q1599"/>
    </row>
    <row r="1600" spans="1:17" hidden="1" outlineLevel="2" x14ac:dyDescent="0.25">
      <c r="C1600" s="309">
        <f>баланс!$B$1038</f>
        <v>0.33241450000002715</v>
      </c>
      <c r="N1600" s="20"/>
      <c r="O1600"/>
      <c r="P1600"/>
      <c r="Q1600"/>
    </row>
    <row r="1601" spans="1:17" hidden="1" outlineLevel="2" x14ac:dyDescent="0.25">
      <c r="C1601" s="309">
        <f>баланс!$B$1039</f>
        <v>-0.47356000000002041</v>
      </c>
      <c r="N1601" s="20"/>
      <c r="O1601"/>
      <c r="P1601"/>
      <c r="Q1601"/>
    </row>
    <row r="1602" spans="1:17" hidden="1" outlineLevel="2" x14ac:dyDescent="0.25">
      <c r="C1602" s="309">
        <f>баланс!$B$1040</f>
        <v>0.16763449999962177</v>
      </c>
      <c r="N1602" s="20"/>
      <c r="O1602"/>
      <c r="P1602"/>
      <c r="Q1602"/>
    </row>
    <row r="1603" spans="1:17" hidden="1" outlineLevel="2" x14ac:dyDescent="0.25">
      <c r="C1603" s="309">
        <f>баланс!$B$1041</f>
        <v>-0.11210999999997284</v>
      </c>
      <c r="N1603" s="20"/>
      <c r="O1603"/>
      <c r="P1603"/>
      <c r="Q1603"/>
    </row>
    <row r="1604" spans="1:17" hidden="1" outlineLevel="2" x14ac:dyDescent="0.25">
      <c r="C1604" s="309">
        <f>баланс!$B$1042</f>
        <v>8.4972500000048967E-2</v>
      </c>
      <c r="N1604" s="20"/>
      <c r="O1604"/>
      <c r="P1604"/>
      <c r="Q1604"/>
    </row>
    <row r="1605" spans="1:17" hidden="1" outlineLevel="2" x14ac:dyDescent="0.25">
      <c r="C1605" s="309">
        <f>баланс!$B$1043</f>
        <v>2.0679999999856591E-2</v>
      </c>
      <c r="N1605" s="20"/>
      <c r="O1605"/>
      <c r="P1605"/>
      <c r="Q1605"/>
    </row>
    <row r="1606" spans="1:17" hidden="1" outlineLevel="2" x14ac:dyDescent="0.25">
      <c r="C1606" s="309">
        <f>баланс!$B$1044</f>
        <v>0.35088999999970838</v>
      </c>
      <c r="N1606" s="20"/>
      <c r="O1606"/>
      <c r="P1606"/>
      <c r="Q1606"/>
    </row>
    <row r="1607" spans="1:17" hidden="1" outlineLevel="2" x14ac:dyDescent="0.25">
      <c r="C1607" s="309">
        <f>баланс!$B$1045</f>
        <v>1.3565400000001091</v>
      </c>
      <c r="N1607" s="20"/>
      <c r="O1607"/>
      <c r="P1607"/>
      <c r="Q1607"/>
    </row>
    <row r="1608" spans="1:17" hidden="1" outlineLevel="2" x14ac:dyDescent="0.25">
      <c r="C1608" s="309">
        <f>баланс!$B$1046</f>
        <v>-0.26244999999994434</v>
      </c>
      <c r="N1608" s="20"/>
      <c r="O1608"/>
      <c r="P1608"/>
      <c r="Q1608"/>
    </row>
    <row r="1609" spans="1:17" hidden="1" outlineLevel="2" x14ac:dyDescent="0.25">
      <c r="C1609" s="309">
        <f>баланс!$B$1047</f>
        <v>0.35239999999998872</v>
      </c>
      <c r="N1609" s="20"/>
      <c r="O1609"/>
      <c r="P1609"/>
      <c r="Q1609"/>
    </row>
    <row r="1610" spans="1:17" hidden="1" outlineLevel="2" x14ac:dyDescent="0.25">
      <c r="C1610" s="309">
        <f>баланс!$B$1048</f>
        <v>-0.17663999999967928</v>
      </c>
      <c r="N1610" s="20"/>
      <c r="O1610"/>
      <c r="P1610"/>
      <c r="Q1610"/>
    </row>
    <row r="1611" spans="1:17" hidden="1" outlineLevel="2" x14ac:dyDescent="0.25">
      <c r="C1611" s="309">
        <f>баланс!$B$1049</f>
        <v>6.035199999996621E-2</v>
      </c>
      <c r="N1611" s="20"/>
      <c r="O1611"/>
      <c r="P1611"/>
      <c r="Q1611"/>
    </row>
    <row r="1612" spans="1:17" hidden="1" outlineLevel="1" x14ac:dyDescent="0.25">
      <c r="A1612" s="96" t="s">
        <v>845</v>
      </c>
      <c r="C1612" s="309">
        <f>SUM(C1592:C1611)</f>
        <v>0.30266224999979841</v>
      </c>
      <c r="N1612" s="20"/>
      <c r="O1612"/>
      <c r="P1612"/>
      <c r="Q1612"/>
    </row>
    <row r="1613" spans="1:17" hidden="1" outlineLevel="2" x14ac:dyDescent="0.25">
      <c r="B1613" s="96" t="s">
        <v>1375</v>
      </c>
      <c r="C1613" s="309">
        <f>баланс!$B$1050</f>
        <v>-20.791199999999662</v>
      </c>
      <c r="N1613" s="20"/>
      <c r="O1613"/>
      <c r="P1613"/>
      <c r="Q1613"/>
    </row>
    <row r="1614" spans="1:17" x14ac:dyDescent="0.25">
      <c r="A1614" s="96" t="s">
        <v>847</v>
      </c>
      <c r="C1614" s="309">
        <f>SUM(C1613)</f>
        <v>-20.791199999999662</v>
      </c>
      <c r="N1614" s="20"/>
      <c r="O1614"/>
      <c r="P1614"/>
      <c r="Q1614"/>
    </row>
    <row r="1615" spans="1:17" hidden="1" outlineLevel="2" x14ac:dyDescent="0.25">
      <c r="B1615" s="96" t="s">
        <v>1375</v>
      </c>
      <c r="C1615" s="309">
        <f>баланс!$B$1051</f>
        <v>17.670436080887171</v>
      </c>
      <c r="N1615" s="20"/>
      <c r="O1615"/>
      <c r="P1615"/>
      <c r="Q1615"/>
    </row>
    <row r="1616" spans="1:17" hidden="1" outlineLevel="1" x14ac:dyDescent="0.25">
      <c r="A1616" s="96" t="s">
        <v>848</v>
      </c>
      <c r="C1616" s="309">
        <f>SUM(C1615)</f>
        <v>17.670436080887171</v>
      </c>
      <c r="N1616" s="20"/>
      <c r="O1616"/>
      <c r="P1616"/>
      <c r="Q1616"/>
    </row>
    <row r="1617" spans="1:17" hidden="1" outlineLevel="2" x14ac:dyDescent="0.25">
      <c r="B1617" s="96" t="s">
        <v>1375</v>
      </c>
      <c r="C1617" s="309">
        <f>баланс!$B$1052</f>
        <v>-0.97607354694517312</v>
      </c>
      <c r="N1617" s="20"/>
      <c r="O1617"/>
      <c r="P1617"/>
      <c r="Q1617"/>
    </row>
    <row r="1618" spans="1:17" x14ac:dyDescent="0.25">
      <c r="A1618" s="96" t="s">
        <v>850</v>
      </c>
      <c r="C1618" s="309">
        <f>SUM(C1617)</f>
        <v>-0.97607354694517312</v>
      </c>
      <c r="N1618" s="20"/>
      <c r="O1618"/>
      <c r="P1618"/>
      <c r="Q1618"/>
    </row>
    <row r="1619" spans="1:17" hidden="1" outlineLevel="2" x14ac:dyDescent="0.25">
      <c r="B1619" s="96" t="s">
        <v>1375</v>
      </c>
      <c r="C1619" s="309">
        <f>баланс!$B$1053</f>
        <v>0.31231999999999971</v>
      </c>
      <c r="N1619" s="20"/>
      <c r="O1619"/>
      <c r="P1619"/>
      <c r="Q1619"/>
    </row>
    <row r="1620" spans="1:17" hidden="1" outlineLevel="1" x14ac:dyDescent="0.25">
      <c r="A1620" s="96" t="s">
        <v>852</v>
      </c>
      <c r="C1620" s="309">
        <f>SUM(C1619)</f>
        <v>0.31231999999999971</v>
      </c>
      <c r="N1620" s="20"/>
      <c r="O1620"/>
      <c r="P1620"/>
      <c r="Q1620"/>
    </row>
    <row r="1621" spans="1:17" hidden="1" outlineLevel="2" x14ac:dyDescent="0.25">
      <c r="B1621" s="96" t="s">
        <v>1375</v>
      </c>
      <c r="C1621" s="309">
        <f>баланс!$B$1054</f>
        <v>-6.3139644776119042</v>
      </c>
      <c r="N1621" s="20"/>
      <c r="O1621"/>
      <c r="P1621"/>
      <c r="Q1621"/>
    </row>
    <row r="1622" spans="1:17" hidden="1" outlineLevel="1" x14ac:dyDescent="0.25">
      <c r="A1622" s="96" t="s">
        <v>853</v>
      </c>
      <c r="C1622" s="309">
        <f>SUM(C1621)</f>
        <v>-6.3139644776119042</v>
      </c>
      <c r="N1622" s="20"/>
      <c r="O1622"/>
      <c r="P1622"/>
      <c r="Q1622"/>
    </row>
    <row r="1623" spans="1:17" hidden="1" outlineLevel="2" x14ac:dyDescent="0.25">
      <c r="B1623" s="96" t="s">
        <v>1375</v>
      </c>
      <c r="C1623" s="309">
        <f>баланс!$B$1055</f>
        <v>2.7200000000107138E-2</v>
      </c>
      <c r="N1623" s="20"/>
      <c r="O1623"/>
      <c r="P1623"/>
      <c r="Q1623"/>
    </row>
    <row r="1624" spans="1:17" hidden="1" outlineLevel="2" x14ac:dyDescent="0.25">
      <c r="C1624" s="309">
        <f>баланс!$B$1056</f>
        <v>0.31256000000007589</v>
      </c>
      <c r="N1624" s="20"/>
      <c r="O1624"/>
      <c r="P1624"/>
      <c r="Q1624"/>
    </row>
    <row r="1625" spans="1:17" hidden="1" outlineLevel="1" x14ac:dyDescent="0.25">
      <c r="A1625" s="96" t="s">
        <v>855</v>
      </c>
      <c r="C1625" s="309">
        <f>SUM(C1623:C1624)</f>
        <v>0.33976000000018303</v>
      </c>
      <c r="N1625" s="20"/>
      <c r="O1625"/>
      <c r="P1625"/>
      <c r="Q1625"/>
    </row>
    <row r="1626" spans="1:17" hidden="1" outlineLevel="2" x14ac:dyDescent="0.25">
      <c r="B1626" s="96" t="s">
        <v>1375</v>
      </c>
      <c r="C1626" s="309">
        <f>баланс!$B$1057</f>
        <v>0.27299999999991087</v>
      </c>
      <c r="N1626" s="20"/>
      <c r="O1626"/>
      <c r="P1626"/>
      <c r="Q1626"/>
    </row>
    <row r="1627" spans="1:17" x14ac:dyDescent="0.25">
      <c r="A1627" s="96" t="s">
        <v>857</v>
      </c>
      <c r="C1627" s="309">
        <f>SUM(C1626)</f>
        <v>0.27299999999991087</v>
      </c>
      <c r="N1627" s="20"/>
      <c r="O1627"/>
      <c r="P1627"/>
      <c r="Q1627"/>
    </row>
    <row r="1628" spans="1:17" hidden="1" outlineLevel="2" x14ac:dyDescent="0.25">
      <c r="B1628" s="96" t="s">
        <v>1375</v>
      </c>
      <c r="C1628" s="309">
        <f>баланс!$B$1058</f>
        <v>-0.23646500000006654</v>
      </c>
      <c r="N1628" s="20"/>
      <c r="O1628"/>
      <c r="P1628"/>
      <c r="Q1628"/>
    </row>
    <row r="1629" spans="1:17" hidden="1" outlineLevel="2" x14ac:dyDescent="0.25">
      <c r="C1629" s="309">
        <f>баланс!$B$1059</f>
        <v>0.12668000000007851</v>
      </c>
      <c r="N1629" s="20"/>
      <c r="O1629"/>
      <c r="P1629"/>
      <c r="Q1629"/>
    </row>
    <row r="1630" spans="1:17" hidden="1" outlineLevel="1" x14ac:dyDescent="0.25">
      <c r="A1630" s="96" t="s">
        <v>1372</v>
      </c>
      <c r="C1630" s="309">
        <f>SUM(C1628:C1629)</f>
        <v>-0.10978499999998803</v>
      </c>
      <c r="N1630" s="20"/>
      <c r="O1630"/>
      <c r="P1630"/>
      <c r="Q1630"/>
    </row>
    <row r="1631" spans="1:17" hidden="1" outlineLevel="2" x14ac:dyDescent="0.25">
      <c r="B1631" s="96" t="s">
        <v>1375</v>
      </c>
      <c r="C1631" s="309">
        <f>баланс!$B$1060</f>
        <v>0.37800000000004275</v>
      </c>
      <c r="N1631" s="20"/>
      <c r="O1631"/>
      <c r="P1631"/>
      <c r="Q1631"/>
    </row>
    <row r="1632" spans="1:17" x14ac:dyDescent="0.25">
      <c r="A1632" s="96" t="s">
        <v>858</v>
      </c>
      <c r="C1632" s="309">
        <f>SUM(C1631)</f>
        <v>0.37800000000004275</v>
      </c>
      <c r="N1632" s="20"/>
      <c r="O1632"/>
      <c r="P1632"/>
      <c r="Q1632"/>
    </row>
    <row r="1633" spans="1:17" hidden="1" outlineLevel="2" x14ac:dyDescent="0.25">
      <c r="B1633" s="96" t="s">
        <v>1375</v>
      </c>
      <c r="C1633" s="309">
        <f>баланс!$B$1061</f>
        <v>0.20361914350422694</v>
      </c>
      <c r="N1633" s="20"/>
      <c r="O1633"/>
      <c r="P1633"/>
      <c r="Q1633"/>
    </row>
    <row r="1634" spans="1:17" hidden="1" outlineLevel="1" x14ac:dyDescent="0.25">
      <c r="A1634" s="96" t="s">
        <v>859</v>
      </c>
      <c r="C1634" s="309">
        <f>SUM(C1633)</f>
        <v>0.20361914350422694</v>
      </c>
      <c r="N1634" s="20"/>
      <c r="O1634"/>
      <c r="P1634"/>
      <c r="Q1634"/>
    </row>
    <row r="1635" spans="1:17" hidden="1" outlineLevel="2" x14ac:dyDescent="0.25">
      <c r="B1635" s="96" t="s">
        <v>1375</v>
      </c>
      <c r="C1635" s="309">
        <f>баланс!$B$1062</f>
        <v>-4.3724999999999454</v>
      </c>
      <c r="N1635" s="20"/>
      <c r="O1635"/>
      <c r="P1635"/>
      <c r="Q1635"/>
    </row>
    <row r="1636" spans="1:17" hidden="1" outlineLevel="2" x14ac:dyDescent="0.25">
      <c r="C1636" s="309">
        <f>баланс!$B$1063</f>
        <v>-0.4535200000000259</v>
      </c>
      <c r="N1636" s="20"/>
      <c r="O1636"/>
      <c r="P1636"/>
      <c r="Q1636"/>
    </row>
    <row r="1637" spans="1:17" x14ac:dyDescent="0.25">
      <c r="A1637" s="96" t="s">
        <v>861</v>
      </c>
      <c r="C1637" s="309">
        <f>SUM(C1635:C1636)</f>
        <v>-4.8260199999999713</v>
      </c>
      <c r="N1637" s="20"/>
      <c r="O1637"/>
      <c r="P1637"/>
      <c r="Q1637"/>
    </row>
    <row r="1638" spans="1:17" hidden="1" outlineLevel="2" x14ac:dyDescent="0.25">
      <c r="B1638" s="96" t="s">
        <v>1375</v>
      </c>
      <c r="C1638" s="309">
        <f>баланс!$B$1064</f>
        <v>0.19635080756432899</v>
      </c>
      <c r="N1638" s="20"/>
      <c r="O1638"/>
      <c r="P1638"/>
      <c r="Q1638"/>
    </row>
    <row r="1639" spans="1:17" hidden="1" outlineLevel="2" x14ac:dyDescent="0.25">
      <c r="C1639" s="309">
        <f>баланс!$B$1065</f>
        <v>-0.25592580000011367</v>
      </c>
      <c r="N1639" s="20"/>
      <c r="O1639"/>
      <c r="P1639"/>
      <c r="Q1639"/>
    </row>
    <row r="1640" spans="1:17" hidden="1" outlineLevel="1" x14ac:dyDescent="0.25">
      <c r="A1640" s="96" t="s">
        <v>863</v>
      </c>
      <c r="C1640" s="309">
        <f>SUM(C1638:C1639)</f>
        <v>-5.9574992435784679E-2</v>
      </c>
      <c r="N1640" s="20"/>
      <c r="O1640"/>
      <c r="P1640"/>
      <c r="Q1640"/>
    </row>
    <row r="1641" spans="1:17" hidden="1" outlineLevel="2" x14ac:dyDescent="0.25">
      <c r="B1641" s="96" t="s">
        <v>1375</v>
      </c>
      <c r="C1641" s="309">
        <f>баланс!$B$1066</f>
        <v>-0.38557500000024447</v>
      </c>
      <c r="N1641" s="20"/>
      <c r="O1641"/>
      <c r="P1641"/>
      <c r="Q1641"/>
    </row>
    <row r="1642" spans="1:17" x14ac:dyDescent="0.25">
      <c r="A1642" s="96" t="s">
        <v>865</v>
      </c>
      <c r="C1642" s="309">
        <f>SUM(C1641)</f>
        <v>-0.38557500000024447</v>
      </c>
      <c r="N1642" s="20"/>
      <c r="O1642"/>
      <c r="P1642"/>
      <c r="Q1642"/>
    </row>
    <row r="1643" spans="1:17" hidden="1" outlineLevel="2" x14ac:dyDescent="0.25">
      <c r="B1643" s="96" t="s">
        <v>1375</v>
      </c>
      <c r="C1643" s="309">
        <f>баланс!$B$1067</f>
        <v>8.3900000000028285E-2</v>
      </c>
      <c r="N1643" s="20"/>
      <c r="O1643"/>
      <c r="P1643"/>
      <c r="Q1643"/>
    </row>
    <row r="1644" spans="1:17" hidden="1" outlineLevel="1" x14ac:dyDescent="0.25">
      <c r="A1644" s="96" t="s">
        <v>866</v>
      </c>
      <c r="C1644" s="309">
        <f>SUM(C1643)</f>
        <v>8.3900000000028285E-2</v>
      </c>
      <c r="N1644" s="20"/>
      <c r="O1644"/>
      <c r="P1644"/>
      <c r="Q1644"/>
    </row>
    <row r="1645" spans="1:17" hidden="1" outlineLevel="2" x14ac:dyDescent="0.25">
      <c r="B1645" s="96" t="s">
        <v>1375</v>
      </c>
      <c r="C1645" s="309">
        <f>баланс!$B$1068</f>
        <v>0.29001000000016575</v>
      </c>
      <c r="N1645" s="20"/>
      <c r="O1645"/>
      <c r="P1645"/>
      <c r="Q1645"/>
    </row>
    <row r="1646" spans="1:17" hidden="1" outlineLevel="2" x14ac:dyDescent="0.25">
      <c r="C1646" s="309">
        <f>баланс!$B$1069</f>
        <v>-0.3526000000000522</v>
      </c>
      <c r="N1646" s="20"/>
      <c r="O1646"/>
      <c r="P1646"/>
      <c r="Q1646"/>
    </row>
    <row r="1647" spans="1:17" hidden="1" outlineLevel="2" x14ac:dyDescent="0.25">
      <c r="C1647" s="309">
        <f>баланс!$B$1070</f>
        <v>-0.34596250000004147</v>
      </c>
      <c r="N1647" s="20"/>
      <c r="O1647"/>
      <c r="P1647"/>
      <c r="Q1647"/>
    </row>
    <row r="1648" spans="1:17" hidden="1" outlineLevel="2" x14ac:dyDescent="0.25">
      <c r="C1648" s="309">
        <f>баланс!$B$1071</f>
        <v>-0.96335400000003801</v>
      </c>
      <c r="N1648" s="20"/>
      <c r="O1648"/>
      <c r="P1648"/>
      <c r="Q1648"/>
    </row>
    <row r="1649" spans="1:17" hidden="1" outlineLevel="2" x14ac:dyDescent="0.25">
      <c r="C1649" s="309">
        <f>баланс!$B$1072</f>
        <v>0.15478000000007341</v>
      </c>
      <c r="N1649" s="20"/>
      <c r="O1649"/>
      <c r="P1649"/>
      <c r="Q1649"/>
    </row>
    <row r="1650" spans="1:17" hidden="1" outlineLevel="2" x14ac:dyDescent="0.25">
      <c r="C1650" s="309">
        <f>баланс!$B$1073</f>
        <v>-0.19744599999989987</v>
      </c>
      <c r="N1650" s="20"/>
      <c r="O1650"/>
      <c r="P1650"/>
      <c r="Q1650"/>
    </row>
    <row r="1651" spans="1:17" x14ac:dyDescent="0.25">
      <c r="A1651" s="96" t="s">
        <v>868</v>
      </c>
      <c r="C1651" s="309">
        <f>SUM(C1645:C1650)</f>
        <v>-1.4145724999997924</v>
      </c>
      <c r="N1651" s="20"/>
      <c r="O1651"/>
      <c r="P1651"/>
      <c r="Q1651"/>
    </row>
    <row r="1652" spans="1:17" hidden="1" outlineLevel="2" x14ac:dyDescent="0.25">
      <c r="B1652" s="96" t="s">
        <v>1375</v>
      </c>
      <c r="C1652" s="309">
        <f>баланс!$B$1074</f>
        <v>-0.46079999999994925</v>
      </c>
      <c r="N1652" s="20"/>
      <c r="O1652"/>
      <c r="P1652"/>
      <c r="Q1652"/>
    </row>
    <row r="1653" spans="1:17" hidden="1" outlineLevel="1" x14ac:dyDescent="0.25">
      <c r="A1653" s="96" t="s">
        <v>870</v>
      </c>
      <c r="C1653" s="309">
        <f>SUM(C1652)</f>
        <v>-0.46079999999994925</v>
      </c>
      <c r="N1653" s="20"/>
      <c r="O1653"/>
      <c r="P1653"/>
      <c r="Q1653"/>
    </row>
    <row r="1654" spans="1:17" hidden="1" outlineLevel="2" x14ac:dyDescent="0.25">
      <c r="B1654" s="96" t="s">
        <v>1375</v>
      </c>
      <c r="C1654" s="309">
        <f>баланс!$B$1075</f>
        <v>-8.0400000000508953E-2</v>
      </c>
      <c r="N1654" s="20"/>
      <c r="O1654"/>
      <c r="P1654"/>
      <c r="Q1654"/>
    </row>
    <row r="1655" spans="1:17" hidden="1" outlineLevel="2" x14ac:dyDescent="0.25">
      <c r="C1655" s="309">
        <f>баланс!$B$1076</f>
        <v>0.18799999999998818</v>
      </c>
      <c r="N1655" s="20"/>
      <c r="O1655"/>
      <c r="P1655"/>
      <c r="Q1655"/>
    </row>
    <row r="1656" spans="1:17" x14ac:dyDescent="0.25">
      <c r="A1656" s="96" t="s">
        <v>871</v>
      </c>
      <c r="C1656" s="309">
        <f>SUM(C1654:C1655)</f>
        <v>0.10759999999947922</v>
      </c>
      <c r="N1656" s="20"/>
      <c r="O1656"/>
      <c r="P1656"/>
      <c r="Q1656"/>
    </row>
    <row r="1657" spans="1:17" hidden="1" outlineLevel="2" x14ac:dyDescent="0.25">
      <c r="B1657" s="96" t="s">
        <v>1375</v>
      </c>
      <c r="C1657" s="309">
        <f>баланс!$B$1077</f>
        <v>0.28855686948509174</v>
      </c>
      <c r="N1657" s="20"/>
      <c r="O1657"/>
      <c r="P1657"/>
      <c r="Q1657"/>
    </row>
    <row r="1658" spans="1:17" hidden="1" outlineLevel="2" x14ac:dyDescent="0.25">
      <c r="C1658" s="309">
        <f>баланс!$B$1078</f>
        <v>0.11840000000006512</v>
      </c>
      <c r="N1658" s="20"/>
      <c r="O1658"/>
      <c r="P1658"/>
      <c r="Q1658"/>
    </row>
    <row r="1659" spans="1:17" hidden="1" outlineLevel="1" x14ac:dyDescent="0.25">
      <c r="A1659" s="96" t="s">
        <v>873</v>
      </c>
      <c r="C1659" s="309">
        <f>SUM(C1657:C1658)</f>
        <v>0.40695686948515686</v>
      </c>
      <c r="N1659" s="20"/>
      <c r="O1659"/>
      <c r="P1659"/>
      <c r="Q1659"/>
    </row>
    <row r="1660" spans="1:17" hidden="1" outlineLevel="2" x14ac:dyDescent="0.25">
      <c r="B1660" s="96" t="s">
        <v>1375</v>
      </c>
      <c r="C1660" s="309">
        <f>баланс!$B$1079</f>
        <v>13.116230000000087</v>
      </c>
      <c r="N1660" s="20"/>
      <c r="O1660"/>
      <c r="P1660"/>
      <c r="Q1660"/>
    </row>
    <row r="1661" spans="1:17" x14ac:dyDescent="0.25">
      <c r="A1661" s="96" t="s">
        <v>875</v>
      </c>
      <c r="C1661" s="309">
        <f>SUM(C1660)</f>
        <v>13.116230000000087</v>
      </c>
      <c r="N1661" s="20"/>
      <c r="O1661"/>
      <c r="P1661"/>
      <c r="Q1661"/>
    </row>
    <row r="1662" spans="1:17" hidden="1" outlineLevel="2" x14ac:dyDescent="0.25">
      <c r="B1662" s="96" t="s">
        <v>1375</v>
      </c>
      <c r="C1662" s="309">
        <f>баланс!$B$1080</f>
        <v>20.450620000000981</v>
      </c>
      <c r="N1662" s="20"/>
      <c r="O1662"/>
      <c r="P1662"/>
      <c r="Q1662"/>
    </row>
    <row r="1663" spans="1:17" hidden="1" outlineLevel="2" x14ac:dyDescent="0.25">
      <c r="C1663" s="309">
        <f>баланс!$B$1081</f>
        <v>-0.21199999999998909</v>
      </c>
      <c r="N1663" s="20"/>
      <c r="O1663"/>
      <c r="P1663"/>
      <c r="Q1663"/>
    </row>
    <row r="1664" spans="1:17" hidden="1" outlineLevel="2" x14ac:dyDescent="0.25">
      <c r="C1664" s="309">
        <f>баланс!$B$1082</f>
        <v>0.21479999999996835</v>
      </c>
      <c r="N1664" s="20"/>
      <c r="O1664"/>
      <c r="P1664"/>
      <c r="Q1664"/>
    </row>
    <row r="1665" spans="1:17" hidden="1" outlineLevel="2" x14ac:dyDescent="0.25">
      <c r="C1665" s="309">
        <f>баланс!$B$1083</f>
        <v>-0.29755500000004531</v>
      </c>
      <c r="N1665" s="20"/>
      <c r="O1665"/>
      <c r="P1665"/>
      <c r="Q1665"/>
    </row>
    <row r="1666" spans="1:17" hidden="1" outlineLevel="2" x14ac:dyDescent="0.25">
      <c r="C1666" s="309">
        <f>баланс!$B$1084</f>
        <v>-3.6000000000058208E-3</v>
      </c>
      <c r="N1666" s="20"/>
      <c r="O1666"/>
      <c r="P1666"/>
      <c r="Q1666"/>
    </row>
    <row r="1667" spans="1:17" hidden="1" outlineLevel="2" x14ac:dyDescent="0.25">
      <c r="C1667" s="309">
        <f>баланс!$B$1085</f>
        <v>0.24918749999983447</v>
      </c>
      <c r="N1667" s="20"/>
      <c r="O1667"/>
      <c r="P1667"/>
      <c r="Q1667"/>
    </row>
    <row r="1668" spans="1:17" hidden="1" outlineLevel="2" x14ac:dyDescent="0.25">
      <c r="C1668" s="309">
        <f>баланс!$B$1086</f>
        <v>0.17811199999982819</v>
      </c>
      <c r="N1668" s="20"/>
      <c r="O1668"/>
      <c r="P1668"/>
      <c r="Q1668"/>
    </row>
    <row r="1669" spans="1:17" hidden="1" outlineLevel="2" x14ac:dyDescent="0.25">
      <c r="C1669" s="309">
        <f>баланс!$B$1087</f>
        <v>0.34679999999934807</v>
      </c>
      <c r="N1669" s="20"/>
      <c r="O1669"/>
      <c r="P1669"/>
      <c r="Q1669"/>
    </row>
    <row r="1670" spans="1:17" hidden="1" outlineLevel="2" x14ac:dyDescent="0.25">
      <c r="C1670" s="309">
        <f>баланс!$B$1088</f>
        <v>0.13151999999990949</v>
      </c>
      <c r="N1670" s="20"/>
      <c r="O1670"/>
      <c r="P1670"/>
      <c r="Q1670"/>
    </row>
    <row r="1671" spans="1:17" hidden="1" outlineLevel="2" x14ac:dyDescent="0.25">
      <c r="C1671" s="309">
        <f>баланс!$B$1089</f>
        <v>-0.27327999999988606</v>
      </c>
      <c r="N1671" s="20"/>
      <c r="O1671"/>
      <c r="P1671"/>
      <c r="Q1671"/>
    </row>
    <row r="1672" spans="1:17" hidden="1" outlineLevel="1" x14ac:dyDescent="0.25">
      <c r="A1672" s="96" t="s">
        <v>877</v>
      </c>
      <c r="C1672" s="309">
        <f>SUM(C1662:C1671)</f>
        <v>20.784604499999944</v>
      </c>
      <c r="N1672" s="20"/>
      <c r="O1672"/>
      <c r="P1672"/>
      <c r="Q1672"/>
    </row>
    <row r="1673" spans="1:17" hidden="1" outlineLevel="2" x14ac:dyDescent="0.25">
      <c r="B1673" s="96" t="s">
        <v>1375</v>
      </c>
      <c r="C1673" s="309">
        <f>баланс!$B$1090</f>
        <v>-0.17439999999999145</v>
      </c>
      <c r="N1673" s="20"/>
      <c r="O1673"/>
      <c r="P1673"/>
      <c r="Q1673"/>
    </row>
    <row r="1674" spans="1:17" hidden="1" outlineLevel="2" x14ac:dyDescent="0.25">
      <c r="C1674" s="309">
        <f>баланс!$B$1091</f>
        <v>-8.5100000000011278E-2</v>
      </c>
      <c r="N1674" s="20"/>
      <c r="O1674"/>
      <c r="P1674"/>
      <c r="Q1674"/>
    </row>
    <row r="1675" spans="1:17" hidden="1" outlineLevel="2" x14ac:dyDescent="0.25">
      <c r="C1675" s="309">
        <f>баланс!$B$1092</f>
        <v>0.47616000000016356</v>
      </c>
      <c r="N1675" s="20"/>
      <c r="O1675"/>
      <c r="P1675"/>
      <c r="Q1675"/>
    </row>
    <row r="1676" spans="1:17" hidden="1" outlineLevel="2" x14ac:dyDescent="0.25">
      <c r="C1676" s="309">
        <f>баланс!$B$1093</f>
        <v>8.6999999999989086E-2</v>
      </c>
      <c r="N1676" s="20"/>
      <c r="O1676"/>
      <c r="P1676"/>
      <c r="Q1676"/>
    </row>
    <row r="1677" spans="1:17" hidden="1" outlineLevel="2" x14ac:dyDescent="0.25">
      <c r="C1677" s="309">
        <f>баланс!$B$1094</f>
        <v>6.5300000000036107E-2</v>
      </c>
      <c r="N1677" s="20"/>
      <c r="O1677"/>
      <c r="P1677"/>
      <c r="Q1677"/>
    </row>
    <row r="1678" spans="1:17" hidden="1" outlineLevel="2" x14ac:dyDescent="0.25">
      <c r="C1678" s="309">
        <f>баланс!$B$1095</f>
        <v>-0.39757000000008702</v>
      </c>
      <c r="N1678" s="20"/>
      <c r="O1678"/>
      <c r="P1678"/>
      <c r="Q1678"/>
    </row>
    <row r="1679" spans="1:17" hidden="1" outlineLevel="2" x14ac:dyDescent="0.25">
      <c r="C1679" s="309">
        <f>баланс!$B$1096</f>
        <v>-0.50521500000002106</v>
      </c>
      <c r="N1679" s="20"/>
      <c r="O1679"/>
      <c r="P1679"/>
      <c r="Q1679"/>
    </row>
    <row r="1680" spans="1:17" hidden="1" outlineLevel="2" x14ac:dyDescent="0.25">
      <c r="C1680" s="309">
        <f>баланс!$B$1097</f>
        <v>-0.43754849999993439</v>
      </c>
      <c r="N1680" s="20"/>
      <c r="O1680"/>
      <c r="P1680"/>
      <c r="Q1680"/>
    </row>
    <row r="1681" spans="1:17" hidden="1" outlineLevel="2" x14ac:dyDescent="0.25">
      <c r="C1681" s="309">
        <f>баланс!$B$1098</f>
        <v>0.19896249999999327</v>
      </c>
      <c r="N1681" s="20"/>
      <c r="O1681"/>
      <c r="P1681"/>
      <c r="Q1681"/>
    </row>
    <row r="1682" spans="1:17" hidden="1" outlineLevel="2" x14ac:dyDescent="0.25">
      <c r="C1682" s="309">
        <f>баланс!$B$1099</f>
        <v>5.3897500000061882E-2</v>
      </c>
      <c r="N1682" s="20"/>
      <c r="O1682"/>
      <c r="P1682"/>
      <c r="Q1682"/>
    </row>
    <row r="1683" spans="1:17" hidden="1" outlineLevel="2" x14ac:dyDescent="0.25">
      <c r="C1683" s="309">
        <f>баланс!$B$1100</f>
        <v>3.5203500000079657E-2</v>
      </c>
      <c r="N1683" s="20"/>
      <c r="O1683"/>
      <c r="P1683"/>
      <c r="Q1683"/>
    </row>
    <row r="1684" spans="1:17" hidden="1" outlineLevel="2" x14ac:dyDescent="0.25">
      <c r="C1684" s="309">
        <f>баланс!$B$1101</f>
        <v>0.12608000000000175</v>
      </c>
      <c r="N1684" s="20"/>
      <c r="O1684"/>
      <c r="P1684"/>
      <c r="Q1684"/>
    </row>
    <row r="1685" spans="1:17" hidden="1" outlineLevel="2" x14ac:dyDescent="0.25">
      <c r="C1685" s="309">
        <f>баланс!$B$1102</f>
        <v>-0.46271999999999025</v>
      </c>
      <c r="N1685" s="20"/>
      <c r="O1685"/>
      <c r="P1685"/>
      <c r="Q1685"/>
    </row>
    <row r="1686" spans="1:17" hidden="1" outlineLevel="2" x14ac:dyDescent="0.25">
      <c r="C1686" s="309">
        <f>баланс!$B$1103</f>
        <v>-0.23100000000005139</v>
      </c>
      <c r="N1686" s="20"/>
      <c r="O1686"/>
      <c r="P1686"/>
      <c r="Q1686"/>
    </row>
    <row r="1687" spans="1:17" hidden="1" outlineLevel="2" x14ac:dyDescent="0.25">
      <c r="C1687" s="309">
        <f>баланс!$B$1104</f>
        <v>-0.50565500000004704</v>
      </c>
      <c r="N1687" s="20"/>
      <c r="O1687"/>
      <c r="P1687"/>
      <c r="Q1687"/>
    </row>
    <row r="1688" spans="1:17" hidden="1" outlineLevel="2" x14ac:dyDescent="0.25">
      <c r="C1688" s="309">
        <f>баланс!$B$1105</f>
        <v>1.8766350000000784</v>
      </c>
      <c r="N1688" s="20"/>
      <c r="O1688"/>
      <c r="P1688"/>
      <c r="Q1688"/>
    </row>
    <row r="1689" spans="1:17" hidden="1" outlineLevel="2" x14ac:dyDescent="0.25">
      <c r="C1689" s="309">
        <f>баланс!$B$1106</f>
        <v>-0.28156000000001313</v>
      </c>
      <c r="N1689" s="20"/>
      <c r="O1689"/>
      <c r="P1689"/>
      <c r="Q1689"/>
    </row>
    <row r="1690" spans="1:17" hidden="1" outlineLevel="2" x14ac:dyDescent="0.25">
      <c r="C1690" s="309">
        <f>баланс!$B$1107</f>
        <v>-0.3247199999999566</v>
      </c>
      <c r="N1690" s="20"/>
      <c r="O1690"/>
      <c r="P1690"/>
      <c r="Q1690"/>
    </row>
    <row r="1691" spans="1:17" hidden="1" outlineLevel="2" x14ac:dyDescent="0.25">
      <c r="C1691" s="309">
        <f>баланс!$B$1108</f>
        <v>0.24713999999994485</v>
      </c>
      <c r="N1691" s="20"/>
      <c r="O1691"/>
      <c r="P1691"/>
      <c r="Q1691"/>
    </row>
    <row r="1692" spans="1:17" hidden="1" outlineLevel="2" x14ac:dyDescent="0.25">
      <c r="C1692" s="309">
        <f>баланс!$B$1109</f>
        <v>0.3764810000000125</v>
      </c>
      <c r="N1692" s="20"/>
      <c r="O1692"/>
      <c r="P1692"/>
      <c r="Q1692"/>
    </row>
    <row r="1693" spans="1:17" hidden="1" outlineLevel="1" x14ac:dyDescent="0.25">
      <c r="A1693" s="96" t="s">
        <v>879</v>
      </c>
      <c r="C1693" s="309">
        <f>SUM(C1673:C1692)</f>
        <v>0.13737100000025748</v>
      </c>
      <c r="N1693" s="20"/>
      <c r="O1693"/>
      <c r="P1693"/>
      <c r="Q1693"/>
    </row>
    <row r="1694" spans="1:17" hidden="1" outlineLevel="2" x14ac:dyDescent="0.25">
      <c r="B1694" s="96" t="s">
        <v>1375</v>
      </c>
      <c r="C1694" s="309">
        <f>баланс!$B$1110</f>
        <v>6.1875356415271199E-2</v>
      </c>
      <c r="N1694" s="20"/>
      <c r="O1694"/>
      <c r="P1694"/>
      <c r="Q1694"/>
    </row>
    <row r="1695" spans="1:17" hidden="1" outlineLevel="2" x14ac:dyDescent="0.25">
      <c r="C1695" s="309">
        <f>баланс!$B$1111</f>
        <v>-0.41600000000005366</v>
      </c>
      <c r="N1695" s="20"/>
      <c r="O1695"/>
      <c r="P1695"/>
      <c r="Q1695"/>
    </row>
    <row r="1696" spans="1:17" hidden="1" outlineLevel="2" x14ac:dyDescent="0.25">
      <c r="C1696" s="309">
        <f>баланс!$B$1112</f>
        <v>-0.10230000000001382</v>
      </c>
      <c r="N1696" s="20"/>
      <c r="O1696"/>
      <c r="P1696"/>
      <c r="Q1696"/>
    </row>
    <row r="1697" spans="1:17" x14ac:dyDescent="0.25">
      <c r="A1697" s="96" t="s">
        <v>880</v>
      </c>
      <c r="C1697" s="309">
        <f>SUM(C1694:C1696)</f>
        <v>-0.45642464358479629</v>
      </c>
      <c r="N1697" s="20"/>
      <c r="O1697"/>
      <c r="P1697"/>
      <c r="Q1697"/>
    </row>
    <row r="1698" spans="1:17" hidden="1" outlineLevel="2" x14ac:dyDescent="0.25">
      <c r="B1698" s="96" t="s">
        <v>1375</v>
      </c>
      <c r="C1698" s="309">
        <f>баланс!$B$1113</f>
        <v>0.11040000000002692</v>
      </c>
      <c r="N1698" s="20"/>
      <c r="O1698"/>
      <c r="P1698"/>
      <c r="Q1698"/>
    </row>
    <row r="1699" spans="1:17" hidden="1" outlineLevel="1" x14ac:dyDescent="0.25">
      <c r="A1699" s="96" t="s">
        <v>882</v>
      </c>
      <c r="C1699" s="309">
        <f>SUM(C1698)</f>
        <v>0.11040000000002692</v>
      </c>
      <c r="N1699" s="20"/>
      <c r="O1699"/>
      <c r="P1699"/>
      <c r="Q1699"/>
    </row>
    <row r="1700" spans="1:17" hidden="1" outlineLevel="2" x14ac:dyDescent="0.25">
      <c r="B1700" s="96" t="s">
        <v>1375</v>
      </c>
      <c r="C1700" s="309">
        <f>баланс!$B$1114</f>
        <v>-3.693454999999858</v>
      </c>
      <c r="N1700" s="20"/>
      <c r="O1700"/>
      <c r="P1700"/>
      <c r="Q1700"/>
    </row>
    <row r="1701" spans="1:17" x14ac:dyDescent="0.25">
      <c r="A1701" s="96" t="s">
        <v>883</v>
      </c>
      <c r="C1701" s="309">
        <f>SUM(C1700)</f>
        <v>-3.693454999999858</v>
      </c>
      <c r="N1701" s="20"/>
      <c r="O1701"/>
      <c r="P1701"/>
      <c r="Q1701"/>
    </row>
    <row r="1702" spans="1:17" hidden="1" outlineLevel="2" x14ac:dyDescent="0.25">
      <c r="B1702" s="96" t="s">
        <v>1375</v>
      </c>
      <c r="C1702" s="309">
        <f>баланс!$B$1115</f>
        <v>-0.23464000000012675</v>
      </c>
      <c r="N1702" s="20"/>
      <c r="O1702"/>
      <c r="P1702"/>
      <c r="Q1702"/>
    </row>
    <row r="1703" spans="1:17" hidden="1" outlineLevel="1" x14ac:dyDescent="0.25">
      <c r="A1703" s="96" t="s">
        <v>885</v>
      </c>
      <c r="C1703" s="309">
        <f>SUM(C1702)</f>
        <v>-0.23464000000012675</v>
      </c>
      <c r="N1703" s="20"/>
      <c r="O1703"/>
      <c r="P1703"/>
      <c r="Q1703"/>
    </row>
    <row r="1704" spans="1:17" hidden="1" outlineLevel="2" x14ac:dyDescent="0.25">
      <c r="B1704" s="96" t="s">
        <v>1375</v>
      </c>
      <c r="C1704" s="309">
        <f>баланс!$B$1116</f>
        <v>0.23546000000010281</v>
      </c>
      <c r="N1704" s="20"/>
      <c r="O1704"/>
      <c r="P1704"/>
      <c r="Q1704"/>
    </row>
    <row r="1705" spans="1:17" hidden="1" outlineLevel="1" x14ac:dyDescent="0.25">
      <c r="A1705" s="96" t="s">
        <v>886</v>
      </c>
      <c r="C1705" s="309">
        <f>SUM(C1704)</f>
        <v>0.23546000000010281</v>
      </c>
      <c r="N1705" s="20"/>
      <c r="O1705"/>
      <c r="P1705"/>
      <c r="Q1705"/>
    </row>
    <row r="1706" spans="1:17" hidden="1" outlineLevel="2" x14ac:dyDescent="0.25">
      <c r="B1706" s="96" t="s">
        <v>1375</v>
      </c>
      <c r="C1706" s="309">
        <f>баланс!$B$1117</f>
        <v>-0.44833200000005036</v>
      </c>
      <c r="N1706" s="20"/>
      <c r="O1706"/>
      <c r="P1706"/>
      <c r="Q1706"/>
    </row>
    <row r="1707" spans="1:17" x14ac:dyDescent="0.25">
      <c r="A1707" s="96" t="s">
        <v>887</v>
      </c>
      <c r="C1707" s="309">
        <f>SUM(C1706)</f>
        <v>-0.44833200000005036</v>
      </c>
      <c r="N1707" s="20"/>
      <c r="O1707"/>
      <c r="P1707"/>
      <c r="Q1707"/>
    </row>
    <row r="1708" spans="1:17" hidden="1" outlineLevel="2" x14ac:dyDescent="0.25">
      <c r="B1708" s="96" t="s">
        <v>1375</v>
      </c>
      <c r="C1708" s="309">
        <f>баланс!$B$1118</f>
        <v>1.5855999999999995</v>
      </c>
      <c r="N1708" s="20"/>
      <c r="O1708"/>
      <c r="P1708"/>
      <c r="Q1708"/>
    </row>
    <row r="1709" spans="1:17" hidden="1" outlineLevel="2" x14ac:dyDescent="0.25">
      <c r="C1709" s="309">
        <f>баланс!$B$1119</f>
        <v>1.4766200000000254</v>
      </c>
      <c r="N1709" s="20"/>
      <c r="O1709"/>
      <c r="P1709"/>
      <c r="Q1709"/>
    </row>
    <row r="1710" spans="1:17" hidden="1" outlineLevel="2" x14ac:dyDescent="0.25">
      <c r="C1710" s="309">
        <f>баланс!$B$1120</f>
        <v>-0.52192000000002281</v>
      </c>
      <c r="N1710" s="20"/>
      <c r="O1710"/>
      <c r="P1710"/>
      <c r="Q1710"/>
    </row>
    <row r="1711" spans="1:17" hidden="1" outlineLevel="2" x14ac:dyDescent="0.25">
      <c r="C1711" s="309">
        <f>баланс!$B$1121</f>
        <v>0.18308600000011666</v>
      </c>
      <c r="N1711" s="20"/>
      <c r="O1711"/>
      <c r="P1711"/>
      <c r="Q1711"/>
    </row>
    <row r="1712" spans="1:17" hidden="1" outlineLevel="1" x14ac:dyDescent="0.25">
      <c r="A1712" s="96" t="s">
        <v>888</v>
      </c>
      <c r="C1712" s="309">
        <f>SUM(C1708:C1711)</f>
        <v>2.7233860000001187</v>
      </c>
      <c r="N1712" s="20"/>
      <c r="O1712"/>
      <c r="P1712"/>
      <c r="Q1712"/>
    </row>
    <row r="1713" spans="1:17" hidden="1" outlineLevel="2" x14ac:dyDescent="0.25">
      <c r="B1713" s="96" t="s">
        <v>1375</v>
      </c>
      <c r="C1713" s="309">
        <f>баланс!$B$1122</f>
        <v>-0.11180000000035761</v>
      </c>
      <c r="N1713" s="20"/>
      <c r="O1713"/>
      <c r="P1713"/>
      <c r="Q1713"/>
    </row>
    <row r="1714" spans="1:17" hidden="1" outlineLevel="2" x14ac:dyDescent="0.25">
      <c r="C1714" s="309">
        <f>баланс!$B$1123</f>
        <v>-0.1322479000000385</v>
      </c>
      <c r="N1714" s="20"/>
      <c r="O1714"/>
      <c r="P1714"/>
      <c r="Q1714"/>
    </row>
    <row r="1715" spans="1:17" hidden="1" outlineLevel="2" x14ac:dyDescent="0.25">
      <c r="C1715" s="309">
        <f>баланс!$B$1124</f>
        <v>0.36149999999997817</v>
      </c>
      <c r="N1715" s="20"/>
      <c r="O1715"/>
      <c r="P1715"/>
      <c r="Q1715"/>
    </row>
    <row r="1716" spans="1:17" x14ac:dyDescent="0.25">
      <c r="A1716" s="96" t="s">
        <v>889</v>
      </c>
      <c r="C1716" s="309">
        <f>SUM(C1713:C1715)</f>
        <v>0.11745209999958206</v>
      </c>
      <c r="N1716" s="20"/>
      <c r="O1716"/>
      <c r="P1716"/>
      <c r="Q1716"/>
    </row>
    <row r="1717" spans="1:17" hidden="1" outlineLevel="2" x14ac:dyDescent="0.25">
      <c r="B1717" s="96" t="s">
        <v>1375</v>
      </c>
      <c r="C1717" s="309">
        <f>баланс!$B$1125</f>
        <v>-2.0270599999993522</v>
      </c>
      <c r="N1717" s="20"/>
      <c r="O1717"/>
      <c r="P1717"/>
      <c r="Q1717"/>
    </row>
    <row r="1718" spans="1:17" hidden="1" outlineLevel="2" x14ac:dyDescent="0.25">
      <c r="C1718" s="309">
        <f>баланс!$B$1126</f>
        <v>-6.4899999997578561E-3</v>
      </c>
      <c r="N1718" s="20"/>
      <c r="O1718"/>
      <c r="P1718"/>
      <c r="Q1718"/>
    </row>
    <row r="1719" spans="1:17" hidden="1" outlineLevel="2" x14ac:dyDescent="0.25">
      <c r="C1719" s="309">
        <f>баланс!$B$1127</f>
        <v>-0.50306000000023232</v>
      </c>
      <c r="N1719" s="20"/>
      <c r="O1719"/>
      <c r="P1719"/>
      <c r="Q1719"/>
    </row>
    <row r="1720" spans="1:17" hidden="1" outlineLevel="2" x14ac:dyDescent="0.25">
      <c r="C1720" s="309">
        <f>баланс!$B$1128</f>
        <v>0.34687200000007579</v>
      </c>
      <c r="N1720" s="20"/>
      <c r="O1720"/>
      <c r="P1720"/>
      <c r="Q1720"/>
    </row>
    <row r="1721" spans="1:17" hidden="1" outlineLevel="2" x14ac:dyDescent="0.25">
      <c r="C1721" s="309">
        <f>баланс!$B$1129</f>
        <v>2.6162500000000364</v>
      </c>
      <c r="N1721" s="20"/>
      <c r="O1721"/>
      <c r="P1721"/>
      <c r="Q1721"/>
    </row>
    <row r="1722" spans="1:17" hidden="1" outlineLevel="2" x14ac:dyDescent="0.25">
      <c r="C1722" s="309">
        <f>баланс!$B$1130</f>
        <v>-1174.2930899999999</v>
      </c>
      <c r="N1722" s="20"/>
      <c r="O1722"/>
      <c r="P1722"/>
      <c r="Q1722"/>
    </row>
    <row r="1723" spans="1:17" hidden="1" outlineLevel="1" x14ac:dyDescent="0.25">
      <c r="A1723" s="96" t="s">
        <v>890</v>
      </c>
      <c r="C1723" s="309">
        <f>SUM(C1717:C1722)</f>
        <v>-1173.8665779999992</v>
      </c>
      <c r="N1723" s="20"/>
      <c r="O1723"/>
      <c r="P1723"/>
      <c r="Q1723"/>
    </row>
    <row r="1724" spans="1:17" hidden="1" outlineLevel="2" x14ac:dyDescent="0.25">
      <c r="B1724" s="96" t="s">
        <v>1375</v>
      </c>
      <c r="C1724" s="309">
        <f>баланс!$B$1131</f>
        <v>0.16281000000071799</v>
      </c>
      <c r="N1724" s="20"/>
      <c r="O1724"/>
      <c r="P1724"/>
      <c r="Q1724"/>
    </row>
    <row r="1725" spans="1:17" x14ac:dyDescent="0.25">
      <c r="A1725" s="96" t="s">
        <v>892</v>
      </c>
      <c r="C1725" s="309">
        <f>SUM(C1724)</f>
        <v>0.16281000000071799</v>
      </c>
      <c r="N1725" s="20"/>
      <c r="O1725"/>
      <c r="P1725"/>
      <c r="Q1725"/>
    </row>
    <row r="1726" spans="1:17" hidden="1" outlineLevel="2" x14ac:dyDescent="0.25">
      <c r="B1726" s="96" t="s">
        <v>1375</v>
      </c>
      <c r="C1726" s="309">
        <f>баланс!$B$1132</f>
        <v>1.9091505617977305</v>
      </c>
      <c r="N1726" s="20"/>
      <c r="O1726"/>
      <c r="P1726"/>
      <c r="Q1726"/>
    </row>
    <row r="1727" spans="1:17" hidden="1" outlineLevel="1" x14ac:dyDescent="0.25">
      <c r="A1727" s="96" t="s">
        <v>894</v>
      </c>
      <c r="C1727" s="309">
        <f>SUM(C1726)</f>
        <v>1.9091505617977305</v>
      </c>
      <c r="N1727" s="20"/>
      <c r="O1727"/>
      <c r="P1727"/>
      <c r="Q1727"/>
    </row>
    <row r="1728" spans="1:17" hidden="1" outlineLevel="2" x14ac:dyDescent="0.25">
      <c r="B1728" s="96" t="s">
        <v>1375</v>
      </c>
      <c r="C1728" s="309">
        <f>баланс!$B$1133</f>
        <v>67.320250000000101</v>
      </c>
      <c r="N1728" s="20"/>
      <c r="O1728"/>
      <c r="P1728"/>
      <c r="Q1728"/>
    </row>
    <row r="1729" spans="1:17" x14ac:dyDescent="0.25">
      <c r="A1729" s="96" t="s">
        <v>895</v>
      </c>
      <c r="C1729" s="309">
        <f>SUM(C1728)</f>
        <v>67.320250000000101</v>
      </c>
      <c r="N1729" s="20"/>
      <c r="O1729"/>
      <c r="P1729"/>
      <c r="Q1729"/>
    </row>
    <row r="1730" spans="1:17" hidden="1" outlineLevel="2" x14ac:dyDescent="0.25">
      <c r="B1730" s="96" t="s">
        <v>1375</v>
      </c>
      <c r="C1730" s="309">
        <f>баланс!$B$1134</f>
        <v>-4.2000000000015802E-2</v>
      </c>
      <c r="N1730" s="20"/>
      <c r="O1730"/>
      <c r="P1730"/>
      <c r="Q1730"/>
    </row>
    <row r="1731" spans="1:17" hidden="1" outlineLevel="1" x14ac:dyDescent="0.25">
      <c r="A1731" s="96" t="s">
        <v>897</v>
      </c>
      <c r="C1731" s="309">
        <f>SUM(C1730)</f>
        <v>-4.2000000000015802E-2</v>
      </c>
      <c r="N1731" s="20"/>
      <c r="O1731"/>
      <c r="P1731"/>
      <c r="Q1731"/>
    </row>
    <row r="1732" spans="1:17" hidden="1" outlineLevel="2" x14ac:dyDescent="0.25">
      <c r="B1732" s="96" t="s">
        <v>1375</v>
      </c>
      <c r="C1732" s="309">
        <f>баланс!$B$1135</f>
        <v>0.29652700000002596</v>
      </c>
      <c r="N1732" s="20"/>
      <c r="O1732"/>
      <c r="P1732"/>
      <c r="Q1732"/>
    </row>
    <row r="1733" spans="1:17" x14ac:dyDescent="0.25">
      <c r="A1733" s="96" t="s">
        <v>898</v>
      </c>
      <c r="C1733" s="309">
        <f>SUM(C1732)</f>
        <v>0.29652700000002596</v>
      </c>
      <c r="N1733" s="20"/>
      <c r="O1733"/>
      <c r="P1733"/>
      <c r="Q1733"/>
    </row>
    <row r="1734" spans="1:17" hidden="1" outlineLevel="2" x14ac:dyDescent="0.25">
      <c r="B1734" s="96" t="s">
        <v>1375</v>
      </c>
      <c r="C1734" s="309">
        <f>баланс!$B$1136</f>
        <v>-0.69200000000006412</v>
      </c>
      <c r="N1734" s="20"/>
      <c r="O1734"/>
      <c r="P1734"/>
      <c r="Q1734"/>
    </row>
    <row r="1735" spans="1:17" hidden="1" outlineLevel="2" x14ac:dyDescent="0.25">
      <c r="C1735" s="309">
        <f>баланс!$B$1137</f>
        <v>-0.42391649999990477</v>
      </c>
      <c r="N1735" s="20"/>
      <c r="O1735"/>
      <c r="P1735"/>
      <c r="Q1735"/>
    </row>
    <row r="1736" spans="1:17" hidden="1" outlineLevel="1" x14ac:dyDescent="0.25">
      <c r="A1736" s="96" t="s">
        <v>899</v>
      </c>
      <c r="C1736" s="309">
        <f>SUM(C1734:C1735)</f>
        <v>-1.1159164999999689</v>
      </c>
      <c r="N1736" s="20"/>
      <c r="O1736"/>
      <c r="P1736"/>
      <c r="Q1736"/>
    </row>
    <row r="1737" spans="1:17" hidden="1" outlineLevel="2" x14ac:dyDescent="0.25">
      <c r="B1737" s="96" t="s">
        <v>1375</v>
      </c>
      <c r="C1737" s="309">
        <f>баланс!$B$1138</f>
        <v>1.8533333333266455E-2</v>
      </c>
      <c r="N1737" s="20"/>
      <c r="O1737"/>
      <c r="P1737"/>
      <c r="Q1737"/>
    </row>
    <row r="1738" spans="1:17" hidden="1" outlineLevel="1" x14ac:dyDescent="0.25">
      <c r="A1738" s="96" t="s">
        <v>901</v>
      </c>
      <c r="C1738" s="309">
        <f>SUM(C1737)</f>
        <v>1.8533333333266455E-2</v>
      </c>
      <c r="N1738" s="20"/>
      <c r="O1738"/>
      <c r="P1738"/>
      <c r="Q1738"/>
    </row>
    <row r="1739" spans="1:17" hidden="1" outlineLevel="2" x14ac:dyDescent="0.25">
      <c r="B1739" s="96" t="s">
        <v>1375</v>
      </c>
      <c r="C1739" s="309">
        <f>баланс!$B$1139</f>
        <v>-0.78510000000005675</v>
      </c>
      <c r="N1739" s="20"/>
      <c r="O1739"/>
      <c r="P1739"/>
      <c r="Q1739"/>
    </row>
    <row r="1740" spans="1:17" x14ac:dyDescent="0.25">
      <c r="A1740" s="96" t="s">
        <v>902</v>
      </c>
      <c r="C1740" s="309">
        <f>SUM(C1739)</f>
        <v>-0.78510000000005675</v>
      </c>
      <c r="N1740" s="20"/>
      <c r="O1740"/>
      <c r="P1740"/>
      <c r="Q1740"/>
    </row>
    <row r="1741" spans="1:17" hidden="1" outlineLevel="2" x14ac:dyDescent="0.25">
      <c r="B1741" s="96" t="s">
        <v>1375</v>
      </c>
      <c r="C1741" s="309">
        <f>баланс!$B$1140</f>
        <v>0.44180000000000064</v>
      </c>
      <c r="N1741" s="20"/>
      <c r="O1741"/>
      <c r="P1741"/>
      <c r="Q1741"/>
    </row>
    <row r="1742" spans="1:17" hidden="1" outlineLevel="1" x14ac:dyDescent="0.25">
      <c r="A1742" s="96" t="s">
        <v>903</v>
      </c>
      <c r="C1742" s="309">
        <f>SUM(C1741)</f>
        <v>0.44180000000000064</v>
      </c>
      <c r="N1742" s="20"/>
      <c r="O1742"/>
      <c r="P1742"/>
      <c r="Q1742"/>
    </row>
    <row r="1743" spans="1:17" hidden="1" outlineLevel="2" x14ac:dyDescent="0.25">
      <c r="B1743" s="96" t="s">
        <v>1375</v>
      </c>
      <c r="C1743" s="309">
        <f>баланс!$B$1141</f>
        <v>0.48749999999995453</v>
      </c>
      <c r="N1743" s="20"/>
      <c r="O1743"/>
      <c r="P1743"/>
      <c r="Q1743"/>
    </row>
    <row r="1744" spans="1:17" x14ac:dyDescent="0.25">
      <c r="A1744" s="96" t="s">
        <v>904</v>
      </c>
      <c r="C1744" s="309">
        <f>SUM(C1743)</f>
        <v>0.48749999999995453</v>
      </c>
      <c r="N1744" s="20"/>
      <c r="O1744"/>
      <c r="P1744"/>
      <c r="Q1744"/>
    </row>
    <row r="1745" spans="1:17" hidden="1" outlineLevel="2" x14ac:dyDescent="0.25">
      <c r="B1745" s="96" t="s">
        <v>1375</v>
      </c>
      <c r="C1745" s="309">
        <f>баланс!$B$1142</f>
        <v>-4.4859000000001856</v>
      </c>
      <c r="N1745" s="20"/>
      <c r="O1745"/>
      <c r="P1745"/>
      <c r="Q1745"/>
    </row>
    <row r="1746" spans="1:17" hidden="1" outlineLevel="1" x14ac:dyDescent="0.25">
      <c r="A1746" s="96" t="s">
        <v>905</v>
      </c>
      <c r="C1746" s="309">
        <f>SUM(C1745)</f>
        <v>-4.4859000000001856</v>
      </c>
      <c r="N1746" s="20"/>
      <c r="O1746"/>
      <c r="P1746"/>
      <c r="Q1746"/>
    </row>
    <row r="1747" spans="1:17" hidden="1" outlineLevel="2" x14ac:dyDescent="0.25">
      <c r="B1747" s="96" t="s">
        <v>1375</v>
      </c>
      <c r="C1747" s="309">
        <f>баланс!$B$1143</f>
        <v>20.188039907978293</v>
      </c>
      <c r="N1747" s="20"/>
      <c r="O1747"/>
      <c r="P1747"/>
      <c r="Q1747"/>
    </row>
    <row r="1748" spans="1:17" x14ac:dyDescent="0.25">
      <c r="A1748" s="96" t="s">
        <v>907</v>
      </c>
      <c r="C1748" s="309">
        <f>SUM(C1747)</f>
        <v>20.188039907978293</v>
      </c>
      <c r="N1748" s="20"/>
      <c r="O1748"/>
      <c r="P1748"/>
      <c r="Q1748"/>
    </row>
    <row r="1749" spans="1:17" hidden="1" outlineLevel="2" x14ac:dyDescent="0.25">
      <c r="B1749" s="96" t="s">
        <v>1375</v>
      </c>
      <c r="C1749" s="309">
        <f>баланс!$B$1144</f>
        <v>6.8908955223832891E-2</v>
      </c>
      <c r="N1749" s="20"/>
      <c r="O1749"/>
      <c r="P1749"/>
      <c r="Q1749"/>
    </row>
    <row r="1750" spans="1:17" hidden="1" outlineLevel="1" x14ac:dyDescent="0.25">
      <c r="A1750" s="96" t="s">
        <v>909</v>
      </c>
      <c r="C1750" s="309">
        <f>SUM(C1749)</f>
        <v>6.8908955223832891E-2</v>
      </c>
      <c r="N1750" s="20"/>
      <c r="O1750"/>
      <c r="P1750"/>
      <c r="Q1750"/>
    </row>
    <row r="1751" spans="1:17" hidden="1" outlineLevel="2" x14ac:dyDescent="0.25">
      <c r="B1751" s="96" t="s">
        <v>1375</v>
      </c>
      <c r="C1751" s="309">
        <f>баланс!$B$1145</f>
        <v>-1.6595755448294511</v>
      </c>
      <c r="N1751" s="20"/>
      <c r="O1751"/>
      <c r="P1751"/>
      <c r="Q1751"/>
    </row>
    <row r="1752" spans="1:17" x14ac:dyDescent="0.25">
      <c r="A1752" s="96" t="s">
        <v>910</v>
      </c>
      <c r="C1752" s="309">
        <f>SUM(C1751)</f>
        <v>-1.6595755448294511</v>
      </c>
      <c r="N1752" s="20"/>
      <c r="O1752"/>
      <c r="P1752"/>
      <c r="Q1752"/>
    </row>
    <row r="1753" spans="1:17" hidden="1" outlineLevel="2" x14ac:dyDescent="0.25">
      <c r="B1753" s="96" t="s">
        <v>1375</v>
      </c>
      <c r="C1753" s="309">
        <f>баланс!$B$1146</f>
        <v>-0.26089999999970814</v>
      </c>
      <c r="N1753" s="20"/>
      <c r="O1753"/>
      <c r="P1753"/>
      <c r="Q1753"/>
    </row>
    <row r="1754" spans="1:17" hidden="1" outlineLevel="1" x14ac:dyDescent="0.25">
      <c r="A1754" s="96" t="s">
        <v>912</v>
      </c>
      <c r="C1754" s="309">
        <f>SUM(C1753)</f>
        <v>-0.26089999999970814</v>
      </c>
      <c r="N1754" s="20"/>
      <c r="O1754"/>
      <c r="P1754"/>
      <c r="Q1754"/>
    </row>
    <row r="1755" spans="1:17" hidden="1" outlineLevel="2" x14ac:dyDescent="0.25">
      <c r="B1755" s="96" t="s">
        <v>1375</v>
      </c>
      <c r="C1755" s="309">
        <f>баланс!$B$1147</f>
        <v>5.1307254353105236E-2</v>
      </c>
      <c r="N1755" s="20"/>
      <c r="O1755"/>
      <c r="P1755"/>
      <c r="Q1755"/>
    </row>
    <row r="1756" spans="1:17" x14ac:dyDescent="0.25">
      <c r="A1756" s="96" t="s">
        <v>914</v>
      </c>
      <c r="C1756" s="309">
        <f>SUM(C1755)</f>
        <v>5.1307254353105236E-2</v>
      </c>
      <c r="N1756" s="20"/>
      <c r="O1756"/>
      <c r="P1756"/>
      <c r="Q1756"/>
    </row>
    <row r="1757" spans="1:17" hidden="1" outlineLevel="2" x14ac:dyDescent="0.25">
      <c r="B1757" s="96" t="s">
        <v>1375</v>
      </c>
      <c r="C1757" s="309">
        <f>баланс!$B$1148</f>
        <v>0.26519999999982247</v>
      </c>
      <c r="N1757" s="20"/>
      <c r="O1757"/>
      <c r="P1757"/>
      <c r="Q1757"/>
    </row>
    <row r="1758" spans="1:17" hidden="1" outlineLevel="1" x14ac:dyDescent="0.25">
      <c r="A1758" s="96" t="s">
        <v>916</v>
      </c>
      <c r="C1758" s="309">
        <f>SUM(C1757)</f>
        <v>0.26519999999982247</v>
      </c>
      <c r="N1758" s="20"/>
      <c r="O1758"/>
      <c r="P1758"/>
      <c r="Q1758"/>
    </row>
    <row r="1759" spans="1:17" hidden="1" outlineLevel="2" x14ac:dyDescent="0.25">
      <c r="B1759" s="96" t="s">
        <v>1375</v>
      </c>
      <c r="C1759" s="309">
        <f>баланс!$B$1149</f>
        <v>-0.67985000000203399</v>
      </c>
      <c r="N1759" s="20"/>
      <c r="O1759"/>
      <c r="P1759"/>
      <c r="Q1759"/>
    </row>
    <row r="1760" spans="1:17" hidden="1" outlineLevel="2" x14ac:dyDescent="0.25">
      <c r="C1760" s="309">
        <f>баланс!$B$1150</f>
        <v>-0.21351049999975658</v>
      </c>
      <c r="N1760" s="20"/>
      <c r="O1760"/>
      <c r="P1760"/>
      <c r="Q1760"/>
    </row>
    <row r="1761" spans="1:17" hidden="1" outlineLevel="2" x14ac:dyDescent="0.25">
      <c r="C1761" s="309">
        <f>баланс!$B$1151</f>
        <v>-0.16362499999922875</v>
      </c>
      <c r="N1761" s="20"/>
      <c r="O1761"/>
      <c r="P1761"/>
      <c r="Q1761"/>
    </row>
    <row r="1762" spans="1:17" hidden="1" outlineLevel="2" x14ac:dyDescent="0.25">
      <c r="C1762" s="309">
        <f>баланс!$B$1152</f>
        <v>0.30518000000006396</v>
      </c>
      <c r="N1762" s="20"/>
      <c r="O1762"/>
      <c r="P1762"/>
      <c r="Q1762"/>
    </row>
    <row r="1763" spans="1:17" hidden="1" outlineLevel="2" x14ac:dyDescent="0.25">
      <c r="C1763" s="309">
        <f>баланс!$B$1153</f>
        <v>0.51734999999825959</v>
      </c>
      <c r="N1763" s="20"/>
      <c r="O1763"/>
      <c r="P1763"/>
      <c r="Q1763"/>
    </row>
    <row r="1764" spans="1:17" hidden="1" outlineLevel="2" x14ac:dyDescent="0.25">
      <c r="C1764" s="309">
        <f>баланс!$B$1154</f>
        <v>-0.53896600000007311</v>
      </c>
      <c r="N1764" s="20"/>
      <c r="O1764"/>
      <c r="P1764"/>
      <c r="Q1764"/>
    </row>
    <row r="1765" spans="1:17" x14ac:dyDescent="0.25">
      <c r="A1765" s="96" t="s">
        <v>917</v>
      </c>
      <c r="C1765" s="309">
        <f>SUM(C1759:C1764)</f>
        <v>-0.77342150000276888</v>
      </c>
      <c r="N1765" s="20"/>
      <c r="O1765"/>
      <c r="P1765"/>
      <c r="Q1765"/>
    </row>
    <row r="1766" spans="1:17" hidden="1" outlineLevel="2" x14ac:dyDescent="0.25">
      <c r="B1766" s="96" t="s">
        <v>1375</v>
      </c>
      <c r="C1766" s="309">
        <f>баланс!$B$1155</f>
        <v>0.16230000000007294</v>
      </c>
      <c r="N1766" s="20"/>
      <c r="O1766"/>
      <c r="P1766"/>
      <c r="Q1766"/>
    </row>
    <row r="1767" spans="1:17" hidden="1" outlineLevel="2" x14ac:dyDescent="0.25">
      <c r="C1767" s="309">
        <f>баланс!$B$1156</f>
        <v>-0.32630999999997812</v>
      </c>
      <c r="N1767" s="20"/>
      <c r="O1767"/>
      <c r="P1767"/>
      <c r="Q1767"/>
    </row>
    <row r="1768" spans="1:17" hidden="1" outlineLevel="2" x14ac:dyDescent="0.25">
      <c r="C1768" s="309">
        <f>баланс!$B$1157</f>
        <v>-0.12235000000009677</v>
      </c>
      <c r="N1768" s="20"/>
      <c r="O1768"/>
      <c r="P1768"/>
      <c r="Q1768"/>
    </row>
    <row r="1769" spans="1:17" hidden="1" outlineLevel="1" x14ac:dyDescent="0.25">
      <c r="A1769" s="96" t="s">
        <v>919</v>
      </c>
      <c r="C1769" s="309">
        <f>SUM(C1766:C1768)</f>
        <v>-0.28636000000000195</v>
      </c>
      <c r="N1769" s="20"/>
      <c r="O1769"/>
      <c r="P1769"/>
      <c r="Q1769"/>
    </row>
    <row r="1770" spans="1:17" hidden="1" outlineLevel="2" x14ac:dyDescent="0.25">
      <c r="B1770" s="96" t="s">
        <v>1375</v>
      </c>
      <c r="C1770" s="309">
        <f>баланс!$B$1158</f>
        <v>-7.0999999999230567E-3</v>
      </c>
      <c r="N1770" s="20"/>
      <c r="O1770"/>
      <c r="P1770"/>
      <c r="Q1770"/>
    </row>
    <row r="1771" spans="1:17" x14ac:dyDescent="0.25">
      <c r="A1771" s="96" t="s">
        <v>921</v>
      </c>
      <c r="C1771" s="309">
        <f>SUM(C1770)</f>
        <v>-7.0999999999230567E-3</v>
      </c>
      <c r="N1771" s="20"/>
      <c r="O1771"/>
      <c r="P1771"/>
      <c r="Q1771"/>
    </row>
    <row r="1772" spans="1:17" hidden="1" outlineLevel="2" x14ac:dyDescent="0.25">
      <c r="B1772" s="96" t="s">
        <v>1375</v>
      </c>
      <c r="C1772" s="309">
        <f>баланс!$B$1159</f>
        <v>-0.47350000000005821</v>
      </c>
      <c r="N1772" s="20"/>
      <c r="O1772"/>
      <c r="P1772"/>
      <c r="Q1772"/>
    </row>
    <row r="1773" spans="1:17" hidden="1" outlineLevel="1" x14ac:dyDescent="0.25">
      <c r="A1773" s="96" t="s">
        <v>922</v>
      </c>
      <c r="C1773" s="309">
        <f>SUM(C1772)</f>
        <v>-0.47350000000005821</v>
      </c>
      <c r="N1773" s="20"/>
      <c r="O1773"/>
      <c r="P1773"/>
      <c r="Q1773"/>
    </row>
    <row r="1774" spans="1:17" hidden="1" outlineLevel="2" x14ac:dyDescent="0.25">
      <c r="B1774" s="96" t="s">
        <v>1375</v>
      </c>
      <c r="C1774" s="309">
        <f>баланс!$B$1160</f>
        <v>0.3124000000000251</v>
      </c>
      <c r="N1774" s="20"/>
      <c r="O1774"/>
      <c r="P1774"/>
      <c r="Q1774"/>
    </row>
    <row r="1775" spans="1:17" hidden="1" outlineLevel="1" x14ac:dyDescent="0.25">
      <c r="A1775" s="96" t="s">
        <v>924</v>
      </c>
      <c r="C1775" s="309">
        <f>SUM(C1774)</f>
        <v>0.3124000000000251</v>
      </c>
      <c r="N1775" s="20"/>
      <c r="O1775"/>
      <c r="P1775"/>
      <c r="Q1775"/>
    </row>
    <row r="1776" spans="1:17" hidden="1" outlineLevel="2" x14ac:dyDescent="0.25">
      <c r="B1776" s="96" t="s">
        <v>1375</v>
      </c>
      <c r="C1776" s="309">
        <f>баланс!$B$1161</f>
        <v>-0.3626000000001568</v>
      </c>
      <c r="N1776" s="20"/>
      <c r="O1776"/>
      <c r="P1776"/>
      <c r="Q1776"/>
    </row>
    <row r="1777" spans="1:17" hidden="1" outlineLevel="1" x14ac:dyDescent="0.25">
      <c r="A1777" s="96" t="s">
        <v>926</v>
      </c>
      <c r="C1777" s="309">
        <f>SUM(C1776)</f>
        <v>-0.3626000000001568</v>
      </c>
      <c r="N1777" s="20"/>
      <c r="O1777"/>
      <c r="P1777"/>
      <c r="Q1777"/>
    </row>
    <row r="1778" spans="1:17" hidden="1" outlineLevel="2" x14ac:dyDescent="0.25">
      <c r="B1778" s="96" t="s">
        <v>1375</v>
      </c>
      <c r="C1778" s="309">
        <f>баланс!$B$1162</f>
        <v>4.8232323232468843E-3</v>
      </c>
      <c r="N1778" s="20"/>
      <c r="O1778"/>
      <c r="P1778"/>
      <c r="Q1778"/>
    </row>
    <row r="1779" spans="1:17" hidden="1" outlineLevel="1" x14ac:dyDescent="0.25">
      <c r="A1779" s="96" t="s">
        <v>928</v>
      </c>
      <c r="C1779" s="309">
        <f>SUM(C1778)</f>
        <v>4.8232323232468843E-3</v>
      </c>
      <c r="N1779" s="20"/>
      <c r="O1779"/>
      <c r="P1779"/>
      <c r="Q1779"/>
    </row>
    <row r="1780" spans="1:17" hidden="1" outlineLevel="2" x14ac:dyDescent="0.25">
      <c r="B1780" s="96" t="s">
        <v>1375</v>
      </c>
      <c r="C1780" s="309">
        <f>баланс!$B$1163</f>
        <v>0.18887000000006537</v>
      </c>
      <c r="N1780" s="20"/>
      <c r="O1780"/>
      <c r="P1780"/>
      <c r="Q1780"/>
    </row>
    <row r="1781" spans="1:17" x14ac:dyDescent="0.25">
      <c r="A1781" s="96" t="s">
        <v>1383</v>
      </c>
      <c r="C1781" s="309">
        <f>SUM(C1780)</f>
        <v>0.18887000000006537</v>
      </c>
      <c r="N1781" s="20"/>
      <c r="O1781"/>
      <c r="P1781"/>
      <c r="Q1781"/>
    </row>
    <row r="1782" spans="1:17" hidden="1" outlineLevel="2" x14ac:dyDescent="0.25">
      <c r="B1782" s="96" t="s">
        <v>1375</v>
      </c>
      <c r="C1782" s="309">
        <f>баланс!$B$1164</f>
        <v>-0.74471579929149812</v>
      </c>
      <c r="N1782" s="20"/>
      <c r="O1782"/>
      <c r="P1782"/>
      <c r="Q1782"/>
    </row>
    <row r="1783" spans="1:17" hidden="1" outlineLevel="1" x14ac:dyDescent="0.25">
      <c r="A1783" s="96" t="s">
        <v>929</v>
      </c>
      <c r="C1783" s="309">
        <f>SUM(C1782)</f>
        <v>-0.74471579929149812</v>
      </c>
      <c r="N1783" s="20"/>
      <c r="O1783"/>
      <c r="P1783"/>
      <c r="Q1783"/>
    </row>
    <row r="1784" spans="1:17" hidden="1" outlineLevel="2" x14ac:dyDescent="0.25">
      <c r="B1784" s="96" t="s">
        <v>1375</v>
      </c>
      <c r="C1784" s="309">
        <f>баланс!$B$1165</f>
        <v>-0.1652000000000271</v>
      </c>
      <c r="N1784" s="20"/>
      <c r="O1784"/>
      <c r="P1784"/>
      <c r="Q1784"/>
    </row>
    <row r="1785" spans="1:17" hidden="1" outlineLevel="1" x14ac:dyDescent="0.25">
      <c r="A1785" s="96" t="s">
        <v>931</v>
      </c>
      <c r="C1785" s="309">
        <f>SUM(C1784)</f>
        <v>-0.1652000000000271</v>
      </c>
      <c r="N1785" s="20"/>
      <c r="O1785"/>
      <c r="P1785"/>
      <c r="Q1785"/>
    </row>
    <row r="1786" spans="1:17" hidden="1" outlineLevel="2" x14ac:dyDescent="0.25">
      <c r="B1786" s="96" t="s">
        <v>1375</v>
      </c>
      <c r="C1786" s="309">
        <f>баланс!$B$1166</f>
        <v>0.18488456491454031</v>
      </c>
      <c r="N1786" s="20"/>
      <c r="O1786"/>
      <c r="P1786"/>
      <c r="Q1786"/>
    </row>
    <row r="1787" spans="1:17" hidden="1" outlineLevel="1" x14ac:dyDescent="0.25">
      <c r="A1787" s="96" t="s">
        <v>932</v>
      </c>
      <c r="C1787" s="309">
        <f>SUM(C1786)</f>
        <v>0.18488456491454031</v>
      </c>
      <c r="N1787" s="20"/>
      <c r="O1787"/>
      <c r="P1787"/>
      <c r="Q1787"/>
    </row>
    <row r="1788" spans="1:17" hidden="1" outlineLevel="2" x14ac:dyDescent="0.25">
      <c r="B1788" s="96" t="s">
        <v>1375</v>
      </c>
      <c r="C1788" s="309">
        <f>баланс!$B$1167</f>
        <v>-0.25743500000021413</v>
      </c>
      <c r="N1788" s="20"/>
      <c r="O1788"/>
      <c r="P1788"/>
      <c r="Q1788"/>
    </row>
    <row r="1789" spans="1:17" hidden="1" outlineLevel="1" x14ac:dyDescent="0.25">
      <c r="A1789" s="96" t="s">
        <v>934</v>
      </c>
      <c r="C1789" s="309">
        <f>SUM(C1788)</f>
        <v>-0.25743500000021413</v>
      </c>
      <c r="N1789" s="20"/>
      <c r="O1789"/>
      <c r="P1789"/>
      <c r="Q1789"/>
    </row>
    <row r="1790" spans="1:17" hidden="1" outlineLevel="2" x14ac:dyDescent="0.25">
      <c r="B1790" s="96" t="s">
        <v>1375</v>
      </c>
      <c r="C1790" s="309">
        <f>баланс!$B$1168</f>
        <v>0.60772000000031312</v>
      </c>
      <c r="N1790" s="20"/>
      <c r="O1790"/>
      <c r="P1790"/>
      <c r="Q1790"/>
    </row>
    <row r="1791" spans="1:17" hidden="1" outlineLevel="2" x14ac:dyDescent="0.25">
      <c r="C1791" s="309">
        <f>баланс!$B$1169</f>
        <v>0.47880000000009204</v>
      </c>
      <c r="N1791" s="20"/>
      <c r="O1791"/>
      <c r="P1791"/>
      <c r="Q1791"/>
    </row>
    <row r="1792" spans="1:17" hidden="1" outlineLevel="2" x14ac:dyDescent="0.25">
      <c r="C1792" s="309">
        <f>баланс!$B$1170</f>
        <v>-0.20294000000001233</v>
      </c>
      <c r="N1792" s="20"/>
      <c r="O1792"/>
      <c r="P1792"/>
      <c r="Q1792"/>
    </row>
    <row r="1793" spans="1:17" hidden="1" outlineLevel="2" x14ac:dyDescent="0.25">
      <c r="C1793" s="309">
        <f>баланс!$B$1171</f>
        <v>0.23583999999993921</v>
      </c>
      <c r="N1793" s="20"/>
      <c r="O1793"/>
      <c r="P1793"/>
      <c r="Q1793"/>
    </row>
    <row r="1794" spans="1:17" hidden="1" outlineLevel="2" x14ac:dyDescent="0.25">
      <c r="C1794" s="309">
        <f>баланс!$B$1172</f>
        <v>-5.338579999988724E-2</v>
      </c>
      <c r="N1794" s="20"/>
      <c r="O1794"/>
      <c r="P1794"/>
      <c r="Q1794"/>
    </row>
    <row r="1795" spans="1:17" hidden="1" outlineLevel="2" x14ac:dyDescent="0.25">
      <c r="C1795" s="309">
        <f>баланс!$B$1173</f>
        <v>-0.53994000000000142</v>
      </c>
      <c r="N1795" s="20"/>
      <c r="O1795"/>
      <c r="P1795"/>
      <c r="Q1795"/>
    </row>
    <row r="1796" spans="1:17" hidden="1" outlineLevel="2" x14ac:dyDescent="0.25">
      <c r="C1796" s="309">
        <f>баланс!$B$1174</f>
        <v>-4.070000000001528E-2</v>
      </c>
      <c r="N1796" s="20"/>
      <c r="O1796"/>
      <c r="P1796"/>
      <c r="Q1796"/>
    </row>
    <row r="1797" spans="1:17" hidden="1" outlineLevel="1" x14ac:dyDescent="0.25">
      <c r="A1797" s="96" t="s">
        <v>936</v>
      </c>
      <c r="C1797" s="309">
        <f>SUM(C1790:C1796)</f>
        <v>0.4853942000004281</v>
      </c>
      <c r="N1797" s="20"/>
      <c r="O1797"/>
      <c r="P1797"/>
      <c r="Q1797"/>
    </row>
    <row r="1798" spans="1:17" hidden="1" outlineLevel="2" x14ac:dyDescent="0.25">
      <c r="B1798" s="96" t="s">
        <v>1375</v>
      </c>
      <c r="C1798" s="309">
        <f>баланс!$B$1175</f>
        <v>-2.9425373134328083</v>
      </c>
      <c r="N1798" s="20"/>
      <c r="O1798"/>
      <c r="P1798"/>
      <c r="Q1798"/>
    </row>
    <row r="1799" spans="1:17" hidden="1" outlineLevel="2" x14ac:dyDescent="0.25">
      <c r="C1799" s="309">
        <f>баланс!$B$1176</f>
        <v>0.12449999999989814</v>
      </c>
      <c r="N1799" s="20"/>
      <c r="O1799"/>
      <c r="P1799"/>
      <c r="Q1799"/>
    </row>
    <row r="1800" spans="1:17" x14ac:dyDescent="0.25">
      <c r="A1800" s="96" t="s">
        <v>938</v>
      </c>
      <c r="C1800" s="309">
        <f>SUM(C1798:C1799)</f>
        <v>-2.8180373134329102</v>
      </c>
      <c r="N1800" s="20"/>
      <c r="O1800"/>
      <c r="P1800"/>
      <c r="Q1800"/>
    </row>
    <row r="1801" spans="1:17" hidden="1" outlineLevel="2" x14ac:dyDescent="0.25">
      <c r="B1801" s="96" t="s">
        <v>1375</v>
      </c>
      <c r="C1801" s="309">
        <f>баланс!$B$1177</f>
        <v>0.17950499999915337</v>
      </c>
      <c r="N1801" s="20"/>
      <c r="O1801"/>
      <c r="P1801"/>
      <c r="Q1801"/>
    </row>
    <row r="1802" spans="1:17" hidden="1" outlineLevel="1" x14ac:dyDescent="0.25">
      <c r="A1802" s="96" t="s">
        <v>939</v>
      </c>
      <c r="C1802" s="309">
        <f>SUM(C1801)</f>
        <v>0.17950499999915337</v>
      </c>
      <c r="N1802" s="20"/>
      <c r="O1802"/>
      <c r="P1802"/>
      <c r="Q1802"/>
    </row>
    <row r="1803" spans="1:17" hidden="1" outlineLevel="2" x14ac:dyDescent="0.25">
      <c r="B1803" s="96" t="s">
        <v>1375</v>
      </c>
      <c r="C1803" s="309">
        <f>баланс!$B$1178</f>
        <v>1.0937563218390096</v>
      </c>
      <c r="N1803" s="20"/>
      <c r="O1803"/>
      <c r="P1803"/>
      <c r="Q1803"/>
    </row>
    <row r="1804" spans="1:17" x14ac:dyDescent="0.25">
      <c r="A1804" s="96" t="s">
        <v>941</v>
      </c>
      <c r="C1804" s="309">
        <f>SUM(C1803)</f>
        <v>1.0937563218390096</v>
      </c>
      <c r="N1804" s="20"/>
      <c r="O1804"/>
      <c r="P1804"/>
      <c r="Q1804"/>
    </row>
    <row r="1805" spans="1:17" hidden="1" outlineLevel="2" x14ac:dyDescent="0.25">
      <c r="B1805" s="96" t="s">
        <v>1375</v>
      </c>
      <c r="C1805" s="309">
        <f>баланс!$B$1179</f>
        <v>-0.23599999999999</v>
      </c>
      <c r="N1805" s="20"/>
      <c r="O1805"/>
      <c r="P1805"/>
      <c r="Q1805"/>
    </row>
    <row r="1806" spans="1:17" hidden="1" outlineLevel="1" x14ac:dyDescent="0.25">
      <c r="A1806" s="96" t="s">
        <v>942</v>
      </c>
      <c r="C1806" s="309">
        <f>SUM(C1805)</f>
        <v>-0.23599999999999</v>
      </c>
      <c r="N1806" s="20"/>
      <c r="O1806"/>
      <c r="P1806"/>
      <c r="Q1806"/>
    </row>
    <row r="1807" spans="1:17" hidden="1" outlineLevel="2" x14ac:dyDescent="0.25">
      <c r="B1807" s="96" t="s">
        <v>1375</v>
      </c>
      <c r="C1807" s="309">
        <f>баланс!$B$1180</f>
        <v>-0.41649999999981446</v>
      </c>
      <c r="N1807" s="20"/>
      <c r="O1807"/>
      <c r="P1807"/>
      <c r="Q1807"/>
    </row>
    <row r="1808" spans="1:17" hidden="1" outlineLevel="1" x14ac:dyDescent="0.25">
      <c r="A1808" s="96" t="s">
        <v>943</v>
      </c>
      <c r="C1808" s="309">
        <f>SUM(C1807)</f>
        <v>-0.41649999999981446</v>
      </c>
      <c r="N1808" s="20"/>
      <c r="O1808"/>
      <c r="P1808"/>
      <c r="Q1808"/>
    </row>
    <row r="1809" spans="1:17" hidden="1" outlineLevel="2" x14ac:dyDescent="0.25">
      <c r="B1809" s="96" t="s">
        <v>1375</v>
      </c>
      <c r="C1809" s="309">
        <f>баланс!$B$1181</f>
        <v>-0.27392750084356976</v>
      </c>
      <c r="N1809" s="20"/>
      <c r="O1809"/>
      <c r="P1809"/>
      <c r="Q1809"/>
    </row>
    <row r="1810" spans="1:17" hidden="1" outlineLevel="2" x14ac:dyDescent="0.25">
      <c r="C1810" s="309">
        <f>баланс!$B$1182</f>
        <v>-9.2000000000098225E-2</v>
      </c>
      <c r="N1810" s="20"/>
      <c r="O1810"/>
      <c r="P1810"/>
      <c r="Q1810"/>
    </row>
    <row r="1811" spans="1:17" hidden="1" outlineLevel="1" x14ac:dyDescent="0.25">
      <c r="A1811" s="96" t="s">
        <v>944</v>
      </c>
      <c r="C1811" s="309">
        <f>SUM(C1809:C1810)</f>
        <v>-0.36592750084366799</v>
      </c>
      <c r="N1811" s="20"/>
      <c r="O1811"/>
      <c r="P1811"/>
      <c r="Q1811"/>
    </row>
    <row r="1812" spans="1:17" hidden="1" outlineLevel="2" x14ac:dyDescent="0.25">
      <c r="B1812" s="96" t="s">
        <v>1375</v>
      </c>
      <c r="C1812" s="309">
        <f>баланс!$B$1183</f>
        <v>-0.44989999999924635</v>
      </c>
      <c r="N1812" s="20"/>
      <c r="O1812"/>
      <c r="P1812"/>
      <c r="Q1812"/>
    </row>
    <row r="1813" spans="1:17" x14ac:dyDescent="0.25">
      <c r="A1813" s="96" t="s">
        <v>946</v>
      </c>
      <c r="C1813" s="309">
        <f>SUM(C1812)</f>
        <v>-0.44989999999924635</v>
      </c>
      <c r="N1813" s="20"/>
      <c r="O1813"/>
      <c r="P1813"/>
      <c r="Q1813"/>
    </row>
    <row r="1814" spans="1:17" hidden="1" outlineLevel="2" x14ac:dyDescent="0.25">
      <c r="B1814" s="96" t="s">
        <v>1375</v>
      </c>
      <c r="C1814" s="309">
        <f>баланс!$B$1184</f>
        <v>-0.3422400000001744</v>
      </c>
      <c r="N1814" s="20"/>
      <c r="O1814"/>
      <c r="P1814"/>
      <c r="Q1814"/>
    </row>
    <row r="1815" spans="1:17" hidden="1" outlineLevel="1" x14ac:dyDescent="0.25">
      <c r="A1815" s="96" t="s">
        <v>948</v>
      </c>
      <c r="C1815" s="309">
        <f>SUM(C1814)</f>
        <v>-0.3422400000001744</v>
      </c>
      <c r="N1815" s="20"/>
      <c r="O1815"/>
      <c r="P1815"/>
      <c r="Q1815"/>
    </row>
    <row r="1816" spans="1:17" hidden="1" outlineLevel="2" x14ac:dyDescent="0.25">
      <c r="B1816" s="96" t="s">
        <v>1375</v>
      </c>
      <c r="C1816" s="309">
        <f>баланс!$B$1185</f>
        <v>-0.16285999999990963</v>
      </c>
      <c r="N1816" s="20"/>
      <c r="O1816"/>
      <c r="P1816"/>
      <c r="Q1816"/>
    </row>
    <row r="1817" spans="1:17" hidden="1" outlineLevel="2" x14ac:dyDescent="0.25">
      <c r="C1817" s="309">
        <f>баланс!$B$1186</f>
        <v>0.20094999999992069</v>
      </c>
      <c r="N1817" s="20"/>
      <c r="O1817"/>
      <c r="P1817"/>
      <c r="Q1817"/>
    </row>
    <row r="1818" spans="1:17" hidden="1" outlineLevel="2" x14ac:dyDescent="0.25">
      <c r="C1818" s="309">
        <f>баланс!$B$1187</f>
        <v>0.16699999999991633</v>
      </c>
      <c r="N1818" s="20"/>
      <c r="O1818"/>
      <c r="P1818"/>
      <c r="Q1818"/>
    </row>
    <row r="1819" spans="1:17" hidden="1" outlineLevel="2" x14ac:dyDescent="0.25">
      <c r="C1819" s="309">
        <f>баланс!$B$1188</f>
        <v>-0.14270000000010441</v>
      </c>
      <c r="N1819" s="20"/>
      <c r="O1819"/>
      <c r="P1819"/>
      <c r="Q1819"/>
    </row>
    <row r="1820" spans="1:17" hidden="1" outlineLevel="2" x14ac:dyDescent="0.25">
      <c r="C1820" s="309">
        <f>баланс!$B$1189</f>
        <v>-0.26933999999982916</v>
      </c>
      <c r="N1820" s="20"/>
      <c r="O1820"/>
      <c r="P1820"/>
      <c r="Q1820"/>
    </row>
    <row r="1821" spans="1:17" hidden="1" outlineLevel="1" x14ac:dyDescent="0.25">
      <c r="A1821" s="96" t="s">
        <v>949</v>
      </c>
      <c r="C1821" s="309">
        <f>SUM(C1816:C1820)</f>
        <v>-0.20695000000000618</v>
      </c>
      <c r="N1821" s="20"/>
      <c r="O1821"/>
      <c r="P1821"/>
      <c r="Q1821"/>
    </row>
    <row r="1822" spans="1:17" hidden="1" outlineLevel="2" x14ac:dyDescent="0.25">
      <c r="B1822" s="96" t="s">
        <v>1375</v>
      </c>
      <c r="C1822" s="309">
        <f>баланс!$B$1190</f>
        <v>5.0410000000056243E-2</v>
      </c>
      <c r="N1822" s="20"/>
      <c r="O1822"/>
      <c r="P1822"/>
      <c r="Q1822"/>
    </row>
    <row r="1823" spans="1:17" x14ac:dyDescent="0.25">
      <c r="A1823" s="96" t="s">
        <v>950</v>
      </c>
      <c r="C1823" s="309">
        <f>SUM(C1822)</f>
        <v>5.0410000000056243E-2</v>
      </c>
      <c r="N1823" s="20"/>
      <c r="O1823"/>
      <c r="P1823"/>
      <c r="Q1823"/>
    </row>
    <row r="1824" spans="1:17" hidden="1" outlineLevel="2" x14ac:dyDescent="0.25">
      <c r="B1824" s="96" t="s">
        <v>1375</v>
      </c>
      <c r="C1824" s="309">
        <f>баланс!$B$1191</f>
        <v>-0.95118999999908738</v>
      </c>
      <c r="N1824" s="20"/>
      <c r="O1824"/>
      <c r="P1824"/>
      <c r="Q1824"/>
    </row>
    <row r="1825" spans="1:17" hidden="1" outlineLevel="2" x14ac:dyDescent="0.25">
      <c r="C1825" s="309">
        <f>баланс!$B$1192</f>
        <v>0.37380000000007385</v>
      </c>
      <c r="N1825" s="20"/>
      <c r="O1825"/>
      <c r="P1825"/>
      <c r="Q1825"/>
    </row>
    <row r="1826" spans="1:17" hidden="1" outlineLevel="1" x14ac:dyDescent="0.25">
      <c r="A1826" s="96" t="s">
        <v>951</v>
      </c>
      <c r="C1826" s="309">
        <f>SUM(C1824:C1825)</f>
        <v>-0.57738999999901353</v>
      </c>
      <c r="N1826" s="20"/>
      <c r="O1826"/>
      <c r="P1826"/>
      <c r="Q1826"/>
    </row>
    <row r="1827" spans="1:17" hidden="1" outlineLevel="2" x14ac:dyDescent="0.25">
      <c r="B1827" s="96" t="s">
        <v>1375</v>
      </c>
      <c r="C1827" s="309">
        <f>баланс!$B$1193</f>
        <v>-2.0679159301458299</v>
      </c>
      <c r="N1827" s="20"/>
      <c r="O1827"/>
      <c r="P1827"/>
      <c r="Q1827"/>
    </row>
    <row r="1828" spans="1:17" x14ac:dyDescent="0.25">
      <c r="A1828" s="96" t="s">
        <v>953</v>
      </c>
      <c r="C1828" s="309">
        <f>SUM(C1827)</f>
        <v>-2.0679159301458299</v>
      </c>
      <c r="N1828" s="20"/>
      <c r="O1828"/>
      <c r="P1828"/>
      <c r="Q1828"/>
    </row>
    <row r="1829" spans="1:17" hidden="1" outlineLevel="2" x14ac:dyDescent="0.25">
      <c r="B1829" s="96" t="s">
        <v>1375</v>
      </c>
      <c r="C1829" s="309">
        <f>баланс!$B$1194</f>
        <v>-0.41951299999993807</v>
      </c>
      <c r="N1829" s="20"/>
      <c r="O1829"/>
      <c r="P1829"/>
      <c r="Q1829"/>
    </row>
    <row r="1830" spans="1:17" hidden="1" outlineLevel="2" x14ac:dyDescent="0.25">
      <c r="C1830" s="309">
        <f>баланс!$B$1195</f>
        <v>-0.63460150000037174</v>
      </c>
      <c r="N1830" s="20"/>
      <c r="O1830"/>
      <c r="P1830"/>
      <c r="Q1830"/>
    </row>
    <row r="1831" spans="1:17" hidden="1" outlineLevel="1" x14ac:dyDescent="0.25">
      <c r="A1831" s="96" t="s">
        <v>955</v>
      </c>
      <c r="C1831" s="309">
        <f>SUM(C1829:C1830)</f>
        <v>-1.0541145000003098</v>
      </c>
      <c r="N1831" s="20"/>
      <c r="O1831"/>
      <c r="P1831"/>
      <c r="Q1831"/>
    </row>
    <row r="1832" spans="1:17" hidden="1" outlineLevel="2" x14ac:dyDescent="0.25">
      <c r="B1832" s="96" t="s">
        <v>1375</v>
      </c>
      <c r="C1832" s="309">
        <f>баланс!$B$1196</f>
        <v>-3.2160000000000082</v>
      </c>
      <c r="N1832" s="20"/>
      <c r="O1832"/>
      <c r="P1832"/>
      <c r="Q1832"/>
    </row>
    <row r="1833" spans="1:17" x14ac:dyDescent="0.25">
      <c r="A1833" s="96" t="s">
        <v>956</v>
      </c>
      <c r="C1833" s="309">
        <f>SUM(C1832)</f>
        <v>-3.2160000000000082</v>
      </c>
      <c r="N1833" s="20"/>
      <c r="O1833"/>
      <c r="P1833"/>
      <c r="Q1833"/>
    </row>
    <row r="1834" spans="1:17" hidden="1" outlineLevel="2" x14ac:dyDescent="0.25">
      <c r="B1834" s="96" t="s">
        <v>1375</v>
      </c>
      <c r="C1834" s="309">
        <f>баланс!$B$1197</f>
        <v>-0.10130000000003747</v>
      </c>
      <c r="N1834" s="20"/>
      <c r="O1834"/>
      <c r="P1834"/>
      <c r="Q1834"/>
    </row>
    <row r="1835" spans="1:17" hidden="1" outlineLevel="1" x14ac:dyDescent="0.25">
      <c r="A1835" s="96" t="s">
        <v>958</v>
      </c>
      <c r="C1835" s="309">
        <f>SUM(C1834)</f>
        <v>-0.10130000000003747</v>
      </c>
      <c r="N1835" s="20"/>
      <c r="O1835"/>
      <c r="P1835"/>
      <c r="Q1835"/>
    </row>
    <row r="1836" spans="1:17" hidden="1" outlineLevel="2" x14ac:dyDescent="0.25">
      <c r="B1836" s="96" t="s">
        <v>1375</v>
      </c>
      <c r="C1836" s="309">
        <f>баланс!$B$1198</f>
        <v>8.5999999992054654E-3</v>
      </c>
      <c r="N1836" s="20"/>
      <c r="O1836"/>
      <c r="P1836"/>
      <c r="Q1836"/>
    </row>
    <row r="1837" spans="1:17" x14ac:dyDescent="0.25">
      <c r="A1837" s="96" t="s">
        <v>959</v>
      </c>
      <c r="C1837" s="309">
        <f>SUM(C1836)</f>
        <v>8.5999999992054654E-3</v>
      </c>
      <c r="N1837" s="20"/>
      <c r="O1837"/>
      <c r="P1837"/>
      <c r="Q1837"/>
    </row>
    <row r="1838" spans="1:17" hidden="1" outlineLevel="2" x14ac:dyDescent="0.25">
      <c r="B1838" s="96" t="s">
        <v>1375</v>
      </c>
      <c r="C1838" s="309">
        <f>баланс!$B$1199</f>
        <v>35.121483693857414</v>
      </c>
      <c r="N1838" s="20"/>
      <c r="O1838"/>
      <c r="P1838"/>
      <c r="Q1838"/>
    </row>
    <row r="1839" spans="1:17" hidden="1" outlineLevel="1" x14ac:dyDescent="0.25">
      <c r="A1839" s="96" t="s">
        <v>960</v>
      </c>
      <c r="C1839" s="309">
        <f>SUM(C1838)</f>
        <v>35.121483693857414</v>
      </c>
      <c r="N1839" s="20"/>
      <c r="O1839"/>
      <c r="P1839"/>
      <c r="Q1839"/>
    </row>
    <row r="1840" spans="1:17" hidden="1" outlineLevel="2" x14ac:dyDescent="0.25">
      <c r="B1840" s="96" t="s">
        <v>1375</v>
      </c>
      <c r="C1840" s="309">
        <f>баланс!$B$1200</f>
        <v>-0.20511999999985164</v>
      </c>
      <c r="N1840" s="20"/>
      <c r="O1840"/>
      <c r="P1840"/>
      <c r="Q1840"/>
    </row>
    <row r="1841" spans="1:17" hidden="1" outlineLevel="2" x14ac:dyDescent="0.25">
      <c r="C1841" s="309">
        <f>баланс!$B$1201</f>
        <v>0.38508500000000367</v>
      </c>
      <c r="N1841" s="20"/>
      <c r="O1841"/>
      <c r="P1841"/>
      <c r="Q1841"/>
    </row>
    <row r="1842" spans="1:17" hidden="1" outlineLevel="1" x14ac:dyDescent="0.25">
      <c r="A1842" s="96" t="s">
        <v>962</v>
      </c>
      <c r="C1842" s="309">
        <f>SUM(C1840:C1841)</f>
        <v>0.17996500000015203</v>
      </c>
      <c r="N1842" s="20"/>
      <c r="O1842"/>
      <c r="P1842"/>
      <c r="Q1842"/>
    </row>
    <row r="1843" spans="1:17" hidden="1" outlineLevel="2" x14ac:dyDescent="0.25">
      <c r="B1843" s="96" t="s">
        <v>1375</v>
      </c>
      <c r="C1843" s="309">
        <f>баланс!$B$1202</f>
        <v>-4.714000000001306E-2</v>
      </c>
      <c r="N1843" s="20"/>
      <c r="O1843"/>
      <c r="P1843"/>
      <c r="Q1843"/>
    </row>
    <row r="1844" spans="1:17" hidden="1" outlineLevel="2" x14ac:dyDescent="0.25">
      <c r="C1844" s="309">
        <f>баланс!$B$1203</f>
        <v>-0.36907499999995252</v>
      </c>
      <c r="N1844" s="20"/>
      <c r="O1844"/>
      <c r="P1844"/>
      <c r="Q1844"/>
    </row>
    <row r="1845" spans="1:17" hidden="1" outlineLevel="2" x14ac:dyDescent="0.25">
      <c r="C1845" s="309">
        <f>баланс!$B$1204</f>
        <v>-0.15345000000002074</v>
      </c>
      <c r="N1845" s="20"/>
      <c r="O1845"/>
      <c r="P1845"/>
      <c r="Q1845"/>
    </row>
    <row r="1846" spans="1:17" hidden="1" outlineLevel="1" x14ac:dyDescent="0.25">
      <c r="A1846" s="96" t="s">
        <v>964</v>
      </c>
      <c r="C1846" s="309">
        <f>SUM(C1843:C1845)</f>
        <v>-0.56966499999998632</v>
      </c>
      <c r="N1846" s="20"/>
      <c r="O1846"/>
      <c r="P1846"/>
      <c r="Q1846"/>
    </row>
    <row r="1847" spans="1:17" hidden="1" outlineLevel="2" x14ac:dyDescent="0.25">
      <c r="B1847" s="96" t="s">
        <v>1375</v>
      </c>
      <c r="C1847" s="309">
        <f>баланс!$B$1205</f>
        <v>0.49302000000011503</v>
      </c>
      <c r="N1847" s="20"/>
      <c r="O1847"/>
      <c r="P1847"/>
      <c r="Q1847"/>
    </row>
    <row r="1848" spans="1:17" hidden="1" outlineLevel="1" x14ac:dyDescent="0.25">
      <c r="A1848" s="96" t="s">
        <v>966</v>
      </c>
      <c r="C1848" s="309">
        <f>SUM(C1847)</f>
        <v>0.49302000000011503</v>
      </c>
      <c r="N1848" s="20"/>
      <c r="O1848"/>
      <c r="P1848"/>
      <c r="Q1848"/>
    </row>
    <row r="1849" spans="1:17" hidden="1" outlineLevel="2" x14ac:dyDescent="0.25">
      <c r="B1849" s="96" t="s">
        <v>1375</v>
      </c>
      <c r="C1849" s="309">
        <f>баланс!$B$1206</f>
        <v>-3.2662500000014916E-2</v>
      </c>
      <c r="N1849" s="20"/>
      <c r="O1849"/>
      <c r="P1849"/>
      <c r="Q1849"/>
    </row>
    <row r="1850" spans="1:17" hidden="1" outlineLevel="2" x14ac:dyDescent="0.25">
      <c r="C1850" s="309">
        <f>баланс!$B$1207</f>
        <v>0.20067499999993288</v>
      </c>
      <c r="N1850" s="20"/>
      <c r="O1850"/>
      <c r="P1850"/>
      <c r="Q1850"/>
    </row>
    <row r="1851" spans="1:17" hidden="1" outlineLevel="2" x14ac:dyDescent="0.25">
      <c r="C1851" s="309">
        <f>баланс!$B$1208</f>
        <v>-0.4515800000000354</v>
      </c>
      <c r="N1851" s="20"/>
      <c r="O1851"/>
      <c r="P1851"/>
      <c r="Q1851"/>
    </row>
    <row r="1852" spans="1:17" x14ac:dyDescent="0.25">
      <c r="A1852" s="96" t="s">
        <v>968</v>
      </c>
      <c r="C1852" s="309">
        <f>SUM(C1849:C1851)</f>
        <v>-0.28356750000011743</v>
      </c>
      <c r="N1852" s="20"/>
      <c r="O1852"/>
      <c r="P1852"/>
      <c r="Q1852"/>
    </row>
    <row r="1853" spans="1:17" hidden="1" outlineLevel="2" x14ac:dyDescent="0.25">
      <c r="B1853" s="96" t="s">
        <v>1375</v>
      </c>
      <c r="C1853" s="309">
        <f>баланс!$B$1209</f>
        <v>4.8166203737781643</v>
      </c>
      <c r="N1853" s="20"/>
      <c r="O1853"/>
      <c r="P1853"/>
      <c r="Q1853"/>
    </row>
    <row r="1854" spans="1:17" hidden="1" outlineLevel="2" x14ac:dyDescent="0.25">
      <c r="C1854" s="309">
        <f>баланс!$B$1210</f>
        <v>-0.56539999999995416</v>
      </c>
      <c r="N1854" s="20"/>
      <c r="O1854"/>
      <c r="P1854"/>
      <c r="Q1854"/>
    </row>
    <row r="1855" spans="1:17" hidden="1" outlineLevel="2" x14ac:dyDescent="0.25">
      <c r="C1855" s="309">
        <f>баланс!$B$1211</f>
        <v>-0.15136600000028011</v>
      </c>
      <c r="N1855" s="20"/>
      <c r="O1855"/>
      <c r="P1855"/>
      <c r="Q1855"/>
    </row>
    <row r="1856" spans="1:17" hidden="1" outlineLevel="2" x14ac:dyDescent="0.25">
      <c r="C1856" s="309">
        <f>баланс!$B$1212</f>
        <v>-0.13598000000024513</v>
      </c>
      <c r="N1856" s="20"/>
      <c r="O1856"/>
      <c r="P1856"/>
      <c r="Q1856"/>
    </row>
    <row r="1857" spans="1:17" hidden="1" outlineLevel="2" x14ac:dyDescent="0.25">
      <c r="C1857" s="309">
        <f>баланс!$B$1213</f>
        <v>0.29151999999999134</v>
      </c>
      <c r="N1857" s="20"/>
      <c r="O1857"/>
      <c r="P1857"/>
      <c r="Q1857"/>
    </row>
    <row r="1858" spans="1:17" hidden="1" outlineLevel="2" x14ac:dyDescent="0.25">
      <c r="C1858" s="309">
        <f>баланс!$B$1214</f>
        <v>-1.0061559999994643</v>
      </c>
      <c r="N1858" s="20"/>
      <c r="O1858"/>
      <c r="P1858"/>
      <c r="Q1858"/>
    </row>
    <row r="1859" spans="1:17" hidden="1" outlineLevel="1" x14ac:dyDescent="0.25">
      <c r="A1859" s="96" t="s">
        <v>969</v>
      </c>
      <c r="C1859" s="309">
        <f>SUM(C1853:C1858)</f>
        <v>3.249238373778212</v>
      </c>
      <c r="N1859" s="20"/>
      <c r="O1859"/>
      <c r="P1859"/>
      <c r="Q1859"/>
    </row>
    <row r="1860" spans="1:17" hidden="1" outlineLevel="2" x14ac:dyDescent="0.25">
      <c r="B1860" s="96" t="s">
        <v>1375</v>
      </c>
      <c r="C1860" s="309">
        <f>баланс!$B$1215</f>
        <v>-0.20337927565391567</v>
      </c>
      <c r="N1860" s="20"/>
      <c r="O1860"/>
      <c r="P1860"/>
      <c r="Q1860"/>
    </row>
    <row r="1861" spans="1:17" x14ac:dyDescent="0.25">
      <c r="A1861" s="96" t="s">
        <v>971</v>
      </c>
      <c r="C1861" s="309">
        <f>SUM(C1860)</f>
        <v>-0.20337927565391567</v>
      </c>
      <c r="N1861" s="20"/>
      <c r="O1861"/>
      <c r="P1861"/>
      <c r="Q1861"/>
    </row>
    <row r="1862" spans="1:17" hidden="1" outlineLevel="2" x14ac:dyDescent="0.25">
      <c r="B1862" s="96" t="s">
        <v>1375</v>
      </c>
      <c r="C1862" s="309">
        <f>баланс!$B$1216</f>
        <v>0.50507999999990716</v>
      </c>
      <c r="N1862" s="20"/>
      <c r="O1862"/>
      <c r="P1862"/>
      <c r="Q1862"/>
    </row>
    <row r="1863" spans="1:17" hidden="1" outlineLevel="1" x14ac:dyDescent="0.25">
      <c r="A1863" s="96" t="s">
        <v>972</v>
      </c>
      <c r="C1863" s="309">
        <f>SUM(C1862)</f>
        <v>0.50507999999990716</v>
      </c>
      <c r="N1863" s="20"/>
      <c r="O1863"/>
      <c r="P1863"/>
      <c r="Q1863"/>
    </row>
    <row r="1864" spans="1:17" hidden="1" outlineLevel="2" x14ac:dyDescent="0.25">
      <c r="B1864" s="96" t="s">
        <v>1375</v>
      </c>
      <c r="C1864" s="309">
        <f>баланс!$B$1217</f>
        <v>4.7175131360084208</v>
      </c>
      <c r="N1864" s="20"/>
      <c r="O1864"/>
      <c r="P1864"/>
      <c r="Q1864"/>
    </row>
    <row r="1865" spans="1:17" hidden="1" outlineLevel="2" x14ac:dyDescent="0.25">
      <c r="C1865" s="309">
        <f>баланс!$B$1218</f>
        <v>-0.31000000000000227</v>
      </c>
      <c r="N1865" s="20"/>
      <c r="O1865"/>
      <c r="P1865"/>
      <c r="Q1865"/>
    </row>
    <row r="1866" spans="1:17" hidden="1" outlineLevel="2" x14ac:dyDescent="0.25">
      <c r="C1866" s="309">
        <f>баланс!$B$1219</f>
        <v>-0.35303000000004658</v>
      </c>
      <c r="N1866" s="20"/>
      <c r="O1866"/>
      <c r="P1866"/>
      <c r="Q1866"/>
    </row>
    <row r="1867" spans="1:17" x14ac:dyDescent="0.25">
      <c r="A1867" s="96" t="s">
        <v>974</v>
      </c>
      <c r="C1867" s="309">
        <f>SUM(C1864:C1866)</f>
        <v>4.054483136008372</v>
      </c>
      <c r="N1867" s="20"/>
      <c r="O1867"/>
      <c r="P1867"/>
      <c r="Q1867"/>
    </row>
    <row r="1868" spans="1:17" hidden="1" outlineLevel="2" x14ac:dyDescent="0.25">
      <c r="B1868" s="96" t="s">
        <v>1375</v>
      </c>
      <c r="C1868" s="309">
        <f>баланс!$B$1220</f>
        <v>0.34648799999990842</v>
      </c>
      <c r="N1868" s="20"/>
      <c r="O1868"/>
      <c r="P1868"/>
      <c r="Q1868"/>
    </row>
    <row r="1869" spans="1:17" hidden="1" outlineLevel="1" x14ac:dyDescent="0.25">
      <c r="A1869" s="96" t="s">
        <v>976</v>
      </c>
      <c r="C1869" s="309">
        <f>SUM(C1868)</f>
        <v>0.34648799999990842</v>
      </c>
      <c r="N1869" s="20"/>
      <c r="O1869"/>
      <c r="P1869"/>
      <c r="Q1869"/>
    </row>
    <row r="1870" spans="1:17" hidden="1" outlineLevel="2" x14ac:dyDescent="0.25">
      <c r="B1870" s="96" t="s">
        <v>1375</v>
      </c>
      <c r="C1870" s="309">
        <f>баланс!$B$1221</f>
        <v>-0.66999999999995907</v>
      </c>
      <c r="N1870" s="20"/>
      <c r="O1870"/>
      <c r="P1870"/>
      <c r="Q1870"/>
    </row>
    <row r="1871" spans="1:17" x14ac:dyDescent="0.25">
      <c r="A1871" s="96" t="s">
        <v>977</v>
      </c>
      <c r="C1871" s="309">
        <f>SUM(C1870)</f>
        <v>-0.66999999999995907</v>
      </c>
      <c r="N1871" s="20"/>
      <c r="O1871"/>
      <c r="P1871"/>
      <c r="Q1871"/>
    </row>
    <row r="1872" spans="1:17" hidden="1" outlineLevel="2" x14ac:dyDescent="0.25">
      <c r="B1872" s="96" t="s">
        <v>1375</v>
      </c>
      <c r="C1872" s="309">
        <f>баланс!$B$1222</f>
        <v>-0.21549999999979264</v>
      </c>
      <c r="N1872" s="20"/>
      <c r="O1872"/>
      <c r="P1872"/>
      <c r="Q1872"/>
    </row>
    <row r="1873" spans="1:17" hidden="1" outlineLevel="1" x14ac:dyDescent="0.25">
      <c r="A1873" s="96" t="s">
        <v>978</v>
      </c>
      <c r="C1873" s="309">
        <f>SUM(C1872)</f>
        <v>-0.21549999999979264</v>
      </c>
      <c r="N1873" s="20"/>
      <c r="O1873"/>
      <c r="P1873"/>
      <c r="Q1873"/>
    </row>
    <row r="1874" spans="1:17" hidden="1" outlineLevel="2" x14ac:dyDescent="0.25">
      <c r="B1874" s="96" t="s">
        <v>1375</v>
      </c>
      <c r="C1874" s="309">
        <f>баланс!$B$1223</f>
        <v>-1.5171624753380684</v>
      </c>
      <c r="N1874" s="20"/>
      <c r="O1874"/>
      <c r="P1874"/>
      <c r="Q1874"/>
    </row>
    <row r="1875" spans="1:17" hidden="1" outlineLevel="2" x14ac:dyDescent="0.25">
      <c r="C1875" s="309">
        <f>баланс!$B$1224</f>
        <v>-4.5133500000019922E-2</v>
      </c>
      <c r="N1875" s="20"/>
      <c r="O1875"/>
      <c r="P1875"/>
      <c r="Q1875"/>
    </row>
    <row r="1876" spans="1:17" hidden="1" outlineLevel="2" x14ac:dyDescent="0.25">
      <c r="C1876" s="309">
        <f>баланс!$B$1225</f>
        <v>0.41997550000002093</v>
      </c>
      <c r="N1876" s="20"/>
      <c r="O1876"/>
      <c r="P1876"/>
      <c r="Q1876"/>
    </row>
    <row r="1877" spans="1:17" x14ac:dyDescent="0.25">
      <c r="A1877" s="96" t="s">
        <v>980</v>
      </c>
      <c r="C1877" s="309">
        <f>SUM(C1874:C1876)</f>
        <v>-1.1423204753380674</v>
      </c>
      <c r="N1877" s="20"/>
      <c r="O1877"/>
      <c r="P1877"/>
      <c r="Q1877"/>
    </row>
    <row r="1878" spans="1:17" hidden="1" outlineLevel="2" x14ac:dyDescent="0.25">
      <c r="B1878" s="96" t="s">
        <v>1375</v>
      </c>
      <c r="C1878" s="309">
        <f>баланс!$B$1226</f>
        <v>3.525669999999991</v>
      </c>
      <c r="N1878" s="20"/>
      <c r="O1878"/>
      <c r="P1878"/>
      <c r="Q1878"/>
    </row>
    <row r="1879" spans="1:17" hidden="1" outlineLevel="1" x14ac:dyDescent="0.25">
      <c r="A1879" s="96" t="s">
        <v>982</v>
      </c>
      <c r="C1879" s="309">
        <f>SUM(C1878)</f>
        <v>3.525669999999991</v>
      </c>
      <c r="N1879" s="20"/>
      <c r="O1879"/>
      <c r="P1879"/>
      <c r="Q1879"/>
    </row>
    <row r="1880" spans="1:17" hidden="1" outlineLevel="2" x14ac:dyDescent="0.25">
      <c r="B1880" s="96" t="s">
        <v>1375</v>
      </c>
      <c r="C1880" s="309">
        <f>баланс!$B$1227</f>
        <v>0.10049999999989723</v>
      </c>
      <c r="N1880" s="20"/>
      <c r="O1880"/>
      <c r="P1880"/>
      <c r="Q1880"/>
    </row>
    <row r="1881" spans="1:17" x14ac:dyDescent="0.25">
      <c r="A1881" s="96" t="s">
        <v>983</v>
      </c>
      <c r="C1881" s="309">
        <f>SUM(C1880)</f>
        <v>0.10049999999989723</v>
      </c>
      <c r="N1881" s="20"/>
      <c r="O1881"/>
      <c r="P1881"/>
      <c r="Q1881"/>
    </row>
    <row r="1882" spans="1:17" hidden="1" outlineLevel="2" x14ac:dyDescent="0.25">
      <c r="B1882" s="96" t="s">
        <v>1375</v>
      </c>
      <c r="C1882" s="309">
        <f>баланс!$B$1228</f>
        <v>-0.24264460000017607</v>
      </c>
      <c r="N1882" s="20"/>
      <c r="O1882"/>
      <c r="P1882"/>
      <c r="Q1882"/>
    </row>
    <row r="1883" spans="1:17" hidden="1" outlineLevel="1" x14ac:dyDescent="0.25">
      <c r="A1883" s="96" t="s">
        <v>984</v>
      </c>
      <c r="C1883" s="309">
        <f>SUM(C1882)</f>
        <v>-0.24264460000017607</v>
      </c>
      <c r="N1883" s="20"/>
      <c r="O1883"/>
      <c r="P1883"/>
      <c r="Q1883"/>
    </row>
    <row r="1884" spans="1:17" hidden="1" outlineLevel="2" x14ac:dyDescent="0.25">
      <c r="B1884" s="96" t="s">
        <v>1375</v>
      </c>
      <c r="C1884" s="309">
        <f>баланс!$B$1229</f>
        <v>3.1810574999999517</v>
      </c>
      <c r="N1884" s="20"/>
      <c r="O1884"/>
      <c r="P1884"/>
      <c r="Q1884"/>
    </row>
    <row r="1885" spans="1:17" hidden="1" outlineLevel="2" x14ac:dyDescent="0.25">
      <c r="C1885" s="309">
        <f>баланс!$B$1230</f>
        <v>-0.59580400000004374</v>
      </c>
      <c r="N1885" s="20"/>
      <c r="O1885"/>
      <c r="P1885"/>
      <c r="Q1885"/>
    </row>
    <row r="1886" spans="1:17" hidden="1" outlineLevel="1" x14ac:dyDescent="0.25">
      <c r="A1886" s="96" t="s">
        <v>1349</v>
      </c>
      <c r="C1886" s="309">
        <f>SUM(C1884:C1885)</f>
        <v>2.5852534999999079</v>
      </c>
      <c r="N1886" s="20"/>
      <c r="O1886"/>
      <c r="P1886"/>
      <c r="Q1886"/>
    </row>
    <row r="1887" spans="1:17" hidden="1" outlineLevel="2" x14ac:dyDescent="0.25">
      <c r="B1887" s="96" t="s">
        <v>1375</v>
      </c>
      <c r="C1887" s="309">
        <f>баланс!$B$1231</f>
        <v>2.9230177121770566</v>
      </c>
      <c r="N1887" s="20"/>
      <c r="O1887"/>
      <c r="P1887"/>
      <c r="Q1887"/>
    </row>
    <row r="1888" spans="1:17" hidden="1" outlineLevel="1" x14ac:dyDescent="0.25">
      <c r="A1888" s="96" t="s">
        <v>985</v>
      </c>
      <c r="C1888" s="309">
        <f>SUM(C1887)</f>
        <v>2.9230177121770566</v>
      </c>
      <c r="N1888" s="20"/>
      <c r="O1888"/>
      <c r="P1888"/>
      <c r="Q1888"/>
    </row>
    <row r="1889" spans="1:17" hidden="1" outlineLevel="2" x14ac:dyDescent="0.25">
      <c r="B1889" s="96" t="s">
        <v>1375</v>
      </c>
      <c r="C1889" s="309">
        <f>баланс!$B$1232</f>
        <v>-0.29903999999987718</v>
      </c>
      <c r="N1889" s="20"/>
      <c r="O1889"/>
      <c r="P1889"/>
      <c r="Q1889"/>
    </row>
    <row r="1890" spans="1:17" x14ac:dyDescent="0.25">
      <c r="A1890" s="96" t="s">
        <v>986</v>
      </c>
      <c r="C1890" s="309">
        <f>SUM(C1889)</f>
        <v>-0.29903999999987718</v>
      </c>
      <c r="N1890" s="20"/>
      <c r="O1890"/>
      <c r="P1890"/>
      <c r="Q1890"/>
    </row>
    <row r="1891" spans="1:17" hidden="1" outlineLevel="2" x14ac:dyDescent="0.25">
      <c r="B1891" s="96" t="s">
        <v>1375</v>
      </c>
      <c r="C1891" s="309">
        <f>баланс!$B$1233</f>
        <v>-0.55003000000004931</v>
      </c>
      <c r="N1891" s="20"/>
      <c r="O1891"/>
      <c r="P1891"/>
      <c r="Q1891"/>
    </row>
    <row r="1892" spans="1:17" hidden="1" outlineLevel="1" x14ac:dyDescent="0.25">
      <c r="A1892" s="96" t="s">
        <v>1353</v>
      </c>
      <c r="C1892" s="309">
        <f>SUM(C1891)</f>
        <v>-0.55003000000004931</v>
      </c>
      <c r="N1892" s="20"/>
      <c r="O1892"/>
      <c r="P1892"/>
      <c r="Q1892"/>
    </row>
    <row r="1893" spans="1:17" hidden="1" outlineLevel="2" x14ac:dyDescent="0.25">
      <c r="B1893" s="96" t="s">
        <v>1375</v>
      </c>
      <c r="C1893" s="309">
        <f>баланс!$B$1234</f>
        <v>0.12748800000008487</v>
      </c>
      <c r="N1893" s="20"/>
      <c r="O1893"/>
      <c r="P1893"/>
      <c r="Q1893"/>
    </row>
    <row r="1894" spans="1:17" hidden="1" outlineLevel="2" x14ac:dyDescent="0.25">
      <c r="C1894" s="309">
        <f>баланс!$B$1235</f>
        <v>0.40160000000014406</v>
      </c>
      <c r="N1894" s="20"/>
      <c r="O1894"/>
      <c r="P1894"/>
      <c r="Q1894"/>
    </row>
    <row r="1895" spans="1:17" hidden="1" outlineLevel="2" x14ac:dyDescent="0.25">
      <c r="C1895" s="309">
        <f>баланс!$B$1236</f>
        <v>0.28350399999999354</v>
      </c>
      <c r="N1895" s="20"/>
      <c r="O1895"/>
      <c r="P1895"/>
      <c r="Q1895"/>
    </row>
    <row r="1896" spans="1:17" x14ac:dyDescent="0.25">
      <c r="A1896" s="96" t="s">
        <v>987</v>
      </c>
      <c r="C1896" s="309">
        <f>SUM(C1893:C1895)</f>
        <v>0.81259200000022247</v>
      </c>
      <c r="N1896" s="20"/>
      <c r="O1896"/>
      <c r="P1896"/>
      <c r="Q1896"/>
    </row>
    <row r="1897" spans="1:17" hidden="1" outlineLevel="2" x14ac:dyDescent="0.25">
      <c r="B1897" s="96" t="s">
        <v>1375</v>
      </c>
      <c r="C1897" s="309">
        <f>баланс!$B$1237</f>
        <v>-2883.8358899999998</v>
      </c>
      <c r="N1897" s="20"/>
      <c r="O1897"/>
      <c r="P1897"/>
      <c r="Q1897"/>
    </row>
    <row r="1898" spans="1:17" hidden="1" outlineLevel="1" x14ac:dyDescent="0.25">
      <c r="A1898" s="96" t="s">
        <v>1385</v>
      </c>
      <c r="C1898" s="309">
        <f>SUM(C1897)</f>
        <v>-2883.8358899999998</v>
      </c>
      <c r="N1898" s="20"/>
      <c r="O1898"/>
      <c r="P1898"/>
      <c r="Q1898"/>
    </row>
    <row r="1899" spans="1:17" hidden="1" outlineLevel="2" x14ac:dyDescent="0.25">
      <c r="B1899" s="96" t="s">
        <v>1375</v>
      </c>
      <c r="C1899" s="309">
        <f>баланс!$B$1238</f>
        <v>0.11195999999983997</v>
      </c>
      <c r="N1899" s="20"/>
      <c r="O1899"/>
      <c r="P1899"/>
      <c r="Q1899"/>
    </row>
    <row r="1900" spans="1:17" hidden="1" outlineLevel="1" x14ac:dyDescent="0.25">
      <c r="A1900" s="96" t="s">
        <v>988</v>
      </c>
      <c r="C1900" s="309">
        <f>SUM(C1899)</f>
        <v>0.11195999999983997</v>
      </c>
      <c r="N1900" s="20"/>
      <c r="O1900"/>
      <c r="P1900"/>
      <c r="Q1900"/>
    </row>
    <row r="1901" spans="1:17" hidden="1" outlineLevel="2" x14ac:dyDescent="0.25">
      <c r="B1901" s="96" t="s">
        <v>1375</v>
      </c>
      <c r="C1901" s="309">
        <f>баланс!$B$1239</f>
        <v>0.32893315796066247</v>
      </c>
      <c r="N1901" s="20"/>
      <c r="O1901"/>
      <c r="P1901"/>
      <c r="Q1901"/>
    </row>
    <row r="1902" spans="1:17" hidden="1" outlineLevel="1" x14ac:dyDescent="0.25">
      <c r="A1902" s="96" t="s">
        <v>990</v>
      </c>
      <c r="C1902" s="309">
        <f>SUM(C1901)</f>
        <v>0.32893315796066247</v>
      </c>
      <c r="N1902" s="20"/>
      <c r="O1902"/>
      <c r="P1902"/>
      <c r="Q1902"/>
    </row>
    <row r="1903" spans="1:17" hidden="1" outlineLevel="2" x14ac:dyDescent="0.25">
      <c r="B1903" s="96" t="s">
        <v>1375</v>
      </c>
      <c r="C1903" s="309">
        <f>баланс!$B$1240</f>
        <v>-8.0960000000004584E-2</v>
      </c>
      <c r="N1903" s="20"/>
      <c r="O1903"/>
      <c r="P1903"/>
      <c r="Q1903"/>
    </row>
    <row r="1904" spans="1:17" hidden="1" outlineLevel="1" x14ac:dyDescent="0.25">
      <c r="A1904" s="96" t="s">
        <v>992</v>
      </c>
      <c r="C1904" s="309">
        <f>SUM(C1903)</f>
        <v>-8.0960000000004584E-2</v>
      </c>
      <c r="N1904" s="20"/>
      <c r="O1904"/>
      <c r="P1904"/>
      <c r="Q1904"/>
    </row>
    <row r="1905" spans="1:17" hidden="1" outlineLevel="2" x14ac:dyDescent="0.25">
      <c r="B1905" s="96" t="s">
        <v>1375</v>
      </c>
      <c r="C1905" s="309">
        <f>баланс!$B$1241</f>
        <v>0.10169999999874335</v>
      </c>
      <c r="N1905" s="20"/>
      <c r="O1905"/>
      <c r="P1905"/>
      <c r="Q1905"/>
    </row>
    <row r="1906" spans="1:17" hidden="1" outlineLevel="1" x14ac:dyDescent="0.25">
      <c r="A1906" s="96" t="s">
        <v>993</v>
      </c>
      <c r="C1906" s="309">
        <f>SUM(C1905)</f>
        <v>0.10169999999874335</v>
      </c>
      <c r="N1906" s="20"/>
      <c r="O1906"/>
      <c r="P1906"/>
      <c r="Q1906"/>
    </row>
    <row r="1907" spans="1:17" hidden="1" outlineLevel="2" x14ac:dyDescent="0.25">
      <c r="B1907" s="96" t="s">
        <v>1375</v>
      </c>
      <c r="C1907" s="309">
        <f>баланс!$B$1242</f>
        <v>18.674299999999221</v>
      </c>
      <c r="N1907" s="20"/>
      <c r="O1907"/>
      <c r="P1907"/>
      <c r="Q1907"/>
    </row>
    <row r="1908" spans="1:17" x14ac:dyDescent="0.25">
      <c r="A1908" s="96" t="s">
        <v>995</v>
      </c>
      <c r="C1908" s="309">
        <f>SUM(C1907)</f>
        <v>18.674299999999221</v>
      </c>
      <c r="N1908" s="20"/>
      <c r="O1908"/>
      <c r="P1908"/>
      <c r="Q1908"/>
    </row>
    <row r="1909" spans="1:17" hidden="1" outlineLevel="2" x14ac:dyDescent="0.25">
      <c r="B1909" s="96" t="s">
        <v>1375</v>
      </c>
      <c r="C1909" s="309">
        <f>баланс!$B$1243</f>
        <v>-0.18170000000009168</v>
      </c>
      <c r="N1909" s="20"/>
      <c r="O1909"/>
      <c r="P1909"/>
      <c r="Q1909"/>
    </row>
    <row r="1910" spans="1:17" hidden="1" outlineLevel="1" x14ac:dyDescent="0.25">
      <c r="A1910" s="96" t="s">
        <v>997</v>
      </c>
      <c r="C1910" s="309">
        <f>SUM(C1909)</f>
        <v>-0.18170000000009168</v>
      </c>
      <c r="N1910" s="20"/>
      <c r="O1910"/>
      <c r="P1910"/>
      <c r="Q1910"/>
    </row>
    <row r="1911" spans="1:17" hidden="1" outlineLevel="2" x14ac:dyDescent="0.25">
      <c r="B1911" s="96" t="s">
        <v>1375</v>
      </c>
      <c r="C1911" s="309">
        <f>баланс!$B$1244</f>
        <v>-0.54820000000017899</v>
      </c>
      <c r="N1911" s="20"/>
      <c r="O1911"/>
      <c r="P1911"/>
      <c r="Q1911"/>
    </row>
    <row r="1912" spans="1:17" x14ac:dyDescent="0.25">
      <c r="A1912" s="96" t="s">
        <v>998</v>
      </c>
      <c r="C1912" s="309">
        <f>SUM(C1911)</f>
        <v>-0.54820000000017899</v>
      </c>
      <c r="N1912" s="20"/>
      <c r="O1912"/>
      <c r="P1912"/>
      <c r="Q1912"/>
    </row>
    <row r="1913" spans="1:17" hidden="1" outlineLevel="2" x14ac:dyDescent="0.25">
      <c r="B1913" s="96" t="s">
        <v>1375</v>
      </c>
      <c r="C1913" s="309">
        <f>баланс!$B$1245</f>
        <v>0.34096999999940181</v>
      </c>
      <c r="N1913" s="20"/>
      <c r="O1913"/>
      <c r="P1913"/>
      <c r="Q1913"/>
    </row>
    <row r="1914" spans="1:17" hidden="1" outlineLevel="2" x14ac:dyDescent="0.25">
      <c r="C1914" s="309">
        <f>баланс!$B$1246</f>
        <v>-0.38490000000024338</v>
      </c>
      <c r="N1914" s="20"/>
      <c r="O1914"/>
      <c r="P1914"/>
      <c r="Q1914"/>
    </row>
    <row r="1915" spans="1:17" hidden="1" outlineLevel="2" x14ac:dyDescent="0.25">
      <c r="C1915" s="309">
        <f>баланс!$B$1247</f>
        <v>-0.46301899999991747</v>
      </c>
      <c r="N1915" s="20"/>
      <c r="O1915"/>
      <c r="P1915"/>
      <c r="Q1915"/>
    </row>
    <row r="1916" spans="1:17" hidden="1" outlineLevel="2" x14ac:dyDescent="0.25">
      <c r="C1916" s="309">
        <f>баланс!$B$1248</f>
        <v>-0.72423999999989519</v>
      </c>
      <c r="N1916" s="20"/>
      <c r="O1916"/>
      <c r="P1916"/>
      <c r="Q1916"/>
    </row>
    <row r="1917" spans="1:17" hidden="1" outlineLevel="2" x14ac:dyDescent="0.25">
      <c r="C1917" s="309">
        <f>баланс!$B$1249</f>
        <v>-0.17559999999957654</v>
      </c>
      <c r="N1917" s="20"/>
      <c r="O1917"/>
      <c r="P1917"/>
      <c r="Q1917"/>
    </row>
    <row r="1918" spans="1:17" hidden="1" outlineLevel="2" x14ac:dyDescent="0.25">
      <c r="C1918" s="309">
        <f>баланс!$B$1250</f>
        <v>-0.54547000000002299</v>
      </c>
      <c r="N1918" s="20"/>
      <c r="O1918"/>
      <c r="P1918"/>
      <c r="Q1918"/>
    </row>
    <row r="1919" spans="1:17" hidden="1" outlineLevel="2" x14ac:dyDescent="0.25">
      <c r="C1919" s="309">
        <f>баланс!$B$1251</f>
        <v>-0.57431249999990541</v>
      </c>
      <c r="N1919" s="20"/>
      <c r="O1919"/>
      <c r="P1919"/>
      <c r="Q1919"/>
    </row>
    <row r="1920" spans="1:17" hidden="1" outlineLevel="2" x14ac:dyDescent="0.25">
      <c r="C1920" s="309">
        <f>баланс!$B$1252</f>
        <v>-4.2871999999988475E-2</v>
      </c>
      <c r="N1920" s="20"/>
      <c r="O1920"/>
      <c r="P1920"/>
      <c r="Q1920"/>
    </row>
    <row r="1921" spans="1:17" hidden="1" outlineLevel="2" x14ac:dyDescent="0.25">
      <c r="C1921" s="309">
        <f>баланс!$B$1253</f>
        <v>4.8420000000078289E-2</v>
      </c>
      <c r="N1921" s="20"/>
      <c r="O1921"/>
      <c r="P1921"/>
      <c r="Q1921"/>
    </row>
    <row r="1922" spans="1:17" hidden="1" outlineLevel="2" x14ac:dyDescent="0.25">
      <c r="C1922" s="309">
        <f>баланс!$B$1254</f>
        <v>-0.17998000000000047</v>
      </c>
      <c r="N1922" s="20"/>
      <c r="O1922"/>
      <c r="P1922"/>
      <c r="Q1922"/>
    </row>
    <row r="1923" spans="1:17" hidden="1" outlineLevel="1" x14ac:dyDescent="0.25">
      <c r="A1923" s="96" t="s">
        <v>999</v>
      </c>
      <c r="C1923" s="309">
        <f>SUM(C1913:C1922)</f>
        <v>-2.7010035000000698</v>
      </c>
      <c r="N1923" s="20"/>
      <c r="O1923"/>
      <c r="P1923"/>
      <c r="Q1923"/>
    </row>
    <row r="1924" spans="1:17" hidden="1" outlineLevel="2" x14ac:dyDescent="0.25">
      <c r="B1924" s="96" t="s">
        <v>1375</v>
      </c>
      <c r="C1924" s="309">
        <f>баланс!$B$1255</f>
        <v>-9.91199999998571E-2</v>
      </c>
      <c r="N1924" s="20"/>
      <c r="O1924"/>
      <c r="P1924"/>
      <c r="Q1924"/>
    </row>
    <row r="1925" spans="1:17" hidden="1" outlineLevel="2" x14ac:dyDescent="0.25">
      <c r="C1925" s="309">
        <f>баланс!$B$1256</f>
        <v>-0.22959999999966385</v>
      </c>
      <c r="N1925" s="20"/>
      <c r="O1925"/>
      <c r="P1925"/>
      <c r="Q1925"/>
    </row>
    <row r="1926" spans="1:17" x14ac:dyDescent="0.25">
      <c r="A1926" s="96" t="s">
        <v>1001</v>
      </c>
      <c r="C1926" s="309">
        <f>SUM(C1924:C1925)</f>
        <v>-0.32871999999952095</v>
      </c>
      <c r="N1926" s="20"/>
      <c r="O1926"/>
      <c r="P1926"/>
      <c r="Q1926"/>
    </row>
    <row r="1927" spans="1:17" hidden="1" outlineLevel="2" x14ac:dyDescent="0.25">
      <c r="B1927" s="96" t="s">
        <v>1375</v>
      </c>
      <c r="C1927" s="309">
        <f>баланс!$B$1257</f>
        <v>-0.29898399999996172</v>
      </c>
      <c r="N1927" s="20"/>
      <c r="O1927"/>
      <c r="P1927"/>
      <c r="Q1927"/>
    </row>
    <row r="1928" spans="1:17" hidden="1" outlineLevel="2" x14ac:dyDescent="0.25">
      <c r="C1928" s="309">
        <f>баланс!$B$1258</f>
        <v>-8.9850000000069485E-2</v>
      </c>
      <c r="N1928" s="20"/>
      <c r="O1928"/>
      <c r="P1928"/>
      <c r="Q1928"/>
    </row>
    <row r="1929" spans="1:17" hidden="1" outlineLevel="1" x14ac:dyDescent="0.25">
      <c r="A1929" s="96" t="s">
        <v>1003</v>
      </c>
      <c r="C1929" s="309">
        <f>SUM(C1927:C1928)</f>
        <v>-0.38883400000003121</v>
      </c>
      <c r="N1929" s="20"/>
      <c r="O1929"/>
      <c r="P1929"/>
      <c r="Q1929"/>
    </row>
    <row r="1930" spans="1:17" hidden="1" outlineLevel="2" x14ac:dyDescent="0.25">
      <c r="B1930" s="96" t="s">
        <v>1375</v>
      </c>
      <c r="C1930" s="309">
        <f>баланс!$B$1259</f>
        <v>0.43012999999700696</v>
      </c>
      <c r="N1930" s="20"/>
      <c r="O1930"/>
      <c r="P1930"/>
      <c r="Q1930"/>
    </row>
    <row r="1931" spans="1:17" hidden="1" outlineLevel="1" x14ac:dyDescent="0.25">
      <c r="A1931" s="96" t="s">
        <v>1004</v>
      </c>
      <c r="C1931" s="309">
        <f>SUM(C1930)</f>
        <v>0.43012999999700696</v>
      </c>
      <c r="N1931" s="20"/>
      <c r="O1931"/>
      <c r="P1931"/>
      <c r="Q1931"/>
    </row>
    <row r="1932" spans="1:17" hidden="1" outlineLevel="2" x14ac:dyDescent="0.25">
      <c r="B1932" s="96" t="s">
        <v>1375</v>
      </c>
      <c r="C1932" s="309">
        <f>баланс!$B$1260</f>
        <v>-21.35218000000043</v>
      </c>
      <c r="N1932" s="20"/>
      <c r="O1932"/>
      <c r="P1932"/>
      <c r="Q1932"/>
    </row>
    <row r="1933" spans="1:17" hidden="1" outlineLevel="2" x14ac:dyDescent="0.25">
      <c r="C1933" s="309">
        <f>баланс!$B$1261</f>
        <v>-0.22687999999993735</v>
      </c>
      <c r="N1933" s="20"/>
      <c r="O1933"/>
      <c r="P1933"/>
      <c r="Q1933"/>
    </row>
    <row r="1934" spans="1:17" hidden="1" outlineLevel="2" x14ac:dyDescent="0.25">
      <c r="C1934" s="309">
        <f>баланс!$B$1262</f>
        <v>21.099800000000016</v>
      </c>
      <c r="N1934" s="20"/>
      <c r="O1934"/>
      <c r="P1934"/>
      <c r="Q1934"/>
    </row>
    <row r="1935" spans="1:17" hidden="1" outlineLevel="2" x14ac:dyDescent="0.25">
      <c r="C1935" s="309">
        <f>баланс!$B$1263</f>
        <v>0.14279999999985193</v>
      </c>
      <c r="N1935" s="20"/>
      <c r="O1935"/>
      <c r="P1935"/>
      <c r="Q1935"/>
    </row>
    <row r="1936" spans="1:17" x14ac:dyDescent="0.25">
      <c r="A1936" s="96" t="s">
        <v>1006</v>
      </c>
      <c r="C1936" s="309">
        <f>SUM(C1932:C1935)</f>
        <v>-0.3364600000004998</v>
      </c>
      <c r="N1936" s="20"/>
      <c r="O1936"/>
      <c r="P1936"/>
      <c r="Q1936"/>
    </row>
    <row r="1937" spans="1:17" hidden="1" outlineLevel="2" x14ac:dyDescent="0.25">
      <c r="B1937" s="96" t="s">
        <v>1375</v>
      </c>
      <c r="C1937" s="309">
        <f>баланс!$B$1264</f>
        <v>-0.26519999999982247</v>
      </c>
      <c r="N1937" s="20"/>
      <c r="O1937"/>
      <c r="P1937"/>
      <c r="Q1937"/>
    </row>
    <row r="1938" spans="1:17" hidden="1" outlineLevel="1" x14ac:dyDescent="0.25">
      <c r="A1938" s="96" t="s">
        <v>1008</v>
      </c>
      <c r="C1938" s="309">
        <f>SUM(C1937)</f>
        <v>-0.26519999999982247</v>
      </c>
      <c r="N1938" s="20"/>
      <c r="O1938"/>
      <c r="P1938"/>
      <c r="Q1938"/>
    </row>
    <row r="1939" spans="1:17" hidden="1" outlineLevel="2" x14ac:dyDescent="0.25">
      <c r="B1939" s="96" t="s">
        <v>1375</v>
      </c>
      <c r="C1939" s="309">
        <f>баланс!$B$1265</f>
        <v>0.2808999999997468</v>
      </c>
      <c r="N1939" s="20"/>
      <c r="O1939"/>
      <c r="P1939"/>
      <c r="Q1939"/>
    </row>
    <row r="1940" spans="1:17" x14ac:dyDescent="0.25">
      <c r="A1940" s="96" t="s">
        <v>1010</v>
      </c>
      <c r="C1940" s="309">
        <f>SUM(C1939)</f>
        <v>0.2808999999997468</v>
      </c>
      <c r="N1940" s="20"/>
      <c r="O1940"/>
      <c r="P1940"/>
      <c r="Q1940"/>
    </row>
    <row r="1941" spans="1:17" hidden="1" outlineLevel="2" x14ac:dyDescent="0.25">
      <c r="B1941" s="96" t="s">
        <v>1375</v>
      </c>
      <c r="C1941" s="309">
        <f>баланс!$B$1266</f>
        <v>22.886299999998869</v>
      </c>
      <c r="N1941" s="20"/>
      <c r="O1941"/>
      <c r="P1941"/>
      <c r="Q1941"/>
    </row>
    <row r="1942" spans="1:17" hidden="1" outlineLevel="2" x14ac:dyDescent="0.25">
      <c r="C1942" s="309">
        <f>баланс!$B$1267</f>
        <v>-1935.44667</v>
      </c>
      <c r="N1942" s="20"/>
      <c r="O1942"/>
      <c r="P1942"/>
      <c r="Q1942"/>
    </row>
    <row r="1943" spans="1:17" hidden="1" outlineLevel="1" x14ac:dyDescent="0.25">
      <c r="A1943" s="96" t="s">
        <v>1012</v>
      </c>
      <c r="C1943" s="309">
        <f>SUM(C1941:C1942)</f>
        <v>-1912.5603700000011</v>
      </c>
      <c r="N1943" s="20"/>
      <c r="O1943"/>
      <c r="P1943"/>
      <c r="Q1943"/>
    </row>
    <row r="1944" spans="1:17" hidden="1" outlineLevel="2" x14ac:dyDescent="0.25">
      <c r="B1944" s="96" t="s">
        <v>1375</v>
      </c>
      <c r="C1944" s="309">
        <f>баланс!$B$1268</f>
        <v>-0.3307999999999538</v>
      </c>
      <c r="N1944" s="20"/>
      <c r="O1944"/>
      <c r="P1944"/>
      <c r="Q1944"/>
    </row>
    <row r="1945" spans="1:17" hidden="1" outlineLevel="1" x14ac:dyDescent="0.25">
      <c r="A1945" s="96" t="s">
        <v>1014</v>
      </c>
      <c r="C1945" s="309">
        <f>SUM(C1944)</f>
        <v>-0.3307999999999538</v>
      </c>
      <c r="N1945" s="20"/>
      <c r="O1945"/>
      <c r="P1945"/>
      <c r="Q1945"/>
    </row>
    <row r="1946" spans="1:17" hidden="1" outlineLevel="2" x14ac:dyDescent="0.25">
      <c r="B1946" s="96" t="s">
        <v>1375</v>
      </c>
      <c r="C1946" s="309">
        <f>баланс!$B$1269</f>
        <v>790.34068415412094</v>
      </c>
      <c r="N1946" s="20"/>
      <c r="O1946"/>
      <c r="P1946"/>
      <c r="Q1946"/>
    </row>
    <row r="1947" spans="1:17" x14ac:dyDescent="0.25">
      <c r="A1947" s="96" t="s">
        <v>1016</v>
      </c>
      <c r="C1947" s="309">
        <f>SUM(C1946)</f>
        <v>790.34068415412094</v>
      </c>
      <c r="N1947" s="20"/>
      <c r="O1947"/>
      <c r="P1947"/>
      <c r="Q1947"/>
    </row>
    <row r="1948" spans="1:17" hidden="1" outlineLevel="2" x14ac:dyDescent="0.25">
      <c r="B1948" s="96" t="s">
        <v>1375</v>
      </c>
      <c r="C1948" s="309">
        <f>баланс!$B$1270</f>
        <v>7.3759999999992942E-2</v>
      </c>
      <c r="N1948" s="20"/>
      <c r="O1948"/>
      <c r="P1948"/>
      <c r="Q1948"/>
    </row>
    <row r="1949" spans="1:17" hidden="1" outlineLevel="1" x14ac:dyDescent="0.25">
      <c r="A1949" s="96" t="s">
        <v>1018</v>
      </c>
      <c r="C1949" s="309">
        <f>SUM(C1948)</f>
        <v>7.3759999999992942E-2</v>
      </c>
      <c r="N1949" s="20"/>
      <c r="O1949"/>
      <c r="P1949"/>
      <c r="Q1949"/>
    </row>
    <row r="1950" spans="1:17" hidden="1" outlineLevel="2" x14ac:dyDescent="0.25">
      <c r="B1950" s="96" t="s">
        <v>1375</v>
      </c>
      <c r="C1950" s="309">
        <f>баланс!$B$1271</f>
        <v>5.50649999999996</v>
      </c>
      <c r="N1950" s="20"/>
      <c r="O1950"/>
      <c r="P1950"/>
      <c r="Q1950"/>
    </row>
    <row r="1951" spans="1:17" hidden="1" outlineLevel="1" x14ac:dyDescent="0.25">
      <c r="A1951" s="96" t="s">
        <v>1019</v>
      </c>
      <c r="C1951" s="309">
        <f>SUM(C1950)</f>
        <v>5.50649999999996</v>
      </c>
      <c r="N1951" s="20"/>
      <c r="O1951"/>
      <c r="P1951"/>
      <c r="Q1951"/>
    </row>
    <row r="1952" spans="1:17" hidden="1" outlineLevel="2" x14ac:dyDescent="0.25">
      <c r="B1952" s="96" t="s">
        <v>1375</v>
      </c>
      <c r="C1952" s="309">
        <f>баланс!$B$1272</f>
        <v>0.39627000000007229</v>
      </c>
      <c r="N1952" s="20"/>
      <c r="O1952"/>
      <c r="P1952"/>
      <c r="Q1952"/>
    </row>
    <row r="1953" spans="1:17" x14ac:dyDescent="0.25">
      <c r="A1953" s="96" t="s">
        <v>1020</v>
      </c>
      <c r="C1953" s="309">
        <f>SUM(C1952)</f>
        <v>0.39627000000007229</v>
      </c>
      <c r="N1953" s="20"/>
      <c r="O1953"/>
      <c r="P1953"/>
      <c r="Q1953"/>
    </row>
    <row r="1954" spans="1:17" hidden="1" outlineLevel="2" x14ac:dyDescent="0.25">
      <c r="B1954" s="96" t="s">
        <v>1375</v>
      </c>
      <c r="C1954" s="309">
        <f>баланс!$B$1273</f>
        <v>12.801242000000002</v>
      </c>
      <c r="N1954" s="20"/>
      <c r="O1954"/>
      <c r="P1954"/>
      <c r="Q1954"/>
    </row>
    <row r="1955" spans="1:17" hidden="1" outlineLevel="1" x14ac:dyDescent="0.25">
      <c r="A1955" s="96" t="s">
        <v>1021</v>
      </c>
      <c r="C1955" s="309">
        <f>SUM(C1954)</f>
        <v>12.801242000000002</v>
      </c>
      <c r="N1955" s="20"/>
      <c r="O1955"/>
      <c r="P1955"/>
      <c r="Q1955"/>
    </row>
    <row r="1956" spans="1:17" hidden="1" outlineLevel="2" x14ac:dyDescent="0.25">
      <c r="B1956" s="96" t="s">
        <v>1375</v>
      </c>
      <c r="C1956" s="309">
        <f>баланс!$B$1274</f>
        <v>0.41849999999999454</v>
      </c>
      <c r="N1956" s="20"/>
      <c r="O1956"/>
      <c r="P1956"/>
      <c r="Q1956"/>
    </row>
    <row r="1957" spans="1:17" hidden="1" outlineLevel="1" x14ac:dyDescent="0.25">
      <c r="A1957" s="96" t="s">
        <v>1023</v>
      </c>
      <c r="C1957" s="309">
        <f>SUM(C1956)</f>
        <v>0.41849999999999454</v>
      </c>
      <c r="N1957" s="20"/>
      <c r="O1957"/>
      <c r="P1957"/>
      <c r="Q1957"/>
    </row>
    <row r="1958" spans="1:17" hidden="1" outlineLevel="2" x14ac:dyDescent="0.25">
      <c r="B1958" s="96" t="s">
        <v>1375</v>
      </c>
      <c r="C1958" s="309">
        <f>баланс!$B$1275</f>
        <v>-5.5102413984356531</v>
      </c>
      <c r="N1958" s="20"/>
      <c r="O1958"/>
      <c r="P1958"/>
      <c r="Q1958"/>
    </row>
    <row r="1959" spans="1:17" hidden="1" outlineLevel="1" x14ac:dyDescent="0.25">
      <c r="A1959" s="96" t="s">
        <v>1024</v>
      </c>
      <c r="C1959" s="309">
        <f>SUM(C1958)</f>
        <v>-5.5102413984356531</v>
      </c>
      <c r="N1959" s="20"/>
      <c r="O1959"/>
      <c r="P1959"/>
      <c r="Q1959"/>
    </row>
    <row r="1960" spans="1:17" hidden="1" outlineLevel="2" x14ac:dyDescent="0.25">
      <c r="B1960" s="96" t="s">
        <v>1375</v>
      </c>
      <c r="C1960" s="309">
        <f>баланс!$B$1276</f>
        <v>-1.999999999998181E-2</v>
      </c>
      <c r="N1960" s="20"/>
      <c r="O1960"/>
      <c r="P1960"/>
      <c r="Q1960"/>
    </row>
    <row r="1961" spans="1:17" x14ac:dyDescent="0.25">
      <c r="A1961" s="96" t="s">
        <v>1352</v>
      </c>
      <c r="C1961" s="309">
        <f>SUM(C1960)</f>
        <v>-1.999999999998181E-2</v>
      </c>
      <c r="N1961" s="20"/>
      <c r="O1961"/>
      <c r="P1961"/>
      <c r="Q1961"/>
    </row>
    <row r="1962" spans="1:17" hidden="1" outlineLevel="2" x14ac:dyDescent="0.25">
      <c r="B1962" s="96" t="s">
        <v>1375</v>
      </c>
      <c r="C1962" s="309">
        <f>баланс!$B$1277</f>
        <v>7.1768050929367746</v>
      </c>
      <c r="N1962" s="20"/>
      <c r="O1962"/>
      <c r="P1962"/>
      <c r="Q1962"/>
    </row>
    <row r="1963" spans="1:17" hidden="1" outlineLevel="1" x14ac:dyDescent="0.25">
      <c r="A1963" s="96" t="s">
        <v>1026</v>
      </c>
      <c r="C1963" s="309">
        <f>SUM(C1962)</f>
        <v>7.1768050929367746</v>
      </c>
      <c r="N1963" s="20"/>
      <c r="O1963"/>
      <c r="P1963"/>
      <c r="Q1963"/>
    </row>
    <row r="1964" spans="1:17" hidden="1" outlineLevel="2" x14ac:dyDescent="0.25">
      <c r="B1964" s="96" t="s">
        <v>1375</v>
      </c>
      <c r="C1964" s="309">
        <f>баланс!$B$1278</f>
        <v>1.1924749487498048</v>
      </c>
      <c r="N1964" s="20"/>
      <c r="O1964"/>
      <c r="P1964"/>
      <c r="Q1964"/>
    </row>
    <row r="1965" spans="1:17" x14ac:dyDescent="0.25">
      <c r="A1965" s="96" t="s">
        <v>1027</v>
      </c>
      <c r="C1965" s="309">
        <f>SUM(C1964)</f>
        <v>1.1924749487498048</v>
      </c>
      <c r="N1965" s="20"/>
      <c r="O1965"/>
      <c r="P1965"/>
      <c r="Q1965"/>
    </row>
    <row r="1966" spans="1:17" hidden="1" outlineLevel="2" x14ac:dyDescent="0.25">
      <c r="B1966" s="96" t="s">
        <v>1375</v>
      </c>
      <c r="C1966" s="309">
        <f>баланс!$B$1279</f>
        <v>-0.18430000000012114</v>
      </c>
      <c r="N1966" s="20"/>
      <c r="O1966"/>
      <c r="P1966"/>
      <c r="Q1966"/>
    </row>
    <row r="1967" spans="1:17" hidden="1" outlineLevel="1" x14ac:dyDescent="0.25">
      <c r="A1967" s="96" t="s">
        <v>1029</v>
      </c>
      <c r="C1967" s="309">
        <f>SUM(C1966)</f>
        <v>-0.18430000000012114</v>
      </c>
      <c r="N1967" s="20"/>
      <c r="O1967"/>
      <c r="P1967"/>
      <c r="Q1967"/>
    </row>
    <row r="1968" spans="1:17" hidden="1" outlineLevel="2" x14ac:dyDescent="0.25">
      <c r="B1968" s="96" t="s">
        <v>1375</v>
      </c>
      <c r="C1968" s="309">
        <f>баланс!$B$1280</f>
        <v>4.8047338422359758</v>
      </c>
      <c r="N1968" s="20"/>
      <c r="O1968"/>
      <c r="P1968"/>
      <c r="Q1968"/>
    </row>
    <row r="1969" spans="1:17" x14ac:dyDescent="0.25">
      <c r="A1969" s="96" t="s">
        <v>1030</v>
      </c>
      <c r="C1969" s="309">
        <f>SUM(C1968)</f>
        <v>4.8047338422359758</v>
      </c>
      <c r="N1969" s="20"/>
      <c r="O1969"/>
      <c r="P1969"/>
      <c r="Q1969"/>
    </row>
    <row r="1970" spans="1:17" hidden="1" outlineLevel="2" x14ac:dyDescent="0.25">
      <c r="B1970" s="96" t="s">
        <v>1375</v>
      </c>
      <c r="C1970" s="309">
        <f>баланс!$B$1281</f>
        <v>-1.1949999999956162E-2</v>
      </c>
      <c r="N1970" s="20"/>
      <c r="O1970"/>
      <c r="P1970"/>
      <c r="Q1970"/>
    </row>
    <row r="1971" spans="1:17" hidden="1" outlineLevel="1" x14ac:dyDescent="0.25">
      <c r="A1971" s="96" t="s">
        <v>1032</v>
      </c>
      <c r="C1971" s="309">
        <f>SUM(C1970)</f>
        <v>-1.1949999999956162E-2</v>
      </c>
      <c r="N1971" s="20"/>
      <c r="O1971"/>
      <c r="P1971"/>
      <c r="Q1971"/>
    </row>
    <row r="1972" spans="1:17" hidden="1" outlineLevel="2" x14ac:dyDescent="0.25">
      <c r="B1972" s="96" t="s">
        <v>1375</v>
      </c>
      <c r="C1972" s="309">
        <f>баланс!$B$1282</f>
        <v>-0.37609999999955335</v>
      </c>
      <c r="N1972" s="20"/>
      <c r="O1972"/>
      <c r="P1972"/>
      <c r="Q1972"/>
    </row>
    <row r="1973" spans="1:17" x14ac:dyDescent="0.25">
      <c r="A1973" s="96" t="s">
        <v>1033</v>
      </c>
      <c r="C1973" s="309">
        <f>SUM(C1972)</f>
        <v>-0.37609999999955335</v>
      </c>
      <c r="N1973" s="20"/>
      <c r="O1973"/>
      <c r="P1973"/>
      <c r="Q1973"/>
    </row>
    <row r="1974" spans="1:17" hidden="1" outlineLevel="2" x14ac:dyDescent="0.25">
      <c r="B1974" s="96" t="s">
        <v>1375</v>
      </c>
      <c r="C1974" s="309">
        <f>баланс!$B$1283</f>
        <v>0.38239850000013575</v>
      </c>
      <c r="N1974" s="20"/>
      <c r="O1974"/>
      <c r="P1974"/>
      <c r="Q1974"/>
    </row>
    <row r="1975" spans="1:17" hidden="1" outlineLevel="2" x14ac:dyDescent="0.25">
      <c r="C1975" s="309">
        <f>баланс!$B$1284</f>
        <v>-0.17056000000002314</v>
      </c>
      <c r="N1975" s="20"/>
      <c r="O1975"/>
      <c r="P1975"/>
      <c r="Q1975"/>
    </row>
    <row r="1976" spans="1:17" hidden="1" outlineLevel="2" x14ac:dyDescent="0.25">
      <c r="C1976" s="309">
        <f>баланс!$B$1285</f>
        <v>-122.20377999999999</v>
      </c>
      <c r="N1976" s="20"/>
      <c r="O1976"/>
      <c r="P1976"/>
      <c r="Q1976"/>
    </row>
    <row r="1977" spans="1:17" hidden="1" outlineLevel="2" x14ac:dyDescent="0.25">
      <c r="C1977" s="309">
        <f>баланс!$B$1286</f>
        <v>-109.9584</v>
      </c>
      <c r="N1977" s="20"/>
      <c r="O1977"/>
      <c r="P1977"/>
      <c r="Q1977"/>
    </row>
    <row r="1978" spans="1:17" hidden="1" outlineLevel="2" x14ac:dyDescent="0.25">
      <c r="C1978" s="309">
        <f>баланс!$B$1287</f>
        <v>234.97593000000001</v>
      </c>
      <c r="N1978" s="20"/>
      <c r="O1978"/>
      <c r="P1978"/>
      <c r="Q1978"/>
    </row>
    <row r="1979" spans="1:17" hidden="1" outlineLevel="2" x14ac:dyDescent="0.25">
      <c r="C1979" s="309">
        <f>баланс!$B$1288</f>
        <v>-0.80827999999996791</v>
      </c>
      <c r="N1979" s="20"/>
      <c r="O1979"/>
      <c r="P1979"/>
      <c r="Q1979"/>
    </row>
    <row r="1980" spans="1:17" hidden="1" outlineLevel="2" x14ac:dyDescent="0.25">
      <c r="C1980" s="309">
        <f>баланс!$B$1289</f>
        <v>-0.10162499999978536</v>
      </c>
      <c r="N1980" s="20"/>
      <c r="O1980"/>
      <c r="P1980"/>
      <c r="Q1980"/>
    </row>
    <row r="1981" spans="1:17" hidden="1" outlineLevel="2" x14ac:dyDescent="0.25">
      <c r="C1981" s="309">
        <f>баланс!$B$1290</f>
        <v>-0.24439999999992779</v>
      </c>
      <c r="N1981" s="20"/>
      <c r="O1981"/>
      <c r="P1981"/>
      <c r="Q1981"/>
    </row>
    <row r="1982" spans="1:17" hidden="1" outlineLevel="2" x14ac:dyDescent="0.25">
      <c r="C1982" s="309">
        <f>баланс!$B$1291</f>
        <v>-3.9205000000038126E-2</v>
      </c>
      <c r="N1982" s="20"/>
      <c r="O1982"/>
      <c r="P1982"/>
      <c r="Q1982"/>
    </row>
    <row r="1983" spans="1:17" hidden="1" outlineLevel="2" x14ac:dyDescent="0.25">
      <c r="C1983" s="309">
        <f>баланс!$B$1292</f>
        <v>0.37171999999986838</v>
      </c>
      <c r="N1983" s="20"/>
      <c r="O1983"/>
      <c r="P1983"/>
      <c r="Q1983"/>
    </row>
    <row r="1984" spans="1:17" hidden="1" outlineLevel="2" x14ac:dyDescent="0.25">
      <c r="C1984" s="309">
        <f>баланс!$B$1293</f>
        <v>-7.0818999999801235E-2</v>
      </c>
      <c r="N1984" s="20"/>
      <c r="O1984"/>
      <c r="P1984"/>
      <c r="Q1984"/>
    </row>
    <row r="1985" spans="1:17" hidden="1" outlineLevel="2" x14ac:dyDescent="0.25">
      <c r="C1985" s="309">
        <f>баланс!$B$1294</f>
        <v>0.18184239999993679</v>
      </c>
      <c r="N1985" s="20"/>
      <c r="O1985"/>
      <c r="P1985"/>
      <c r="Q1985"/>
    </row>
    <row r="1986" spans="1:17" hidden="1" outlineLevel="2" x14ac:dyDescent="0.25">
      <c r="C1986" s="309">
        <f>баланс!$B$1295</f>
        <v>-1.8704000000000178</v>
      </c>
      <c r="N1986" s="20"/>
      <c r="O1986"/>
      <c r="P1986"/>
      <c r="Q1986"/>
    </row>
    <row r="1987" spans="1:17" hidden="1" outlineLevel="2" x14ac:dyDescent="0.25">
      <c r="C1987" s="309">
        <f>баланс!$B$1296</f>
        <v>-0.33027200000003631</v>
      </c>
      <c r="N1987" s="20"/>
      <c r="O1987"/>
      <c r="P1987"/>
      <c r="Q1987"/>
    </row>
    <row r="1988" spans="1:17" hidden="1" outlineLevel="2" x14ac:dyDescent="0.25">
      <c r="C1988" s="309">
        <f>баланс!$B$1297</f>
        <v>0.35444000000006781</v>
      </c>
      <c r="N1988" s="20"/>
      <c r="O1988"/>
      <c r="P1988"/>
      <c r="Q1988"/>
    </row>
    <row r="1989" spans="1:17" hidden="1" outlineLevel="2" x14ac:dyDescent="0.25">
      <c r="C1989" s="309">
        <f>баланс!$B$1298</f>
        <v>1.7225999999936903E-2</v>
      </c>
      <c r="N1989" s="20"/>
      <c r="O1989"/>
      <c r="P1989"/>
      <c r="Q1989"/>
    </row>
    <row r="1990" spans="1:17" hidden="1" outlineLevel="2" x14ac:dyDescent="0.25">
      <c r="C1990" s="309">
        <f>баланс!$B$1299</f>
        <v>0.31990999999999303</v>
      </c>
      <c r="N1990" s="20"/>
      <c r="O1990"/>
      <c r="P1990"/>
      <c r="Q1990"/>
    </row>
    <row r="1991" spans="1:17" hidden="1" outlineLevel="2" x14ac:dyDescent="0.25">
      <c r="C1991" s="309">
        <f>баланс!$B$1300</f>
        <v>-0.13789999999994507</v>
      </c>
      <c r="N1991" s="20"/>
      <c r="O1991"/>
      <c r="P1991"/>
      <c r="Q1991"/>
    </row>
    <row r="1992" spans="1:17" hidden="1" outlineLevel="2" x14ac:dyDescent="0.25">
      <c r="C1992" s="309">
        <f>баланс!$B$1301</f>
        <v>-1.1635599999999613</v>
      </c>
      <c r="N1992" s="20"/>
      <c r="O1992"/>
      <c r="P1992"/>
      <c r="Q1992"/>
    </row>
    <row r="1993" spans="1:17" hidden="1" outlineLevel="2" x14ac:dyDescent="0.25">
      <c r="C1993" s="309">
        <f>баланс!$B$1302</f>
        <v>-524.39547000000005</v>
      </c>
      <c r="N1993" s="20"/>
      <c r="O1993"/>
      <c r="P1993"/>
      <c r="Q1993"/>
    </row>
    <row r="1994" spans="1:17" hidden="1" outlineLevel="1" x14ac:dyDescent="0.25">
      <c r="A1994" s="96" t="s">
        <v>1035</v>
      </c>
      <c r="C1994" s="309">
        <f>SUM(C1974:C1993)</f>
        <v>-524.89120409999964</v>
      </c>
      <c r="N1994" s="20"/>
      <c r="O1994"/>
      <c r="P1994"/>
      <c r="Q1994"/>
    </row>
    <row r="1995" spans="1:17" hidden="1" outlineLevel="2" x14ac:dyDescent="0.25">
      <c r="B1995" s="96" t="s">
        <v>1375</v>
      </c>
      <c r="C1995" s="309">
        <f>баланс!$B$1303</f>
        <v>-0.64453575757576687</v>
      </c>
      <c r="N1995" s="20"/>
      <c r="O1995"/>
      <c r="P1995"/>
      <c r="Q1995"/>
    </row>
    <row r="1996" spans="1:17" hidden="1" outlineLevel="2" x14ac:dyDescent="0.25">
      <c r="C1996" s="309">
        <f>баланс!$B$1304</f>
        <v>-0.22703999999998814</v>
      </c>
      <c r="N1996" s="20"/>
      <c r="O1996"/>
      <c r="P1996"/>
      <c r="Q1996"/>
    </row>
    <row r="1997" spans="1:17" hidden="1" outlineLevel="2" x14ac:dyDescent="0.25">
      <c r="C1997" s="309">
        <f>баланс!$B$1305</f>
        <v>-0.25461000000041167</v>
      </c>
      <c r="N1997" s="20"/>
      <c r="O1997"/>
      <c r="P1997"/>
      <c r="Q1997"/>
    </row>
    <row r="1998" spans="1:17" x14ac:dyDescent="0.25">
      <c r="A1998" s="96" t="s">
        <v>1037</v>
      </c>
      <c r="C1998" s="309">
        <f>SUM(C1995:C1997)</f>
        <v>-1.1261857575761667</v>
      </c>
      <c r="N1998" s="20"/>
      <c r="O1998"/>
      <c r="P1998"/>
      <c r="Q1998"/>
    </row>
    <row r="1999" spans="1:17" hidden="1" outlineLevel="2" x14ac:dyDescent="0.25">
      <c r="B1999" s="96" t="s">
        <v>1375</v>
      </c>
      <c r="C1999" s="309">
        <f>баланс!$B$1306</f>
        <v>0.10700000000042564</v>
      </c>
      <c r="N1999" s="20"/>
      <c r="O1999"/>
      <c r="P1999"/>
      <c r="Q1999"/>
    </row>
    <row r="2000" spans="1:17" hidden="1" outlineLevel="1" x14ac:dyDescent="0.25">
      <c r="A2000" s="96" t="s">
        <v>1039</v>
      </c>
      <c r="C2000" s="309">
        <f>SUM(C1999)</f>
        <v>0.10700000000042564</v>
      </c>
      <c r="N2000" s="20"/>
      <c r="O2000"/>
      <c r="P2000"/>
      <c r="Q2000"/>
    </row>
    <row r="2001" spans="1:17" hidden="1" outlineLevel="2" x14ac:dyDescent="0.25">
      <c r="B2001" s="96" t="s">
        <v>1375</v>
      </c>
      <c r="C2001" s="309">
        <f>баланс!$B$1307</f>
        <v>7.333500000000015</v>
      </c>
      <c r="N2001" s="20"/>
      <c r="O2001"/>
      <c r="P2001"/>
      <c r="Q2001"/>
    </row>
    <row r="2002" spans="1:17" x14ac:dyDescent="0.25">
      <c r="A2002" s="96" t="s">
        <v>1370</v>
      </c>
      <c r="C2002" s="309">
        <f>SUM(C2001)</f>
        <v>7.333500000000015</v>
      </c>
      <c r="N2002" s="20"/>
      <c r="O2002"/>
      <c r="P2002"/>
      <c r="Q2002"/>
    </row>
    <row r="2003" spans="1:17" hidden="1" outlineLevel="2" x14ac:dyDescent="0.25">
      <c r="B2003" s="96" t="s">
        <v>1375</v>
      </c>
      <c r="C2003" s="309">
        <f>баланс!$B$1308</f>
        <v>5.2699999999731517E-2</v>
      </c>
      <c r="N2003" s="20"/>
      <c r="O2003"/>
      <c r="P2003"/>
      <c r="Q2003"/>
    </row>
    <row r="2004" spans="1:17" hidden="1" outlineLevel="2" x14ac:dyDescent="0.25">
      <c r="C2004" s="309">
        <f>баланс!$B$1309</f>
        <v>-7.1489999999812426E-2</v>
      </c>
      <c r="N2004" s="20"/>
      <c r="O2004"/>
      <c r="P2004"/>
      <c r="Q2004"/>
    </row>
    <row r="2005" spans="1:17" hidden="1" outlineLevel="2" x14ac:dyDescent="0.25">
      <c r="C2005" s="309">
        <f>баланс!$B$1310</f>
        <v>-0.11428299999988667</v>
      </c>
      <c r="N2005" s="20"/>
      <c r="O2005"/>
      <c r="P2005"/>
      <c r="Q2005"/>
    </row>
    <row r="2006" spans="1:17" hidden="1" outlineLevel="1" x14ac:dyDescent="0.25">
      <c r="A2006" s="96" t="s">
        <v>1040</v>
      </c>
      <c r="C2006" s="309">
        <f>SUM(C2003:C2005)</f>
        <v>-0.13307299999996758</v>
      </c>
      <c r="N2006" s="20"/>
      <c r="O2006"/>
      <c r="P2006"/>
      <c r="Q2006"/>
    </row>
    <row r="2007" spans="1:17" hidden="1" outlineLevel="2" x14ac:dyDescent="0.25">
      <c r="B2007" s="96" t="s">
        <v>1375</v>
      </c>
      <c r="C2007" s="309">
        <f>баланс!$B$1311</f>
        <v>-0.36776000000008935</v>
      </c>
      <c r="N2007" s="20"/>
      <c r="O2007"/>
      <c r="P2007"/>
      <c r="Q2007"/>
    </row>
    <row r="2008" spans="1:17" x14ac:dyDescent="0.25">
      <c r="A2008" s="96" t="s">
        <v>1042</v>
      </c>
      <c r="C2008" s="309">
        <f>SUM(C2007)</f>
        <v>-0.36776000000008935</v>
      </c>
      <c r="N2008" s="20"/>
      <c r="O2008"/>
      <c r="P2008"/>
      <c r="Q2008"/>
    </row>
    <row r="2009" spans="1:17" hidden="1" outlineLevel="2" x14ac:dyDescent="0.25">
      <c r="B2009" s="96" t="s">
        <v>1375</v>
      </c>
      <c r="C2009" s="309">
        <f>баланс!$B$1312</f>
        <v>0.69479999999998654</v>
      </c>
      <c r="N2009" s="20"/>
      <c r="O2009"/>
      <c r="P2009"/>
      <c r="Q2009"/>
    </row>
    <row r="2010" spans="1:17" hidden="1" outlineLevel="1" x14ac:dyDescent="0.25">
      <c r="A2010" s="96" t="s">
        <v>1043</v>
      </c>
      <c r="C2010" s="309">
        <f>SUM(C2009)</f>
        <v>0.69479999999998654</v>
      </c>
      <c r="N2010" s="20"/>
      <c r="O2010"/>
      <c r="P2010"/>
      <c r="Q2010"/>
    </row>
    <row r="2011" spans="1:17" hidden="1" outlineLevel="2" x14ac:dyDescent="0.25">
      <c r="B2011" s="96" t="s">
        <v>1375</v>
      </c>
      <c r="C2011" s="309">
        <f>баланс!$B$1313</f>
        <v>0.64334000000013702</v>
      </c>
      <c r="N2011" s="20"/>
      <c r="O2011"/>
      <c r="P2011"/>
      <c r="Q2011"/>
    </row>
    <row r="2012" spans="1:17" hidden="1" outlineLevel="2" x14ac:dyDescent="0.25">
      <c r="C2012" s="309">
        <f>баланс!$B$1314</f>
        <v>-3.9059999999949468E-2</v>
      </c>
      <c r="N2012" s="20"/>
      <c r="O2012"/>
      <c r="P2012"/>
      <c r="Q2012"/>
    </row>
    <row r="2013" spans="1:17" hidden="1" outlineLevel="1" x14ac:dyDescent="0.25">
      <c r="A2013" s="96" t="s">
        <v>1044</v>
      </c>
      <c r="C2013" s="309">
        <f>SUM(C2011:C2012)</f>
        <v>0.60428000000018756</v>
      </c>
      <c r="N2013" s="20"/>
      <c r="O2013"/>
      <c r="P2013"/>
      <c r="Q2013"/>
    </row>
    <row r="2014" spans="1:17" hidden="1" outlineLevel="2" x14ac:dyDescent="0.25">
      <c r="B2014" s="96" t="s">
        <v>1375</v>
      </c>
      <c r="C2014" s="309">
        <f>баланс!$B$1315</f>
        <v>-1.3967000000320695E-2</v>
      </c>
      <c r="N2014" s="20"/>
      <c r="O2014"/>
      <c r="P2014"/>
      <c r="Q2014"/>
    </row>
    <row r="2015" spans="1:17" x14ac:dyDescent="0.25">
      <c r="A2015" s="96" t="s">
        <v>1373</v>
      </c>
      <c r="C2015" s="309">
        <f>SUM(C2014)</f>
        <v>-1.3967000000320695E-2</v>
      </c>
      <c r="N2015" s="20"/>
      <c r="O2015"/>
      <c r="P2015"/>
      <c r="Q2015"/>
    </row>
    <row r="2016" spans="1:17" hidden="1" outlineLevel="2" x14ac:dyDescent="0.25">
      <c r="B2016" s="96" t="s">
        <v>1375</v>
      </c>
      <c r="C2016" s="309">
        <f>баланс!$B$1316</f>
        <v>-0.27490000000011605</v>
      </c>
      <c r="N2016" s="20"/>
      <c r="O2016"/>
      <c r="P2016"/>
      <c r="Q2016"/>
    </row>
    <row r="2017" spans="1:17" hidden="1" outlineLevel="2" x14ac:dyDescent="0.25">
      <c r="C2017" s="309">
        <f>баланс!$B$1317</f>
        <v>0.25459999999998217</v>
      </c>
      <c r="N2017" s="20"/>
      <c r="O2017"/>
      <c r="P2017"/>
      <c r="Q2017"/>
    </row>
    <row r="2018" spans="1:17" hidden="1" outlineLevel="2" x14ac:dyDescent="0.25">
      <c r="C2018" s="309">
        <f>баланс!$B$1318</f>
        <v>-5.2799999999933789E-2</v>
      </c>
      <c r="N2018" s="20"/>
      <c r="O2018"/>
      <c r="P2018"/>
      <c r="Q2018"/>
    </row>
    <row r="2019" spans="1:17" hidden="1" outlineLevel="2" x14ac:dyDescent="0.25">
      <c r="C2019" s="309">
        <f>баланс!$B$1319</f>
        <v>-2120.6414628000002</v>
      </c>
      <c r="N2019" s="20"/>
      <c r="O2019"/>
      <c r="P2019"/>
      <c r="Q2019"/>
    </row>
    <row r="2020" spans="1:17" hidden="1" outlineLevel="2" x14ac:dyDescent="0.25">
      <c r="C2020" s="309">
        <f>баланс!$B$1320</f>
        <v>2121.2618160000006</v>
      </c>
      <c r="N2020" s="20"/>
      <c r="O2020"/>
      <c r="P2020"/>
      <c r="Q2020"/>
    </row>
    <row r="2021" spans="1:17" hidden="1" outlineLevel="2" x14ac:dyDescent="0.25">
      <c r="C2021" s="309">
        <f>баланс!$B$1321</f>
        <v>-1.4412500000162254E-2</v>
      </c>
      <c r="N2021" s="20"/>
      <c r="O2021"/>
      <c r="P2021"/>
      <c r="Q2021"/>
    </row>
    <row r="2022" spans="1:17" hidden="1" outlineLevel="2" x14ac:dyDescent="0.25">
      <c r="C2022" s="309">
        <f>баланс!$B$1322</f>
        <v>-0.3025199999999586</v>
      </c>
      <c r="N2022" s="20"/>
      <c r="O2022"/>
      <c r="P2022"/>
      <c r="Q2022"/>
    </row>
    <row r="2023" spans="1:17" hidden="1" outlineLevel="2" x14ac:dyDescent="0.25">
      <c r="C2023" s="309">
        <f>баланс!$B$1323</f>
        <v>-0.39259999999990214</v>
      </c>
      <c r="N2023" s="20"/>
      <c r="O2023"/>
      <c r="P2023"/>
      <c r="Q2023"/>
    </row>
    <row r="2024" spans="1:17" hidden="1" outlineLevel="1" x14ac:dyDescent="0.25">
      <c r="A2024" s="96" t="s">
        <v>1046</v>
      </c>
      <c r="C2024" s="309">
        <f>SUM(C2016:C2023)</f>
        <v>-0.16227929999968183</v>
      </c>
      <c r="N2024" s="20"/>
      <c r="O2024"/>
      <c r="P2024"/>
      <c r="Q2024"/>
    </row>
    <row r="2025" spans="1:17" hidden="1" outlineLevel="2" x14ac:dyDescent="0.25">
      <c r="B2025" s="96" t="s">
        <v>1375</v>
      </c>
      <c r="C2025" s="309">
        <f>баланс!$B$1324</f>
        <v>0.11799999999993815</v>
      </c>
      <c r="N2025" s="20"/>
      <c r="O2025"/>
      <c r="P2025"/>
      <c r="Q2025"/>
    </row>
    <row r="2026" spans="1:17" hidden="1" outlineLevel="2" x14ac:dyDescent="0.25">
      <c r="C2026" s="309">
        <f>баланс!$B$1325</f>
        <v>-0.34849499999995714</v>
      </c>
      <c r="N2026" s="20"/>
      <c r="O2026"/>
      <c r="P2026"/>
      <c r="Q2026"/>
    </row>
    <row r="2027" spans="1:17" x14ac:dyDescent="0.25">
      <c r="A2027" s="96" t="s">
        <v>1048</v>
      </c>
      <c r="C2027" s="309">
        <f>SUM(C2025:C2026)</f>
        <v>-0.23049500000001899</v>
      </c>
      <c r="N2027" s="20"/>
      <c r="O2027"/>
      <c r="P2027"/>
      <c r="Q2027"/>
    </row>
    <row r="2028" spans="1:17" hidden="1" outlineLevel="2" x14ac:dyDescent="0.25">
      <c r="B2028" s="96" t="s">
        <v>1375</v>
      </c>
      <c r="C2028" s="309">
        <f>баланс!$B$1326</f>
        <v>-0.79387199999973745</v>
      </c>
      <c r="N2028" s="20"/>
      <c r="O2028"/>
      <c r="P2028"/>
      <c r="Q2028"/>
    </row>
    <row r="2029" spans="1:17" hidden="1" outlineLevel="2" x14ac:dyDescent="0.25">
      <c r="C2029" s="309">
        <f>баланс!$B$1327</f>
        <v>0.56702500000005784</v>
      </c>
      <c r="N2029" s="20"/>
      <c r="O2029"/>
      <c r="P2029"/>
      <c r="Q2029"/>
    </row>
    <row r="2030" spans="1:17" hidden="1" outlineLevel="2" x14ac:dyDescent="0.25">
      <c r="C2030" s="309">
        <f>баланс!$B$1328</f>
        <v>0.5092159999994692</v>
      </c>
      <c r="N2030" s="20"/>
      <c r="O2030"/>
      <c r="P2030"/>
      <c r="Q2030"/>
    </row>
    <row r="2031" spans="1:17" hidden="1" outlineLevel="1" x14ac:dyDescent="0.25">
      <c r="A2031" s="96" t="s">
        <v>1050</v>
      </c>
      <c r="C2031" s="309">
        <f>SUM(C2028:C2030)</f>
        <v>0.28236899999978959</v>
      </c>
      <c r="N2031" s="20"/>
      <c r="O2031"/>
      <c r="P2031"/>
      <c r="Q2031"/>
    </row>
    <row r="2032" spans="1:17" hidden="1" outlineLevel="2" x14ac:dyDescent="0.25">
      <c r="B2032" s="96" t="s">
        <v>1375</v>
      </c>
      <c r="C2032" s="309">
        <f>баланс!$B$1329</f>
        <v>0.25322000000005573</v>
      </c>
      <c r="N2032" s="20"/>
      <c r="O2032"/>
      <c r="P2032"/>
      <c r="Q2032"/>
    </row>
    <row r="2033" spans="1:17" hidden="1" outlineLevel="2" x14ac:dyDescent="0.25">
      <c r="C2033" s="309">
        <f>баланс!$B$1330</f>
        <v>0.17319950000000972</v>
      </c>
      <c r="N2033" s="20"/>
      <c r="O2033"/>
      <c r="P2033"/>
      <c r="Q2033"/>
    </row>
    <row r="2034" spans="1:17" hidden="1" outlineLevel="1" x14ac:dyDescent="0.25">
      <c r="A2034" s="96" t="s">
        <v>1052</v>
      </c>
      <c r="C2034" s="309">
        <f>SUM(C2032:C2033)</f>
        <v>0.42641950000006545</v>
      </c>
      <c r="N2034" s="20"/>
      <c r="O2034"/>
      <c r="P2034"/>
      <c r="Q2034"/>
    </row>
    <row r="2035" spans="1:17" hidden="1" outlineLevel="2" x14ac:dyDescent="0.25">
      <c r="B2035" s="96" t="s">
        <v>1375</v>
      </c>
      <c r="C2035" s="309">
        <f>баланс!$B$1331</f>
        <v>0.39485999999988053</v>
      </c>
      <c r="N2035" s="20"/>
      <c r="O2035"/>
      <c r="P2035"/>
      <c r="Q2035"/>
    </row>
    <row r="2036" spans="1:17" hidden="1" outlineLevel="1" x14ac:dyDescent="0.25">
      <c r="A2036" s="96" t="s">
        <v>1351</v>
      </c>
      <c r="C2036" s="309">
        <f>SUM(C2035)</f>
        <v>0.39485999999988053</v>
      </c>
      <c r="N2036" s="20"/>
      <c r="O2036"/>
      <c r="P2036"/>
      <c r="Q2036"/>
    </row>
    <row r="2037" spans="1:17" hidden="1" outlineLevel="2" x14ac:dyDescent="0.25">
      <c r="B2037" s="96" t="s">
        <v>1375</v>
      </c>
      <c r="C2037" s="309">
        <f>баланс!$B$1332</f>
        <v>-0.48285800000002155</v>
      </c>
      <c r="N2037" s="20"/>
      <c r="O2037"/>
      <c r="P2037"/>
      <c r="Q2037"/>
    </row>
    <row r="2038" spans="1:17" hidden="1" outlineLevel="1" x14ac:dyDescent="0.25">
      <c r="A2038" s="96" t="s">
        <v>1053</v>
      </c>
      <c r="C2038" s="309">
        <f>SUM(C2037)</f>
        <v>-0.48285800000002155</v>
      </c>
      <c r="N2038" s="20"/>
      <c r="O2038"/>
      <c r="P2038"/>
      <c r="Q2038"/>
    </row>
    <row r="2039" spans="1:17" hidden="1" outlineLevel="2" x14ac:dyDescent="0.25">
      <c r="B2039" s="96" t="s">
        <v>1375</v>
      </c>
      <c r="C2039" s="309">
        <f>баланс!$B$1333</f>
        <v>0.62020000000006803</v>
      </c>
      <c r="N2039" s="20"/>
      <c r="O2039"/>
      <c r="P2039"/>
      <c r="Q2039"/>
    </row>
    <row r="2040" spans="1:17" x14ac:dyDescent="0.25">
      <c r="A2040" s="96" t="s">
        <v>1054</v>
      </c>
      <c r="C2040" s="309">
        <f>SUM(C2039)</f>
        <v>0.62020000000006803</v>
      </c>
      <c r="N2040" s="20"/>
      <c r="O2040"/>
      <c r="P2040"/>
      <c r="Q2040"/>
    </row>
    <row r="2041" spans="1:17" hidden="1" outlineLevel="2" x14ac:dyDescent="0.25">
      <c r="B2041" s="96" t="s">
        <v>1375</v>
      </c>
      <c r="C2041" s="309">
        <f>баланс!$B$1334</f>
        <v>-0.97572999999977128</v>
      </c>
      <c r="N2041" s="20"/>
      <c r="O2041"/>
      <c r="P2041"/>
      <c r="Q2041"/>
    </row>
    <row r="2042" spans="1:17" hidden="1" outlineLevel="1" x14ac:dyDescent="0.25">
      <c r="A2042" s="96" t="s">
        <v>1055</v>
      </c>
      <c r="C2042" s="309">
        <f>SUM(C2041)</f>
        <v>-0.97572999999977128</v>
      </c>
      <c r="N2042" s="20"/>
      <c r="O2042"/>
      <c r="P2042"/>
      <c r="Q2042"/>
    </row>
    <row r="2043" spans="1:17" hidden="1" outlineLevel="2" x14ac:dyDescent="0.25">
      <c r="B2043" s="96" t="s">
        <v>1375</v>
      </c>
      <c r="C2043" s="309">
        <f>баланс!$B$1335</f>
        <v>1.1351302597282427</v>
      </c>
      <c r="N2043" s="20"/>
      <c r="O2043"/>
      <c r="P2043"/>
      <c r="Q2043"/>
    </row>
    <row r="2044" spans="1:17" x14ac:dyDescent="0.25">
      <c r="A2044" s="96" t="s">
        <v>1057</v>
      </c>
      <c r="C2044" s="309">
        <f>SUM(C2043)</f>
        <v>1.1351302597282427</v>
      </c>
      <c r="N2044" s="20"/>
      <c r="O2044"/>
      <c r="P2044"/>
      <c r="Q2044"/>
    </row>
    <row r="2045" spans="1:17" hidden="1" outlineLevel="2" x14ac:dyDescent="0.25">
      <c r="B2045" s="96" t="s">
        <v>1375</v>
      </c>
      <c r="C2045" s="309">
        <f>баланс!$B$1336</f>
        <v>6.0174493767202648</v>
      </c>
      <c r="N2045" s="20"/>
      <c r="O2045"/>
      <c r="P2045"/>
      <c r="Q2045"/>
    </row>
    <row r="2046" spans="1:17" hidden="1" outlineLevel="1" x14ac:dyDescent="0.25">
      <c r="A2046" s="96" t="s">
        <v>1059</v>
      </c>
      <c r="C2046" s="309">
        <f>SUM(C2045)</f>
        <v>6.0174493767202648</v>
      </c>
      <c r="N2046" s="20"/>
      <c r="O2046"/>
      <c r="P2046"/>
      <c r="Q2046"/>
    </row>
    <row r="2047" spans="1:17" hidden="1" outlineLevel="2" x14ac:dyDescent="0.25">
      <c r="B2047" s="96" t="s">
        <v>1375</v>
      </c>
      <c r="C2047" s="309">
        <f>баланс!$B$1337</f>
        <v>1.0876100000003532</v>
      </c>
      <c r="N2047" s="20"/>
      <c r="O2047"/>
      <c r="P2047"/>
      <c r="Q2047"/>
    </row>
    <row r="2048" spans="1:17" hidden="1" outlineLevel="2" x14ac:dyDescent="0.25">
      <c r="C2048" s="309">
        <f>баланс!$B$1338</f>
        <v>5.0982000000000198</v>
      </c>
      <c r="N2048" s="20"/>
      <c r="O2048"/>
      <c r="P2048"/>
      <c r="Q2048"/>
    </row>
    <row r="2049" spans="3:17" hidden="1" outlineLevel="2" x14ac:dyDescent="0.25">
      <c r="C2049" s="309">
        <f>баланс!$B$1339</f>
        <v>-302.99489999999997</v>
      </c>
      <c r="N2049" s="20"/>
      <c r="O2049"/>
      <c r="P2049"/>
      <c r="Q2049"/>
    </row>
    <row r="2050" spans="3:17" hidden="1" outlineLevel="2" x14ac:dyDescent="0.25">
      <c r="C2050" s="309">
        <f>баланс!$B$1340</f>
        <v>828.51699999999937</v>
      </c>
      <c r="N2050" s="20"/>
      <c r="O2050"/>
      <c r="P2050"/>
      <c r="Q2050"/>
    </row>
    <row r="2051" spans="3:17" hidden="1" outlineLevel="2" x14ac:dyDescent="0.25">
      <c r="C2051" s="309">
        <f>баланс!$B$1341</f>
        <v>-844.77120000000002</v>
      </c>
      <c r="N2051" s="20"/>
      <c r="O2051"/>
      <c r="P2051"/>
      <c r="Q2051"/>
    </row>
    <row r="2052" spans="3:17" hidden="1" outlineLevel="2" x14ac:dyDescent="0.25">
      <c r="C2052" s="309">
        <f>баланс!$B$1342</f>
        <v>0.26420000000001664</v>
      </c>
      <c r="N2052" s="20"/>
      <c r="O2052"/>
      <c r="P2052"/>
      <c r="Q2052"/>
    </row>
    <row r="2053" spans="3:17" hidden="1" outlineLevel="2" x14ac:dyDescent="0.25">
      <c r="C2053" s="309">
        <f>баланс!$B$1343</f>
        <v>2.5325000000000273</v>
      </c>
      <c r="N2053" s="20"/>
      <c r="O2053"/>
      <c r="P2053"/>
      <c r="Q2053"/>
    </row>
    <row r="2054" spans="3:17" hidden="1" outlineLevel="2" x14ac:dyDescent="0.25">
      <c r="C2054" s="309">
        <f>баланс!$B$1344</f>
        <v>-4.4810019999999895</v>
      </c>
      <c r="N2054" s="20"/>
      <c r="O2054"/>
      <c r="P2054"/>
      <c r="Q2054"/>
    </row>
    <row r="2055" spans="3:17" hidden="1" outlineLevel="2" x14ac:dyDescent="0.25">
      <c r="C2055" s="309">
        <f>баланс!$B$1345</f>
        <v>314.99619999999999</v>
      </c>
      <c r="N2055" s="20"/>
      <c r="O2055"/>
      <c r="P2055"/>
      <c r="Q2055"/>
    </row>
    <row r="2056" spans="3:17" hidden="1" outlineLevel="2" x14ac:dyDescent="0.25">
      <c r="C2056" s="309">
        <f>баланс!$B$1346</f>
        <v>18.206079999999929</v>
      </c>
      <c r="N2056" s="20"/>
      <c r="O2056"/>
      <c r="P2056"/>
      <c r="Q2056"/>
    </row>
    <row r="2057" spans="3:17" hidden="1" outlineLevel="2" x14ac:dyDescent="0.25">
      <c r="C2057" s="309">
        <f>баланс!$B$1347</f>
        <v>502.26074999999992</v>
      </c>
      <c r="N2057" s="20"/>
      <c r="O2057"/>
      <c r="P2057"/>
      <c r="Q2057"/>
    </row>
    <row r="2058" spans="3:17" hidden="1" outlineLevel="2" x14ac:dyDescent="0.25">
      <c r="C2058" s="309">
        <f>баланс!$B$1348</f>
        <v>-504.94355000000002</v>
      </c>
      <c r="N2058" s="20"/>
      <c r="O2058"/>
      <c r="P2058"/>
      <c r="Q2058"/>
    </row>
    <row r="2059" spans="3:17" hidden="1" outlineLevel="2" x14ac:dyDescent="0.25">
      <c r="C2059" s="309">
        <f>баланс!$B$1349</f>
        <v>-317.10347999999999</v>
      </c>
      <c r="N2059" s="20"/>
      <c r="O2059"/>
      <c r="P2059"/>
      <c r="Q2059"/>
    </row>
    <row r="2060" spans="3:17" hidden="1" outlineLevel="2" x14ac:dyDescent="0.25">
      <c r="C2060" s="309">
        <f>баланс!$B$1350</f>
        <v>315.83699999999999</v>
      </c>
      <c r="N2060" s="20"/>
      <c r="O2060"/>
      <c r="P2060"/>
      <c r="Q2060"/>
    </row>
    <row r="2061" spans="3:17" hidden="1" outlineLevel="2" x14ac:dyDescent="0.25">
      <c r="C2061" s="309">
        <f>баланс!$B$1351</f>
        <v>0.27760000000000673</v>
      </c>
      <c r="N2061" s="20"/>
      <c r="O2061"/>
      <c r="P2061"/>
      <c r="Q2061"/>
    </row>
    <row r="2062" spans="3:17" hidden="1" outlineLevel="2" x14ac:dyDescent="0.25">
      <c r="C2062" s="309">
        <f>баланс!$B$1352</f>
        <v>0.31254999999964639</v>
      </c>
      <c r="N2062" s="20"/>
      <c r="O2062"/>
      <c r="P2062"/>
      <c r="Q2062"/>
    </row>
    <row r="2063" spans="3:17" hidden="1" outlineLevel="2" x14ac:dyDescent="0.25">
      <c r="C2063" s="309">
        <f>баланс!$B$1353</f>
        <v>-8.5826999999881082E-2</v>
      </c>
      <c r="N2063" s="20"/>
      <c r="O2063"/>
      <c r="P2063"/>
      <c r="Q2063"/>
    </row>
    <row r="2064" spans="3:17" hidden="1" outlineLevel="2" x14ac:dyDescent="0.25">
      <c r="C2064" s="309">
        <f>баланс!$B$1354</f>
        <v>20.22900549999963</v>
      </c>
      <c r="N2064" s="20"/>
      <c r="O2064"/>
      <c r="P2064"/>
      <c r="Q2064"/>
    </row>
    <row r="2065" spans="1:17" hidden="1" outlineLevel="2" x14ac:dyDescent="0.25">
      <c r="C2065" s="309">
        <f>баланс!$B$1355</f>
        <v>0.18115999999997712</v>
      </c>
      <c r="N2065" s="20"/>
      <c r="O2065"/>
      <c r="P2065"/>
      <c r="Q2065"/>
    </row>
    <row r="2066" spans="1:17" hidden="1" outlineLevel="2" x14ac:dyDescent="0.25">
      <c r="C2066" s="309">
        <f>баланс!$B$1356</f>
        <v>-0.56932499999999209</v>
      </c>
      <c r="N2066" s="20"/>
      <c r="O2066"/>
      <c r="P2066"/>
      <c r="Q2066"/>
    </row>
    <row r="2067" spans="1:17" hidden="1" outlineLevel="2" x14ac:dyDescent="0.25">
      <c r="C2067" s="309">
        <f>баланс!$B$1357</f>
        <v>-1.7670294999998077</v>
      </c>
      <c r="N2067" s="20"/>
      <c r="O2067"/>
      <c r="P2067"/>
      <c r="Q2067"/>
    </row>
    <row r="2068" spans="1:17" hidden="1" outlineLevel="2" x14ac:dyDescent="0.25">
      <c r="C2068" s="309">
        <f>баланс!$B$1358</f>
        <v>-0.10565800000000536</v>
      </c>
      <c r="N2068" s="20"/>
      <c r="O2068"/>
      <c r="P2068"/>
      <c r="Q2068"/>
    </row>
    <row r="2069" spans="1:17" hidden="1" outlineLevel="2" x14ac:dyDescent="0.25">
      <c r="C2069" s="309">
        <f>баланс!$B$1359</f>
        <v>-0.15615999999988617</v>
      </c>
      <c r="N2069" s="20"/>
      <c r="O2069"/>
      <c r="P2069"/>
      <c r="Q2069"/>
    </row>
    <row r="2070" spans="1:17" hidden="1" outlineLevel="2" x14ac:dyDescent="0.25">
      <c r="C2070" s="309">
        <f>баланс!$B$1360</f>
        <v>-0.46560999999974229</v>
      </c>
      <c r="N2070" s="20"/>
      <c r="O2070"/>
      <c r="P2070"/>
      <c r="Q2070"/>
    </row>
    <row r="2071" spans="1:17" hidden="1" outlineLevel="2" x14ac:dyDescent="0.25">
      <c r="C2071" s="309">
        <f>баланс!$B$1361</f>
        <v>8.615199999997003E-2</v>
      </c>
      <c r="N2071" s="20"/>
      <c r="O2071"/>
      <c r="P2071"/>
      <c r="Q2071"/>
    </row>
    <row r="2072" spans="1:17" hidden="1" outlineLevel="2" x14ac:dyDescent="0.25">
      <c r="C2072" s="309">
        <f>баланс!$B$1362</f>
        <v>0.60345550000056392</v>
      </c>
      <c r="N2072" s="20"/>
      <c r="O2072"/>
      <c r="P2072"/>
      <c r="Q2072"/>
    </row>
    <row r="2073" spans="1:17" hidden="1" outlineLevel="2" x14ac:dyDescent="0.25">
      <c r="C2073" s="309">
        <f>баланс!$B$1363</f>
        <v>-33.127642500000093</v>
      </c>
      <c r="N2073" s="20"/>
      <c r="O2073"/>
      <c r="P2073"/>
      <c r="Q2073"/>
    </row>
    <row r="2074" spans="1:17" hidden="1" outlineLevel="2" x14ac:dyDescent="0.25">
      <c r="C2074" s="309">
        <f>баланс!$B$1364</f>
        <v>0.18637999999987187</v>
      </c>
      <c r="N2074" s="20"/>
      <c r="O2074"/>
      <c r="P2074"/>
      <c r="Q2074"/>
    </row>
    <row r="2075" spans="1:17" hidden="1" outlineLevel="2" x14ac:dyDescent="0.25">
      <c r="C2075" s="309">
        <f>баланс!$B$1365</f>
        <v>0.44026000000008025</v>
      </c>
      <c r="N2075" s="20"/>
      <c r="O2075"/>
      <c r="P2075"/>
      <c r="Q2075"/>
    </row>
    <row r="2076" spans="1:17" hidden="1" outlineLevel="2" x14ac:dyDescent="0.25">
      <c r="C2076" s="309">
        <f>баланс!$B$1366</f>
        <v>52.581400000000031</v>
      </c>
      <c r="N2076" s="20"/>
      <c r="O2076"/>
      <c r="P2076"/>
      <c r="Q2076"/>
    </row>
    <row r="2077" spans="1:17" hidden="1" outlineLevel="2" x14ac:dyDescent="0.25">
      <c r="C2077" s="309">
        <f>баланс!$B$1367</f>
        <v>-62.006890000000567</v>
      </c>
      <c r="N2077" s="20"/>
      <c r="O2077"/>
      <c r="P2077"/>
      <c r="Q2077"/>
    </row>
    <row r="2078" spans="1:17" hidden="1" outlineLevel="2" x14ac:dyDescent="0.25">
      <c r="C2078" s="309">
        <f>баланс!$B$1368</f>
        <v>3.5767400000004272</v>
      </c>
      <c r="N2078" s="20"/>
      <c r="O2078"/>
      <c r="P2078"/>
      <c r="Q2078"/>
    </row>
    <row r="2079" spans="1:17" hidden="1" outlineLevel="2" x14ac:dyDescent="0.25">
      <c r="C2079" s="309">
        <f>баланс!$B$1369</f>
        <v>-2.2604699999999411</v>
      </c>
      <c r="N2079" s="20"/>
      <c r="O2079"/>
      <c r="P2079"/>
      <c r="Q2079"/>
    </row>
    <row r="2080" spans="1:17" hidden="1" outlineLevel="1" x14ac:dyDescent="0.25">
      <c r="A2080" s="96" t="s">
        <v>1061</v>
      </c>
      <c r="C2080" s="309">
        <f>SUM(C2047:C2079)</f>
        <v>-7.5645010000001207</v>
      </c>
      <c r="N2080" s="20"/>
      <c r="O2080"/>
      <c r="P2080"/>
      <c r="Q2080"/>
    </row>
    <row r="2081" spans="1:17" hidden="1" outlineLevel="2" x14ac:dyDescent="0.25">
      <c r="B2081" s="96" t="s">
        <v>1375</v>
      </c>
      <c r="C2081" s="309">
        <f>баланс!$B$1370</f>
        <v>-14.301456186530174</v>
      </c>
      <c r="N2081" s="20"/>
      <c r="O2081"/>
      <c r="P2081"/>
      <c r="Q2081"/>
    </row>
    <row r="2082" spans="1:17" hidden="1" outlineLevel="2" x14ac:dyDescent="0.25">
      <c r="C2082" s="309">
        <f>баланс!$B$1371</f>
        <v>-8.4110000000009677E-2</v>
      </c>
      <c r="N2082" s="20"/>
      <c r="O2082"/>
      <c r="P2082"/>
      <c r="Q2082"/>
    </row>
    <row r="2083" spans="1:17" x14ac:dyDescent="0.25">
      <c r="A2083" s="96" t="s">
        <v>1063</v>
      </c>
      <c r="C2083" s="309">
        <f>SUM(C2081:C2082)</f>
        <v>-14.385566186530184</v>
      </c>
      <c r="N2083" s="20"/>
      <c r="O2083"/>
      <c r="P2083"/>
      <c r="Q2083"/>
    </row>
    <row r="2084" spans="1:17" hidden="1" outlineLevel="2" x14ac:dyDescent="0.25">
      <c r="B2084" s="96" t="s">
        <v>1375</v>
      </c>
      <c r="C2084" s="309">
        <f>баланс!$B$1372</f>
        <v>-2.6373300000000199</v>
      </c>
      <c r="N2084" s="20"/>
      <c r="O2084"/>
      <c r="P2084"/>
      <c r="Q2084"/>
    </row>
    <row r="2085" spans="1:17" hidden="1" outlineLevel="2" x14ac:dyDescent="0.25">
      <c r="C2085" s="309">
        <f>баланс!$B$1373</f>
        <v>1.7365500000323664E-2</v>
      </c>
      <c r="N2085" s="20"/>
      <c r="O2085"/>
      <c r="P2085"/>
      <c r="Q2085"/>
    </row>
    <row r="2086" spans="1:17" hidden="1" outlineLevel="1" x14ac:dyDescent="0.25">
      <c r="A2086" s="96" t="s">
        <v>1065</v>
      </c>
      <c r="C2086" s="309">
        <f>SUM(C2084:C2085)</f>
        <v>-2.6199644999996963</v>
      </c>
      <c r="N2086" s="20"/>
      <c r="O2086"/>
      <c r="P2086"/>
      <c r="Q2086"/>
    </row>
    <row r="2087" spans="1:17" hidden="1" outlineLevel="2" x14ac:dyDescent="0.25">
      <c r="B2087" s="96" t="s">
        <v>1375</v>
      </c>
      <c r="C2087" s="309">
        <f>баланс!$B$1374</f>
        <v>-88.34230000000025</v>
      </c>
      <c r="N2087" s="20"/>
      <c r="O2087"/>
      <c r="P2087"/>
      <c r="Q2087"/>
    </row>
    <row r="2088" spans="1:17" x14ac:dyDescent="0.25">
      <c r="A2088" s="96" t="s">
        <v>1067</v>
      </c>
      <c r="C2088" s="309">
        <f>SUM(C2087)</f>
        <v>-88.34230000000025</v>
      </c>
      <c r="N2088" s="20"/>
      <c r="O2088"/>
      <c r="P2088"/>
      <c r="Q2088"/>
    </row>
    <row r="2089" spans="1:17" hidden="1" outlineLevel="2" x14ac:dyDescent="0.25">
      <c r="B2089" s="96" t="s">
        <v>1375</v>
      </c>
      <c r="C2089" s="309">
        <f>баланс!$B$1375</f>
        <v>-0.37727988284905223</v>
      </c>
      <c r="N2089" s="20"/>
      <c r="O2089"/>
      <c r="P2089"/>
      <c r="Q2089"/>
    </row>
    <row r="2090" spans="1:17" hidden="1" outlineLevel="2" x14ac:dyDescent="0.25">
      <c r="C2090" s="309">
        <f>баланс!$B$1376</f>
        <v>1.2330000000019936E-2</v>
      </c>
      <c r="N2090" s="20"/>
      <c r="O2090"/>
      <c r="P2090"/>
      <c r="Q2090"/>
    </row>
    <row r="2091" spans="1:17" hidden="1" outlineLevel="1" x14ac:dyDescent="0.25">
      <c r="A2091" s="96" t="s">
        <v>1068</v>
      </c>
      <c r="C2091" s="309">
        <f>SUM(C2089:C2090)</f>
        <v>-0.36494988284903229</v>
      </c>
      <c r="N2091" s="20"/>
      <c r="O2091"/>
      <c r="P2091"/>
      <c r="Q2091"/>
    </row>
    <row r="2092" spans="1:17" hidden="1" outlineLevel="2" x14ac:dyDescent="0.25">
      <c r="B2092" s="96" t="s">
        <v>1375</v>
      </c>
      <c r="C2092" s="309">
        <f>баланс!$B$1377</f>
        <v>-0.11290000000008149</v>
      </c>
      <c r="N2092" s="20"/>
      <c r="O2092"/>
      <c r="P2092"/>
      <c r="Q2092"/>
    </row>
    <row r="2093" spans="1:17" x14ac:dyDescent="0.25">
      <c r="A2093" s="96" t="s">
        <v>1070</v>
      </c>
      <c r="C2093" s="309">
        <f>SUM(C2092)</f>
        <v>-0.11290000000008149</v>
      </c>
      <c r="N2093" s="20"/>
      <c r="O2093"/>
      <c r="P2093"/>
      <c r="Q2093"/>
    </row>
    <row r="2094" spans="1:17" hidden="1" outlineLevel="2" x14ac:dyDescent="0.25">
      <c r="B2094" s="96" t="s">
        <v>1375</v>
      </c>
      <c r="C2094" s="309">
        <f>баланс!$B$1378</f>
        <v>-4.9060000000281434E-2</v>
      </c>
      <c r="N2094" s="20"/>
      <c r="O2094"/>
      <c r="P2094"/>
      <c r="Q2094"/>
    </row>
    <row r="2095" spans="1:17" hidden="1" outlineLevel="1" x14ac:dyDescent="0.25">
      <c r="A2095" s="96" t="s">
        <v>1071</v>
      </c>
      <c r="C2095" s="309">
        <f>SUM(C2094)</f>
        <v>-4.9060000000281434E-2</v>
      </c>
      <c r="N2095" s="20"/>
      <c r="O2095"/>
      <c r="P2095"/>
      <c r="Q2095"/>
    </row>
    <row r="2096" spans="1:17" hidden="1" outlineLevel="2" x14ac:dyDescent="0.25">
      <c r="B2096" s="96" t="s">
        <v>1375</v>
      </c>
      <c r="C2096" s="309">
        <f>баланс!$B$1379</f>
        <v>-0.84955000000019254</v>
      </c>
      <c r="N2096" s="20"/>
      <c r="O2096"/>
      <c r="P2096"/>
      <c r="Q2096"/>
    </row>
    <row r="2097" spans="1:17" hidden="1" outlineLevel="2" x14ac:dyDescent="0.25">
      <c r="C2097" s="309">
        <f>баланс!$B$1380</f>
        <v>1.3799999999946522E-2</v>
      </c>
      <c r="N2097" s="20"/>
      <c r="O2097"/>
      <c r="P2097"/>
      <c r="Q2097"/>
    </row>
    <row r="2098" spans="1:17" x14ac:dyDescent="0.25">
      <c r="A2098" s="96" t="s">
        <v>1072</v>
      </c>
      <c r="C2098" s="309">
        <f>SUM(C2096:C2097)</f>
        <v>-0.83575000000024602</v>
      </c>
      <c r="N2098" s="20"/>
      <c r="O2098"/>
      <c r="P2098"/>
      <c r="Q2098"/>
    </row>
    <row r="2099" spans="1:17" hidden="1" outlineLevel="2" x14ac:dyDescent="0.25">
      <c r="B2099" s="96" t="s">
        <v>1375</v>
      </c>
      <c r="C2099" s="309">
        <f>баланс!$B$1381</f>
        <v>-0.56459999999998445</v>
      </c>
      <c r="N2099" s="20"/>
      <c r="O2099"/>
      <c r="P2099"/>
      <c r="Q2099"/>
    </row>
    <row r="2100" spans="1:17" hidden="1" outlineLevel="2" x14ac:dyDescent="0.25">
      <c r="C2100" s="309">
        <f>баланс!$B$1382</f>
        <v>1.5999999998257408E-3</v>
      </c>
      <c r="N2100" s="20"/>
      <c r="O2100"/>
      <c r="P2100"/>
      <c r="Q2100"/>
    </row>
    <row r="2101" spans="1:17" hidden="1" outlineLevel="2" x14ac:dyDescent="0.25">
      <c r="C2101" s="309">
        <f>баланс!$B$1383</f>
        <v>-0.49419999999997799</v>
      </c>
      <c r="N2101" s="20"/>
      <c r="O2101"/>
      <c r="P2101"/>
      <c r="Q2101"/>
    </row>
    <row r="2102" spans="1:17" hidden="1" outlineLevel="2" x14ac:dyDescent="0.25">
      <c r="C2102" s="309">
        <f>баланс!$B$1384</f>
        <v>-0.15211125000007542</v>
      </c>
      <c r="N2102" s="20"/>
      <c r="O2102"/>
      <c r="P2102"/>
      <c r="Q2102"/>
    </row>
    <row r="2103" spans="1:17" hidden="1" outlineLevel="1" x14ac:dyDescent="0.25">
      <c r="A2103" s="96" t="s">
        <v>1074</v>
      </c>
      <c r="C2103" s="309">
        <f>SUM(C2099:C2102)</f>
        <v>-1.2093112500002121</v>
      </c>
      <c r="N2103" s="20"/>
      <c r="O2103"/>
      <c r="P2103"/>
      <c r="Q2103"/>
    </row>
    <row r="2104" spans="1:17" hidden="1" outlineLevel="2" x14ac:dyDescent="0.25">
      <c r="B2104" s="96" t="s">
        <v>1375</v>
      </c>
      <c r="C2104" s="309">
        <f>баланс!$B$1385</f>
        <v>1.8954000000001088</v>
      </c>
      <c r="N2104" s="20"/>
      <c r="O2104"/>
      <c r="P2104"/>
      <c r="Q2104"/>
    </row>
    <row r="2105" spans="1:17" x14ac:dyDescent="0.25">
      <c r="A2105" s="96" t="s">
        <v>1076</v>
      </c>
      <c r="C2105" s="309">
        <f>SUM(C2104)</f>
        <v>1.8954000000001088</v>
      </c>
      <c r="N2105" s="20"/>
      <c r="O2105"/>
      <c r="P2105"/>
      <c r="Q2105"/>
    </row>
    <row r="2106" spans="1:17" hidden="1" outlineLevel="2" x14ac:dyDescent="0.25">
      <c r="B2106" s="96" t="s">
        <v>1375</v>
      </c>
      <c r="C2106" s="309">
        <f>баланс!$B$1386</f>
        <v>-0.4239999999997508</v>
      </c>
      <c r="N2106" s="20"/>
      <c r="O2106"/>
      <c r="P2106"/>
      <c r="Q2106"/>
    </row>
    <row r="2107" spans="1:17" hidden="1" outlineLevel="1" x14ac:dyDescent="0.25">
      <c r="A2107" s="96" t="s">
        <v>1078</v>
      </c>
      <c r="C2107" s="309">
        <f>SUM(C2106)</f>
        <v>-0.4239999999997508</v>
      </c>
      <c r="N2107" s="20"/>
      <c r="O2107"/>
      <c r="P2107"/>
      <c r="Q2107"/>
    </row>
    <row r="2108" spans="1:17" hidden="1" outlineLevel="2" x14ac:dyDescent="0.25">
      <c r="B2108" s="96" t="s">
        <v>1375</v>
      </c>
      <c r="C2108" s="309">
        <f>баланс!$B$1387</f>
        <v>-1.2860804541588777</v>
      </c>
      <c r="N2108" s="20"/>
      <c r="O2108"/>
      <c r="P2108"/>
      <c r="Q2108"/>
    </row>
    <row r="2109" spans="1:17" x14ac:dyDescent="0.25">
      <c r="A2109" s="96" t="s">
        <v>1079</v>
      </c>
      <c r="C2109" s="309">
        <f>SUM(C2108)</f>
        <v>-1.2860804541588777</v>
      </c>
      <c r="N2109" s="20"/>
      <c r="O2109"/>
      <c r="P2109"/>
      <c r="Q2109"/>
    </row>
    <row r="2110" spans="1:17" hidden="1" outlineLevel="2" x14ac:dyDescent="0.25">
      <c r="B2110" s="96" t="s">
        <v>1375</v>
      </c>
      <c r="C2110" s="309">
        <f>баланс!$B$1388</f>
        <v>1.7317999999999074</v>
      </c>
      <c r="N2110" s="20"/>
      <c r="O2110"/>
      <c r="P2110"/>
      <c r="Q2110"/>
    </row>
    <row r="2111" spans="1:17" hidden="1" outlineLevel="1" x14ac:dyDescent="0.25">
      <c r="A2111" s="96" t="s">
        <v>1081</v>
      </c>
      <c r="C2111" s="309">
        <f>SUM(C2110)</f>
        <v>1.7317999999999074</v>
      </c>
      <c r="N2111" s="20"/>
      <c r="O2111"/>
      <c r="P2111"/>
      <c r="Q2111"/>
    </row>
    <row r="2112" spans="1:17" hidden="1" outlineLevel="2" x14ac:dyDescent="0.25">
      <c r="B2112" s="96" t="s">
        <v>1375</v>
      </c>
      <c r="C2112" s="309">
        <f>баланс!$B$1389</f>
        <v>-2.3206000000129734E-2</v>
      </c>
      <c r="N2112" s="20"/>
      <c r="O2112"/>
      <c r="P2112"/>
      <c r="Q2112"/>
    </row>
    <row r="2113" spans="1:17" hidden="1" outlineLevel="1" x14ac:dyDescent="0.25">
      <c r="A2113" s="96" t="s">
        <v>1083</v>
      </c>
      <c r="C2113" s="309">
        <f>SUM(C2112)</f>
        <v>-2.3206000000129734E-2</v>
      </c>
      <c r="N2113" s="20"/>
      <c r="O2113"/>
      <c r="P2113"/>
      <c r="Q2113"/>
    </row>
    <row r="2114" spans="1:17" hidden="1" outlineLevel="2" x14ac:dyDescent="0.25">
      <c r="B2114" s="96" t="s">
        <v>1375</v>
      </c>
      <c r="C2114" s="309">
        <f>баланс!$B$1390</f>
        <v>2.5286800000001222</v>
      </c>
      <c r="N2114" s="20"/>
      <c r="O2114"/>
      <c r="P2114"/>
      <c r="Q2114"/>
    </row>
    <row r="2115" spans="1:17" hidden="1" outlineLevel="2" x14ac:dyDescent="0.25">
      <c r="C2115" s="309">
        <f>баланс!$B$1391</f>
        <v>-6.5620000000080836E-2</v>
      </c>
      <c r="N2115" s="20"/>
      <c r="O2115"/>
      <c r="P2115"/>
      <c r="Q2115"/>
    </row>
    <row r="2116" spans="1:17" hidden="1" outlineLevel="2" x14ac:dyDescent="0.25">
      <c r="C2116" s="309">
        <f>баланс!$B$1392</f>
        <v>-6.2100000000100408E-2</v>
      </c>
      <c r="N2116" s="20"/>
      <c r="O2116"/>
      <c r="P2116"/>
      <c r="Q2116"/>
    </row>
    <row r="2117" spans="1:17" hidden="1" outlineLevel="2" x14ac:dyDescent="0.25">
      <c r="C2117" s="309">
        <f>баланс!$B$1393</f>
        <v>0.14885000000003856</v>
      </c>
      <c r="N2117" s="20"/>
      <c r="O2117"/>
      <c r="P2117"/>
      <c r="Q2117"/>
    </row>
    <row r="2118" spans="1:17" hidden="1" outlineLevel="2" x14ac:dyDescent="0.25">
      <c r="C2118" s="309">
        <f>баланс!$B$1394</f>
        <v>-0.28352200000017547</v>
      </c>
      <c r="N2118" s="20"/>
      <c r="O2118"/>
      <c r="P2118"/>
      <c r="Q2118"/>
    </row>
    <row r="2119" spans="1:17" hidden="1" outlineLevel="2" x14ac:dyDescent="0.25">
      <c r="C2119" s="309">
        <f>баланс!$B$1395</f>
        <v>-4.1600000000698856E-3</v>
      </c>
      <c r="N2119" s="20"/>
      <c r="O2119"/>
      <c r="P2119"/>
      <c r="Q2119"/>
    </row>
    <row r="2120" spans="1:17" hidden="1" outlineLevel="2" x14ac:dyDescent="0.25">
      <c r="C2120" s="309">
        <f>баланс!$B$1396</f>
        <v>-0.35034550000000309</v>
      </c>
      <c r="N2120" s="20"/>
      <c r="O2120"/>
      <c r="P2120"/>
      <c r="Q2120"/>
    </row>
    <row r="2121" spans="1:17" hidden="1" outlineLevel="2" x14ac:dyDescent="0.25">
      <c r="C2121" s="309">
        <f>баланс!$B$1397</f>
        <v>3.8700000000062573E-2</v>
      </c>
      <c r="N2121" s="20"/>
      <c r="O2121"/>
      <c r="P2121"/>
      <c r="Q2121"/>
    </row>
    <row r="2122" spans="1:17" hidden="1" outlineLevel="2" x14ac:dyDescent="0.25">
      <c r="C2122" s="309">
        <f>баланс!$B$1398</f>
        <v>-1.9834999999999354</v>
      </c>
      <c r="N2122" s="20"/>
      <c r="O2122"/>
      <c r="P2122"/>
      <c r="Q2122"/>
    </row>
    <row r="2123" spans="1:17" hidden="1" outlineLevel="2" x14ac:dyDescent="0.25">
      <c r="C2123" s="309">
        <f>баланс!$B$1399</f>
        <v>0.38513000000011743</v>
      </c>
      <c r="N2123" s="20"/>
      <c r="O2123"/>
      <c r="P2123"/>
      <c r="Q2123"/>
    </row>
    <row r="2124" spans="1:17" x14ac:dyDescent="0.25">
      <c r="A2124" s="96" t="s">
        <v>1085</v>
      </c>
      <c r="C2124" s="309">
        <f>SUM(C2114:C2123)</f>
        <v>0.35211249999997563</v>
      </c>
      <c r="N2124" s="20"/>
      <c r="O2124"/>
      <c r="P2124"/>
      <c r="Q2124"/>
    </row>
    <row r="2125" spans="1:17" hidden="1" outlineLevel="2" x14ac:dyDescent="0.25">
      <c r="B2125" s="96" t="s">
        <v>1375</v>
      </c>
      <c r="C2125" s="309">
        <f>баланс!$B$1400</f>
        <v>-0.23919999999998254</v>
      </c>
      <c r="N2125" s="20"/>
      <c r="O2125"/>
      <c r="P2125"/>
      <c r="Q2125"/>
    </row>
    <row r="2126" spans="1:17" hidden="1" outlineLevel="1" x14ac:dyDescent="0.25">
      <c r="A2126" s="96" t="s">
        <v>1086</v>
      </c>
      <c r="C2126" s="309">
        <f>SUM(C2125)</f>
        <v>-0.23919999999998254</v>
      </c>
      <c r="N2126" s="20"/>
      <c r="O2126"/>
      <c r="P2126"/>
      <c r="Q2126"/>
    </row>
    <row r="2127" spans="1:17" hidden="1" outlineLevel="2" x14ac:dyDescent="0.25">
      <c r="B2127" s="96" t="s">
        <v>1375</v>
      </c>
      <c r="C2127" s="309">
        <f>баланс!$B$1401</f>
        <v>1.7600000000015825E-2</v>
      </c>
      <c r="N2127" s="20"/>
      <c r="O2127"/>
      <c r="P2127"/>
      <c r="Q2127"/>
    </row>
    <row r="2128" spans="1:17" hidden="1" outlineLevel="1" x14ac:dyDescent="0.25">
      <c r="A2128" s="96" t="s">
        <v>1087</v>
      </c>
      <c r="C2128" s="309">
        <f>SUM(C2127)</f>
        <v>1.7600000000015825E-2</v>
      </c>
      <c r="N2128" s="20"/>
      <c r="O2128"/>
      <c r="P2128"/>
      <c r="Q2128"/>
    </row>
    <row r="2129" spans="1:17" hidden="1" outlineLevel="2" x14ac:dyDescent="0.25">
      <c r="B2129" s="96" t="s">
        <v>1375</v>
      </c>
      <c r="C2129" s="309">
        <f>баланс!$B$1402</f>
        <v>6.7200000000013915E-2</v>
      </c>
      <c r="N2129" s="20"/>
      <c r="O2129"/>
      <c r="P2129"/>
      <c r="Q2129"/>
    </row>
    <row r="2130" spans="1:17" hidden="1" outlineLevel="1" x14ac:dyDescent="0.25">
      <c r="A2130" s="96" t="s">
        <v>1088</v>
      </c>
      <c r="C2130" s="309">
        <f>SUM(C2129)</f>
        <v>6.7200000000013915E-2</v>
      </c>
      <c r="N2130" s="20"/>
      <c r="O2130"/>
      <c r="P2130"/>
      <c r="Q2130"/>
    </row>
    <row r="2131" spans="1:17" hidden="1" outlineLevel="2" x14ac:dyDescent="0.25">
      <c r="B2131" s="96" t="s">
        <v>1375</v>
      </c>
      <c r="C2131" s="309">
        <f>баланс!$B$1403</f>
        <v>-0.64271500000063497</v>
      </c>
      <c r="N2131" s="20"/>
      <c r="O2131"/>
      <c r="P2131"/>
      <c r="Q2131"/>
    </row>
    <row r="2132" spans="1:17" hidden="1" outlineLevel="2" x14ac:dyDescent="0.25">
      <c r="C2132" s="309">
        <f>баланс!$B$1404</f>
        <v>-0.11321999999995569</v>
      </c>
      <c r="N2132" s="20"/>
      <c r="O2132"/>
      <c r="P2132"/>
      <c r="Q2132"/>
    </row>
    <row r="2133" spans="1:17" hidden="1" outlineLevel="2" x14ac:dyDescent="0.25">
      <c r="C2133" s="309">
        <f>баланс!$B$1405</f>
        <v>119.94449000000009</v>
      </c>
      <c r="N2133" s="20"/>
      <c r="O2133"/>
      <c r="P2133"/>
      <c r="Q2133"/>
    </row>
    <row r="2134" spans="1:17" hidden="1" outlineLevel="2" x14ac:dyDescent="0.25">
      <c r="C2134" s="309">
        <f>баланс!$B$1406</f>
        <v>-119.27140000000003</v>
      </c>
      <c r="N2134" s="20"/>
      <c r="O2134"/>
      <c r="P2134"/>
      <c r="Q2134"/>
    </row>
    <row r="2135" spans="1:17" hidden="1" outlineLevel="2" x14ac:dyDescent="0.25">
      <c r="C2135" s="309">
        <f>баланс!$B$1407</f>
        <v>0.3930000000000291</v>
      </c>
      <c r="N2135" s="20"/>
      <c r="O2135"/>
      <c r="P2135"/>
      <c r="Q2135"/>
    </row>
    <row r="2136" spans="1:17" hidden="1" outlineLevel="2" x14ac:dyDescent="0.25">
      <c r="C2136" s="309">
        <f>баланс!$B$1408</f>
        <v>322.26172999999972</v>
      </c>
      <c r="N2136" s="20"/>
      <c r="O2136"/>
      <c r="P2136"/>
      <c r="Q2136"/>
    </row>
    <row r="2137" spans="1:17" hidden="1" outlineLevel="2" x14ac:dyDescent="0.25">
      <c r="C2137" s="309">
        <f>баланс!$B$1409</f>
        <v>-322.57503000000003</v>
      </c>
      <c r="N2137" s="20"/>
      <c r="O2137"/>
      <c r="P2137"/>
      <c r="Q2137"/>
    </row>
    <row r="2138" spans="1:17" hidden="1" outlineLevel="2" x14ac:dyDescent="0.25">
      <c r="C2138" s="309">
        <f>баланс!$B$1410</f>
        <v>-0.40592400000002726</v>
      </c>
      <c r="N2138" s="20"/>
      <c r="O2138"/>
      <c r="P2138"/>
      <c r="Q2138"/>
    </row>
    <row r="2139" spans="1:17" hidden="1" outlineLevel="2" x14ac:dyDescent="0.25">
      <c r="C2139" s="309">
        <f>баланс!$B$1411</f>
        <v>1.9488700000010795E-2</v>
      </c>
      <c r="N2139" s="20"/>
      <c r="O2139"/>
      <c r="P2139"/>
      <c r="Q2139"/>
    </row>
    <row r="2140" spans="1:17" hidden="1" outlineLevel="2" x14ac:dyDescent="0.25">
      <c r="C2140" s="309">
        <f>баланс!$B$1412</f>
        <v>0.17158999999992375</v>
      </c>
      <c r="N2140" s="20"/>
      <c r="O2140"/>
      <c r="P2140"/>
      <c r="Q2140"/>
    </row>
    <row r="2141" spans="1:17" hidden="1" outlineLevel="2" x14ac:dyDescent="0.25">
      <c r="C2141" s="309">
        <f>баланс!$B$1413</f>
        <v>-0.46274700000003577</v>
      </c>
      <c r="N2141" s="20"/>
      <c r="O2141"/>
      <c r="P2141"/>
      <c r="Q2141"/>
    </row>
    <row r="2142" spans="1:17" hidden="1" outlineLevel="2" x14ac:dyDescent="0.25">
      <c r="C2142" s="309">
        <f>баланс!$B$1414</f>
        <v>0.43772800000033385</v>
      </c>
      <c r="N2142" s="20"/>
      <c r="O2142"/>
      <c r="P2142"/>
      <c r="Q2142"/>
    </row>
    <row r="2143" spans="1:17" hidden="1" outlineLevel="2" x14ac:dyDescent="0.25">
      <c r="C2143" s="309">
        <f>баланс!$B$1415</f>
        <v>-0.47550000000001091</v>
      </c>
      <c r="N2143" s="20"/>
      <c r="O2143"/>
      <c r="P2143"/>
      <c r="Q2143"/>
    </row>
    <row r="2144" spans="1:17" hidden="1" outlineLevel="1" x14ac:dyDescent="0.25">
      <c r="A2144" s="96" t="s">
        <v>1089</v>
      </c>
      <c r="C2144" s="309">
        <f>SUM(C2131:C2143)</f>
        <v>-0.71850930000061908</v>
      </c>
      <c r="N2144" s="20"/>
      <c r="O2144"/>
      <c r="P2144"/>
      <c r="Q2144"/>
    </row>
    <row r="2145" spans="1:17" hidden="1" outlineLevel="2" x14ac:dyDescent="0.25">
      <c r="B2145" s="96" t="s">
        <v>1375</v>
      </c>
      <c r="C2145" s="309">
        <f>баланс!$B$1416</f>
        <v>0.33940000000001191</v>
      </c>
      <c r="N2145" s="20"/>
      <c r="O2145"/>
      <c r="P2145"/>
      <c r="Q2145"/>
    </row>
    <row r="2146" spans="1:17" hidden="1" outlineLevel="2" x14ac:dyDescent="0.25">
      <c r="C2146" s="309">
        <f>баланс!$B$1417</f>
        <v>-0.34368000000006305</v>
      </c>
      <c r="N2146" s="20"/>
      <c r="O2146"/>
      <c r="P2146"/>
      <c r="Q2146"/>
    </row>
    <row r="2147" spans="1:17" hidden="1" outlineLevel="2" x14ac:dyDescent="0.25">
      <c r="C2147" s="309">
        <f>баланс!$B$1418</f>
        <v>0.22900000000004184</v>
      </c>
      <c r="N2147" s="20"/>
      <c r="O2147"/>
      <c r="P2147"/>
      <c r="Q2147"/>
    </row>
    <row r="2148" spans="1:17" hidden="1" outlineLevel="2" x14ac:dyDescent="0.25">
      <c r="C2148" s="309">
        <f>баланс!$B$1419</f>
        <v>0.23119999999971697</v>
      </c>
      <c r="N2148" s="20"/>
      <c r="O2148"/>
      <c r="P2148"/>
      <c r="Q2148"/>
    </row>
    <row r="2149" spans="1:17" hidden="1" outlineLevel="1" x14ac:dyDescent="0.25">
      <c r="A2149" s="96" t="s">
        <v>1091</v>
      </c>
      <c r="C2149" s="309">
        <f>SUM(C2145:C2148)</f>
        <v>0.45591999999970767</v>
      </c>
      <c r="N2149" s="20"/>
      <c r="O2149"/>
      <c r="P2149"/>
      <c r="Q2149"/>
    </row>
    <row r="2150" spans="1:17" hidden="1" outlineLevel="2" x14ac:dyDescent="0.25">
      <c r="B2150" s="96" t="s">
        <v>1375</v>
      </c>
      <c r="C2150" s="309">
        <f>баланс!$B$1420</f>
        <v>8.6208302798674481</v>
      </c>
      <c r="N2150" s="20"/>
      <c r="O2150"/>
      <c r="P2150"/>
      <c r="Q2150"/>
    </row>
    <row r="2151" spans="1:17" hidden="1" outlineLevel="1" x14ac:dyDescent="0.25">
      <c r="A2151" s="96" t="s">
        <v>1093</v>
      </c>
      <c r="C2151" s="309">
        <f>SUM(C2150)</f>
        <v>8.6208302798674481</v>
      </c>
      <c r="N2151" s="20"/>
      <c r="O2151"/>
      <c r="P2151"/>
      <c r="Q2151"/>
    </row>
    <row r="2152" spans="1:17" hidden="1" outlineLevel="2" x14ac:dyDescent="0.25">
      <c r="B2152" s="96" t="s">
        <v>1375</v>
      </c>
      <c r="C2152" s="309">
        <f>баланс!$B$1421</f>
        <v>-1.1415999999999258</v>
      </c>
      <c r="N2152" s="20"/>
      <c r="O2152"/>
      <c r="P2152"/>
      <c r="Q2152"/>
    </row>
    <row r="2153" spans="1:17" hidden="1" outlineLevel="1" x14ac:dyDescent="0.25">
      <c r="A2153" s="96" t="s">
        <v>1095</v>
      </c>
      <c r="C2153" s="309">
        <f>SUM(C2152)</f>
        <v>-1.1415999999999258</v>
      </c>
      <c r="N2153" s="20"/>
      <c r="O2153"/>
      <c r="P2153"/>
      <c r="Q2153"/>
    </row>
    <row r="2154" spans="1:17" hidden="1" outlineLevel="2" x14ac:dyDescent="0.25">
      <c r="B2154" s="96" t="s">
        <v>1375</v>
      </c>
      <c r="C2154" s="309">
        <f>баланс!$B$1422</f>
        <v>6.6332525055820781</v>
      </c>
      <c r="N2154" s="20"/>
      <c r="O2154"/>
      <c r="P2154"/>
      <c r="Q2154"/>
    </row>
    <row r="2155" spans="1:17" hidden="1" outlineLevel="1" x14ac:dyDescent="0.25">
      <c r="A2155" s="96" t="s">
        <v>1096</v>
      </c>
      <c r="C2155" s="309">
        <f>SUM(C2154)</f>
        <v>6.6332525055820781</v>
      </c>
      <c r="N2155" s="20"/>
      <c r="O2155"/>
      <c r="P2155"/>
      <c r="Q2155"/>
    </row>
    <row r="2156" spans="1:17" hidden="1" outlineLevel="2" x14ac:dyDescent="0.25">
      <c r="B2156" s="96" t="s">
        <v>1375</v>
      </c>
      <c r="C2156" s="309">
        <f>баланс!$B$1423</f>
        <v>-0.46415000000069995</v>
      </c>
      <c r="N2156" s="20"/>
      <c r="O2156"/>
      <c r="P2156"/>
      <c r="Q2156"/>
    </row>
    <row r="2157" spans="1:17" x14ac:dyDescent="0.25">
      <c r="A2157" s="96" t="s">
        <v>1098</v>
      </c>
      <c r="C2157" s="309">
        <f>SUM(C2156)</f>
        <v>-0.46415000000069995</v>
      </c>
      <c r="N2157" s="20"/>
      <c r="O2157"/>
      <c r="P2157"/>
      <c r="Q2157"/>
    </row>
    <row r="2158" spans="1:17" hidden="1" outlineLevel="2" x14ac:dyDescent="0.25">
      <c r="B2158" s="96" t="s">
        <v>1375</v>
      </c>
      <c r="C2158" s="309">
        <f>баланс!$B$1424</f>
        <v>-1.04685500000069</v>
      </c>
      <c r="N2158" s="20"/>
      <c r="O2158"/>
      <c r="P2158"/>
      <c r="Q2158"/>
    </row>
    <row r="2159" spans="1:17" hidden="1" outlineLevel="2" x14ac:dyDescent="0.25">
      <c r="C2159" s="309">
        <f>баланс!$B$1425</f>
        <v>0.38099999999997181</v>
      </c>
      <c r="N2159" s="20"/>
      <c r="O2159"/>
      <c r="P2159"/>
      <c r="Q2159"/>
    </row>
    <row r="2160" spans="1:17" hidden="1" outlineLevel="2" x14ac:dyDescent="0.25">
      <c r="C2160" s="309">
        <f>баланс!$B$1426</f>
        <v>-9.9999999999909051E-3</v>
      </c>
      <c r="N2160" s="20"/>
      <c r="O2160"/>
      <c r="P2160"/>
      <c r="Q2160"/>
    </row>
    <row r="2161" spans="1:17" hidden="1" outlineLevel="2" x14ac:dyDescent="0.25">
      <c r="C2161" s="309">
        <f>баланс!$B$1427</f>
        <v>-0.39040000000002806</v>
      </c>
      <c r="N2161" s="20"/>
      <c r="O2161"/>
      <c r="P2161"/>
      <c r="Q2161"/>
    </row>
    <row r="2162" spans="1:17" hidden="1" outlineLevel="2" x14ac:dyDescent="0.25">
      <c r="C2162" s="309">
        <f>баланс!$B$1428</f>
        <v>-5.6640000000015789E-2</v>
      </c>
      <c r="N2162" s="20"/>
      <c r="O2162"/>
      <c r="P2162"/>
      <c r="Q2162"/>
    </row>
    <row r="2163" spans="1:17" hidden="1" outlineLevel="2" x14ac:dyDescent="0.25">
      <c r="C2163" s="309">
        <f>баланс!$B$1429</f>
        <v>-0.12662000000000262</v>
      </c>
      <c r="N2163" s="20"/>
      <c r="O2163"/>
      <c r="P2163"/>
      <c r="Q2163"/>
    </row>
    <row r="2164" spans="1:17" hidden="1" outlineLevel="1" x14ac:dyDescent="0.25">
      <c r="A2164" s="96" t="s">
        <v>1100</v>
      </c>
      <c r="C2164" s="309">
        <f>SUM(C2158:C2163)</f>
        <v>-1.2495150000007555</v>
      </c>
      <c r="N2164" s="20"/>
      <c r="O2164"/>
      <c r="P2164"/>
      <c r="Q2164"/>
    </row>
    <row r="2165" spans="1:17" hidden="1" outlineLevel="2" x14ac:dyDescent="0.25">
      <c r="B2165" s="96" t="s">
        <v>1375</v>
      </c>
      <c r="C2165" s="309">
        <f>баланс!$B$1430</f>
        <v>0.86502500000051441</v>
      </c>
      <c r="N2165" s="20"/>
      <c r="O2165"/>
      <c r="P2165"/>
      <c r="Q2165"/>
    </row>
    <row r="2166" spans="1:17" hidden="1" outlineLevel="1" x14ac:dyDescent="0.25">
      <c r="A2166" s="96" t="s">
        <v>1102</v>
      </c>
      <c r="C2166" s="309">
        <f>SUM(C2165)</f>
        <v>0.86502500000051441</v>
      </c>
      <c r="N2166" s="20"/>
      <c r="O2166"/>
      <c r="P2166"/>
      <c r="Q2166"/>
    </row>
    <row r="2167" spans="1:17" hidden="1" outlineLevel="2" x14ac:dyDescent="0.25">
      <c r="B2167" s="96" t="s">
        <v>1375</v>
      </c>
      <c r="C2167" s="309">
        <f>баланс!$B$1431</f>
        <v>-0.5814749999998412</v>
      </c>
      <c r="N2167" s="20"/>
      <c r="O2167"/>
      <c r="P2167"/>
      <c r="Q2167"/>
    </row>
    <row r="2168" spans="1:17" hidden="1" outlineLevel="1" x14ac:dyDescent="0.25">
      <c r="A2168" s="96" t="s">
        <v>1104</v>
      </c>
      <c r="C2168" s="309">
        <f>SUM(C2167)</f>
        <v>-0.5814749999998412</v>
      </c>
      <c r="N2168" s="20"/>
      <c r="O2168"/>
      <c r="P2168"/>
      <c r="Q2168"/>
    </row>
    <row r="2169" spans="1:17" hidden="1" outlineLevel="2" x14ac:dyDescent="0.25">
      <c r="B2169" s="96" t="s">
        <v>1375</v>
      </c>
      <c r="C2169" s="309">
        <f>баланс!$B$1432</f>
        <v>-0.64234999999985121</v>
      </c>
      <c r="N2169" s="20"/>
      <c r="O2169"/>
      <c r="P2169"/>
      <c r="Q2169"/>
    </row>
    <row r="2170" spans="1:17" hidden="1" outlineLevel="2" x14ac:dyDescent="0.25">
      <c r="C2170" s="309">
        <f>баланс!$B$1433</f>
        <v>0.31445000000007894</v>
      </c>
      <c r="N2170" s="20"/>
      <c r="O2170"/>
      <c r="P2170"/>
      <c r="Q2170"/>
    </row>
    <row r="2171" spans="1:17" hidden="1" outlineLevel="2" x14ac:dyDescent="0.25">
      <c r="C2171" s="309">
        <f>баланс!$B$1434</f>
        <v>-0.30214999999998327</v>
      </c>
      <c r="N2171" s="20"/>
      <c r="O2171"/>
      <c r="P2171"/>
      <c r="Q2171"/>
    </row>
    <row r="2172" spans="1:17" hidden="1" outlineLevel="2" x14ac:dyDescent="0.25">
      <c r="C2172" s="309">
        <f>баланс!$B$1435</f>
        <v>-1131.1261499999998</v>
      </c>
      <c r="N2172" s="20"/>
      <c r="O2172"/>
      <c r="P2172"/>
      <c r="Q2172"/>
    </row>
    <row r="2173" spans="1:17" hidden="1" outlineLevel="2" x14ac:dyDescent="0.25">
      <c r="C2173" s="309">
        <f>баланс!$B$1436</f>
        <v>1131.16248</v>
      </c>
      <c r="N2173" s="20"/>
      <c r="O2173"/>
      <c r="P2173"/>
      <c r="Q2173"/>
    </row>
    <row r="2174" spans="1:17" hidden="1" outlineLevel="1" x14ac:dyDescent="0.25">
      <c r="A2174" s="96" t="s">
        <v>1106</v>
      </c>
      <c r="C2174" s="309">
        <f>SUM(C2169:C2173)</f>
        <v>-0.593719999999621</v>
      </c>
      <c r="N2174" s="20"/>
      <c r="O2174"/>
      <c r="P2174"/>
      <c r="Q2174"/>
    </row>
    <row r="2175" spans="1:17" hidden="1" outlineLevel="2" x14ac:dyDescent="0.25">
      <c r="B2175" s="96" t="s">
        <v>1375</v>
      </c>
      <c r="C2175" s="309">
        <f>баланс!$B$1437</f>
        <v>0.46158358208936079</v>
      </c>
      <c r="N2175" s="20"/>
      <c r="O2175"/>
      <c r="P2175"/>
      <c r="Q2175"/>
    </row>
    <row r="2176" spans="1:17" hidden="1" outlineLevel="1" x14ac:dyDescent="0.25">
      <c r="A2176" s="96" t="s">
        <v>1108</v>
      </c>
      <c r="C2176" s="309">
        <f>SUM(C2175)</f>
        <v>0.46158358208936079</v>
      </c>
      <c r="N2176" s="20"/>
      <c r="O2176"/>
      <c r="P2176"/>
      <c r="Q2176"/>
    </row>
    <row r="2177" spans="1:17" hidden="1" outlineLevel="2" x14ac:dyDescent="0.25">
      <c r="B2177" s="96" t="s">
        <v>1375</v>
      </c>
      <c r="C2177" s="309">
        <f>баланс!$B$1438</f>
        <v>-0.2964344827586558</v>
      </c>
      <c r="N2177" s="20"/>
      <c r="O2177"/>
      <c r="P2177"/>
      <c r="Q2177"/>
    </row>
    <row r="2178" spans="1:17" hidden="1" outlineLevel="1" x14ac:dyDescent="0.25">
      <c r="A2178" s="96" t="s">
        <v>1110</v>
      </c>
      <c r="C2178" s="309">
        <f>SUM(C2177)</f>
        <v>-0.2964344827586558</v>
      </c>
      <c r="N2178" s="20"/>
      <c r="O2178"/>
      <c r="P2178"/>
      <c r="Q2178"/>
    </row>
    <row r="2179" spans="1:17" hidden="1" outlineLevel="2" x14ac:dyDescent="0.25">
      <c r="B2179" s="96" t="s">
        <v>1375</v>
      </c>
      <c r="C2179" s="309">
        <f>баланс!$B$1439</f>
        <v>1.7469999999832453E-2</v>
      </c>
      <c r="N2179" s="20"/>
      <c r="O2179"/>
      <c r="P2179"/>
      <c r="Q2179"/>
    </row>
    <row r="2180" spans="1:17" hidden="1" outlineLevel="2" x14ac:dyDescent="0.25">
      <c r="C2180" s="309">
        <f>баланс!$B$1440</f>
        <v>-0.36195999999995365</v>
      </c>
      <c r="N2180" s="20"/>
      <c r="O2180"/>
      <c r="P2180"/>
      <c r="Q2180"/>
    </row>
    <row r="2181" spans="1:17" x14ac:dyDescent="0.25">
      <c r="A2181" s="96" t="s">
        <v>1111</v>
      </c>
      <c r="C2181" s="309">
        <f>SUM(C2179:C2180)</f>
        <v>-0.3444900000001212</v>
      </c>
      <c r="N2181" s="20"/>
      <c r="O2181"/>
      <c r="P2181"/>
      <c r="Q2181"/>
    </row>
    <row r="2182" spans="1:17" hidden="1" outlineLevel="2" x14ac:dyDescent="0.25">
      <c r="B2182" s="96" t="s">
        <v>1375</v>
      </c>
      <c r="C2182" s="309">
        <f>баланс!$B$1441</f>
        <v>0.90184499999963919</v>
      </c>
      <c r="N2182" s="20"/>
      <c r="O2182"/>
      <c r="P2182"/>
      <c r="Q2182"/>
    </row>
    <row r="2183" spans="1:17" hidden="1" outlineLevel="2" x14ac:dyDescent="0.25">
      <c r="C2183" s="309">
        <f>баланс!$B$1442</f>
        <v>-0.46400000000005548</v>
      </c>
      <c r="N2183" s="20"/>
      <c r="O2183"/>
      <c r="P2183"/>
      <c r="Q2183"/>
    </row>
    <row r="2184" spans="1:17" hidden="1" outlineLevel="2" x14ac:dyDescent="0.25">
      <c r="C2184" s="309">
        <f>баланс!$B$1443</f>
        <v>0.14117400000009184</v>
      </c>
      <c r="N2184" s="20"/>
      <c r="O2184"/>
      <c r="P2184"/>
      <c r="Q2184"/>
    </row>
    <row r="2185" spans="1:17" hidden="1" outlineLevel="2" x14ac:dyDescent="0.25">
      <c r="C2185" s="309">
        <f>баланс!$B$1444</f>
        <v>-0.15150399999993169</v>
      </c>
      <c r="N2185" s="20"/>
      <c r="O2185"/>
      <c r="P2185"/>
      <c r="Q2185"/>
    </row>
    <row r="2186" spans="1:17" hidden="1" outlineLevel="2" x14ac:dyDescent="0.25">
      <c r="C2186" s="309">
        <f>баланс!$B$1445</f>
        <v>-6.8800000000010186E-2</v>
      </c>
      <c r="N2186" s="20"/>
      <c r="O2186"/>
      <c r="P2186"/>
      <c r="Q2186"/>
    </row>
    <row r="2187" spans="1:17" hidden="1" outlineLevel="2" x14ac:dyDescent="0.25">
      <c r="C2187" s="309">
        <f>баланс!$B$1446</f>
        <v>-0.12774999999965075</v>
      </c>
      <c r="N2187" s="20"/>
      <c r="O2187"/>
      <c r="P2187"/>
      <c r="Q2187"/>
    </row>
    <row r="2188" spans="1:17" hidden="1" outlineLevel="2" x14ac:dyDescent="0.25">
      <c r="C2188" s="309">
        <f>баланс!$B$1447</f>
        <v>0.45899099999996906</v>
      </c>
      <c r="N2188" s="20"/>
      <c r="O2188"/>
      <c r="P2188"/>
      <c r="Q2188"/>
    </row>
    <row r="2189" spans="1:17" hidden="1" outlineLevel="1" x14ac:dyDescent="0.25">
      <c r="A2189" s="96" t="s">
        <v>1113</v>
      </c>
      <c r="C2189" s="309">
        <f>SUM(C2182:C2188)</f>
        <v>0.68995600000005197</v>
      </c>
      <c r="N2189" s="20"/>
      <c r="O2189"/>
      <c r="P2189"/>
      <c r="Q2189"/>
    </row>
    <row r="2190" spans="1:17" hidden="1" outlineLevel="2" x14ac:dyDescent="0.25">
      <c r="B2190" s="96" t="s">
        <v>1375</v>
      </c>
      <c r="C2190" s="309">
        <f>баланс!$B$1448</f>
        <v>-2.0543999999999869</v>
      </c>
      <c r="N2190" s="20"/>
      <c r="O2190"/>
      <c r="P2190"/>
      <c r="Q2190"/>
    </row>
    <row r="2191" spans="1:17" x14ac:dyDescent="0.25">
      <c r="A2191" s="96" t="s">
        <v>1115</v>
      </c>
      <c r="C2191" s="309">
        <f>SUM(C2190)</f>
        <v>-2.0543999999999869</v>
      </c>
      <c r="N2191" s="20"/>
      <c r="O2191"/>
      <c r="P2191"/>
      <c r="Q2191"/>
    </row>
    <row r="2192" spans="1:17" hidden="1" outlineLevel="2" x14ac:dyDescent="0.25">
      <c r="B2192" s="96" t="s">
        <v>1375</v>
      </c>
      <c r="C2192" s="309">
        <f>баланс!$B$1449</f>
        <v>-1.9700000000000273</v>
      </c>
      <c r="N2192" s="20"/>
      <c r="O2192"/>
      <c r="P2192"/>
      <c r="Q2192"/>
    </row>
    <row r="2193" spans="1:17" hidden="1" outlineLevel="1" x14ac:dyDescent="0.25">
      <c r="A2193" s="96" t="s">
        <v>1116</v>
      </c>
      <c r="C2193" s="309">
        <f>SUM(C2192)</f>
        <v>-1.9700000000000273</v>
      </c>
      <c r="N2193" s="20"/>
      <c r="O2193"/>
      <c r="P2193"/>
      <c r="Q2193"/>
    </row>
    <row r="2194" spans="1:17" hidden="1" outlineLevel="2" x14ac:dyDescent="0.25">
      <c r="B2194" s="96" t="s">
        <v>1375</v>
      </c>
      <c r="C2194" s="309">
        <f>баланс!$B$1450</f>
        <v>-4.7791999999999462</v>
      </c>
      <c r="N2194" s="20"/>
      <c r="O2194"/>
      <c r="P2194"/>
      <c r="Q2194"/>
    </row>
    <row r="2195" spans="1:17" hidden="1" outlineLevel="2" x14ac:dyDescent="0.25">
      <c r="C2195" s="309">
        <f>баланс!$B$1451</f>
        <v>-0.53217299999994339</v>
      </c>
      <c r="N2195" s="20"/>
      <c r="O2195"/>
      <c r="P2195"/>
      <c r="Q2195"/>
    </row>
    <row r="2196" spans="1:17" hidden="1" outlineLevel="2" x14ac:dyDescent="0.25">
      <c r="C2196" s="309">
        <f>баланс!$B$1452</f>
        <v>-0.34279000000015003</v>
      </c>
      <c r="N2196" s="20"/>
      <c r="O2196"/>
      <c r="P2196"/>
      <c r="Q2196"/>
    </row>
    <row r="2197" spans="1:17" hidden="1" outlineLevel="2" x14ac:dyDescent="0.25">
      <c r="C2197" s="309">
        <f>баланс!$B$1453</f>
        <v>0.26793499999985215</v>
      </c>
      <c r="N2197" s="20"/>
      <c r="O2197"/>
      <c r="P2197"/>
      <c r="Q2197"/>
    </row>
    <row r="2198" spans="1:17" hidden="1" outlineLevel="2" x14ac:dyDescent="0.25">
      <c r="C2198" s="309">
        <f>баланс!$B$1454</f>
        <v>0.317950799999835</v>
      </c>
      <c r="N2198" s="20"/>
      <c r="O2198"/>
      <c r="P2198"/>
      <c r="Q2198"/>
    </row>
    <row r="2199" spans="1:17" hidden="1" outlineLevel="2" x14ac:dyDescent="0.25">
      <c r="C2199" s="309">
        <f>баланс!$B$1455</f>
        <v>0.19210000000020955</v>
      </c>
      <c r="N2199" s="20"/>
      <c r="O2199"/>
      <c r="P2199"/>
      <c r="Q2199"/>
    </row>
    <row r="2200" spans="1:17" hidden="1" outlineLevel="1" x14ac:dyDescent="0.25">
      <c r="A2200" s="96" t="s">
        <v>1117</v>
      </c>
      <c r="C2200" s="309">
        <f>SUM(C2194:C2199)</f>
        <v>-4.8761772000001429</v>
      </c>
      <c r="N2200" s="20"/>
      <c r="O2200"/>
      <c r="P2200"/>
      <c r="Q2200"/>
    </row>
    <row r="2201" spans="1:17" hidden="1" outlineLevel="2" x14ac:dyDescent="0.25">
      <c r="B2201" s="96" t="s">
        <v>1375</v>
      </c>
      <c r="C2201" s="309">
        <f>баланс!$B$1456</f>
        <v>31.758892000000117</v>
      </c>
      <c r="N2201" s="20"/>
      <c r="O2201"/>
      <c r="P2201"/>
      <c r="Q2201"/>
    </row>
    <row r="2202" spans="1:17" hidden="1" outlineLevel="2" x14ac:dyDescent="0.25">
      <c r="C2202" s="309">
        <f>баланс!$B$1457</f>
        <v>-0.22211249999986649</v>
      </c>
      <c r="N2202" s="20"/>
      <c r="O2202"/>
      <c r="P2202"/>
      <c r="Q2202"/>
    </row>
    <row r="2203" spans="1:17" hidden="1" outlineLevel="2" x14ac:dyDescent="0.25">
      <c r="C2203" s="309">
        <f>баланс!$B$1458</f>
        <v>-32.029239999999845</v>
      </c>
      <c r="N2203" s="20"/>
      <c r="O2203"/>
      <c r="P2203"/>
      <c r="Q2203"/>
    </row>
    <row r="2204" spans="1:17" hidden="1" outlineLevel="1" x14ac:dyDescent="0.25">
      <c r="A2204" s="96" t="s">
        <v>1118</v>
      </c>
      <c r="C2204" s="309">
        <f>SUM(C2201:C2203)</f>
        <v>-0.49246049999959496</v>
      </c>
      <c r="N2204" s="20"/>
      <c r="O2204"/>
      <c r="P2204"/>
      <c r="Q2204"/>
    </row>
    <row r="2205" spans="1:17" hidden="1" outlineLevel="2" x14ac:dyDescent="0.25">
      <c r="B2205" s="96" t="s">
        <v>1375</v>
      </c>
      <c r="C2205" s="309">
        <f>баланс!$B$1459</f>
        <v>0.23240000000009786</v>
      </c>
      <c r="N2205" s="20"/>
      <c r="O2205"/>
      <c r="P2205"/>
      <c r="Q2205"/>
    </row>
    <row r="2206" spans="1:17" x14ac:dyDescent="0.25">
      <c r="A2206" s="96" t="s">
        <v>1120</v>
      </c>
      <c r="C2206" s="309">
        <f>SUM(C2205)</f>
        <v>0.23240000000009786</v>
      </c>
      <c r="N2206" s="20"/>
      <c r="O2206"/>
      <c r="P2206"/>
      <c r="Q2206"/>
    </row>
    <row r="2207" spans="1:17" hidden="1" outlineLevel="2" x14ac:dyDescent="0.25">
      <c r="B2207" s="96" t="s">
        <v>1375</v>
      </c>
      <c r="C2207" s="309">
        <f>баланс!$B$1460</f>
        <v>-0.17629000000005135</v>
      </c>
      <c r="N2207" s="20"/>
      <c r="O2207"/>
      <c r="P2207"/>
      <c r="Q2207"/>
    </row>
    <row r="2208" spans="1:17" hidden="1" outlineLevel="1" x14ac:dyDescent="0.25">
      <c r="A2208" s="96" t="s">
        <v>1122</v>
      </c>
      <c r="C2208" s="309">
        <f>SUM(C2207)</f>
        <v>-0.17629000000005135</v>
      </c>
      <c r="N2208" s="20"/>
      <c r="O2208"/>
      <c r="P2208"/>
      <c r="Q2208"/>
    </row>
    <row r="2209" spans="1:17" hidden="1" outlineLevel="2" x14ac:dyDescent="0.25">
      <c r="B2209" s="96" t="s">
        <v>1375</v>
      </c>
      <c r="C2209" s="309">
        <f>баланс!$B$1461</f>
        <v>0.28273902439013909</v>
      </c>
      <c r="N2209" s="20"/>
      <c r="O2209"/>
      <c r="P2209"/>
      <c r="Q2209"/>
    </row>
    <row r="2210" spans="1:17" x14ac:dyDescent="0.25">
      <c r="A2210" s="96" t="s">
        <v>1124</v>
      </c>
      <c r="C2210" s="309">
        <f>SUM(C2209)</f>
        <v>0.28273902439013909</v>
      </c>
      <c r="N2210" s="20"/>
      <c r="O2210"/>
      <c r="P2210"/>
      <c r="Q2210"/>
    </row>
    <row r="2211" spans="1:17" hidden="1" outlineLevel="2" x14ac:dyDescent="0.25">
      <c r="B2211" s="96" t="s">
        <v>1375</v>
      </c>
      <c r="C2211" s="309">
        <f>баланс!$B$1462</f>
        <v>-0.19322113083467229</v>
      </c>
      <c r="N2211" s="20"/>
      <c r="O2211"/>
      <c r="P2211"/>
      <c r="Q2211"/>
    </row>
    <row r="2212" spans="1:17" hidden="1" outlineLevel="2" x14ac:dyDescent="0.25">
      <c r="C2212" s="309">
        <f>баланс!$B$1463</f>
        <v>-0.541997999999694</v>
      </c>
      <c r="N2212" s="20"/>
      <c r="O2212"/>
      <c r="P2212"/>
      <c r="Q2212"/>
    </row>
    <row r="2213" spans="1:17" hidden="1" outlineLevel="1" x14ac:dyDescent="0.25">
      <c r="A2213" s="96" t="s">
        <v>1126</v>
      </c>
      <c r="C2213" s="309">
        <f>SUM(C2211:C2212)</f>
        <v>-0.7352191308343663</v>
      </c>
      <c r="N2213" s="20"/>
      <c r="O2213"/>
      <c r="P2213"/>
      <c r="Q2213"/>
    </row>
    <row r="2214" spans="1:17" hidden="1" outlineLevel="2" x14ac:dyDescent="0.25">
      <c r="B2214" s="96" t="s">
        <v>1375</v>
      </c>
      <c r="C2214" s="309">
        <f>баланс!$B$1464</f>
        <v>-2.8499999999780812E-2</v>
      </c>
      <c r="N2214" s="20"/>
      <c r="O2214"/>
      <c r="P2214"/>
      <c r="Q2214"/>
    </row>
    <row r="2215" spans="1:17" hidden="1" outlineLevel="2" x14ac:dyDescent="0.25">
      <c r="C2215" s="309">
        <f>баланс!$B$1465</f>
        <v>0.42079999999998563</v>
      </c>
      <c r="N2215" s="20"/>
      <c r="O2215"/>
      <c r="P2215"/>
      <c r="Q2215"/>
    </row>
    <row r="2216" spans="1:17" hidden="1" outlineLevel="2" x14ac:dyDescent="0.25">
      <c r="C2216" s="309">
        <f>баланс!$B$1466</f>
        <v>0.18930000000000291</v>
      </c>
      <c r="N2216" s="20"/>
      <c r="O2216"/>
      <c r="P2216"/>
      <c r="Q2216"/>
    </row>
    <row r="2217" spans="1:17" hidden="1" outlineLevel="2" x14ac:dyDescent="0.25">
      <c r="C2217" s="309">
        <f>баланс!$B$1467</f>
        <v>-0.74159999999983484</v>
      </c>
      <c r="N2217" s="20"/>
      <c r="O2217"/>
      <c r="P2217"/>
      <c r="Q2217"/>
    </row>
    <row r="2218" spans="1:17" hidden="1" outlineLevel="1" x14ac:dyDescent="0.25">
      <c r="A2218" s="96" t="s">
        <v>1128</v>
      </c>
      <c r="C2218" s="309">
        <f>SUM(C2214:C2217)</f>
        <v>-0.15999999999962711</v>
      </c>
      <c r="N2218" s="20"/>
      <c r="O2218"/>
      <c r="P2218"/>
      <c r="Q2218"/>
    </row>
    <row r="2219" spans="1:17" hidden="1" outlineLevel="2" x14ac:dyDescent="0.25">
      <c r="B2219" s="96" t="s">
        <v>1375</v>
      </c>
      <c r="C2219" s="309">
        <f>баланс!$B$1468</f>
        <v>0.14680000000043947</v>
      </c>
      <c r="N2219" s="20"/>
      <c r="O2219"/>
      <c r="P2219"/>
      <c r="Q2219"/>
    </row>
    <row r="2220" spans="1:17" hidden="1" outlineLevel="2" x14ac:dyDescent="0.25">
      <c r="C2220" s="309">
        <f>баланс!$B$1469</f>
        <v>-0.45056000000010954</v>
      </c>
      <c r="N2220" s="20"/>
      <c r="O2220"/>
      <c r="P2220"/>
      <c r="Q2220"/>
    </row>
    <row r="2221" spans="1:17" hidden="1" outlineLevel="2" x14ac:dyDescent="0.25">
      <c r="C2221" s="309">
        <f>баланс!$B$1470</f>
        <v>-3.8210000000049149E-2</v>
      </c>
      <c r="N2221" s="20"/>
      <c r="O2221"/>
      <c r="P2221"/>
      <c r="Q2221"/>
    </row>
    <row r="2222" spans="1:17" hidden="1" outlineLevel="2" x14ac:dyDescent="0.25">
      <c r="C2222" s="309">
        <f>баланс!$B$1471</f>
        <v>-0.32249999999999091</v>
      </c>
      <c r="N2222" s="20"/>
      <c r="O2222"/>
      <c r="P2222"/>
      <c r="Q2222"/>
    </row>
    <row r="2223" spans="1:17" hidden="1" outlineLevel="2" x14ac:dyDescent="0.25">
      <c r="C2223" s="309">
        <f>баланс!$B$1472</f>
        <v>1.0514000000000578</v>
      </c>
      <c r="N2223" s="20"/>
      <c r="O2223"/>
      <c r="P2223"/>
      <c r="Q2223"/>
    </row>
    <row r="2224" spans="1:17" x14ac:dyDescent="0.25">
      <c r="A2224" s="96" t="s">
        <v>1348</v>
      </c>
      <c r="C2224" s="309">
        <f>SUM(C2219:C2223)</f>
        <v>0.38693000000034772</v>
      </c>
      <c r="N2224" s="20"/>
      <c r="O2224"/>
      <c r="P2224"/>
      <c r="Q2224"/>
    </row>
    <row r="2225" spans="1:17" hidden="1" outlineLevel="2" x14ac:dyDescent="0.25">
      <c r="B2225" s="96" t="s">
        <v>1375</v>
      </c>
      <c r="C2225" s="309">
        <f>баланс!$B$1473</f>
        <v>-0.26952899999969304</v>
      </c>
      <c r="N2225" s="20"/>
      <c r="O2225"/>
      <c r="P2225"/>
      <c r="Q2225"/>
    </row>
    <row r="2226" spans="1:17" hidden="1" outlineLevel="1" x14ac:dyDescent="0.25">
      <c r="A2226" s="96" t="s">
        <v>1130</v>
      </c>
      <c r="C2226" s="309">
        <f>SUM(C2225)</f>
        <v>-0.26952899999969304</v>
      </c>
      <c r="N2226" s="20"/>
      <c r="O2226"/>
      <c r="P2226"/>
      <c r="Q2226"/>
    </row>
    <row r="2227" spans="1:17" hidden="1" outlineLevel="2" x14ac:dyDescent="0.25">
      <c r="B2227" s="96" t="s">
        <v>1375</v>
      </c>
      <c r="C2227" s="309">
        <f>баланс!$B$1474</f>
        <v>0.44599999999991269</v>
      </c>
      <c r="N2227" s="20"/>
      <c r="O2227"/>
      <c r="P2227"/>
      <c r="Q2227"/>
    </row>
    <row r="2228" spans="1:17" x14ac:dyDescent="0.25">
      <c r="A2228" s="96" t="s">
        <v>1131</v>
      </c>
      <c r="C2228" s="309">
        <f>SUM(C2227)</f>
        <v>0.44599999999991269</v>
      </c>
      <c r="N2228" s="20"/>
      <c r="O2228"/>
      <c r="P2228"/>
      <c r="Q2228"/>
    </row>
    <row r="2229" spans="1:17" hidden="1" outlineLevel="2" x14ac:dyDescent="0.25">
      <c r="B2229" s="96" t="s">
        <v>1375</v>
      </c>
      <c r="C2229" s="309">
        <f>баланс!$B$1475</f>
        <v>-0.13382000000001426</v>
      </c>
      <c r="N2229" s="20"/>
      <c r="O2229"/>
      <c r="P2229"/>
      <c r="Q2229"/>
    </row>
    <row r="2230" spans="1:17" hidden="1" outlineLevel="1" x14ac:dyDescent="0.25">
      <c r="A2230" s="96" t="s">
        <v>1132</v>
      </c>
      <c r="C2230" s="309">
        <f>SUM(C2229)</f>
        <v>-0.13382000000001426</v>
      </c>
      <c r="N2230" s="20"/>
      <c r="O2230"/>
      <c r="P2230"/>
      <c r="Q2230"/>
    </row>
    <row r="2231" spans="1:17" hidden="1" outlineLevel="2" x14ac:dyDescent="0.25">
      <c r="B2231" s="96" t="s">
        <v>1375</v>
      </c>
      <c r="C2231" s="309">
        <f>баланс!$B$1476</f>
        <v>-0.20000000000004547</v>
      </c>
      <c r="N2231" s="20"/>
      <c r="O2231"/>
      <c r="P2231"/>
      <c r="Q2231"/>
    </row>
    <row r="2232" spans="1:17" hidden="1" outlineLevel="1" x14ac:dyDescent="0.25">
      <c r="A2232" s="96" t="s">
        <v>1134</v>
      </c>
      <c r="C2232" s="309">
        <f>SUM(C2231)</f>
        <v>-0.20000000000004547</v>
      </c>
      <c r="N2232" s="20"/>
      <c r="O2232"/>
      <c r="P2232"/>
      <c r="Q2232"/>
    </row>
    <row r="2233" spans="1:17" hidden="1" outlineLevel="2" x14ac:dyDescent="0.25">
      <c r="B2233" s="96" t="s">
        <v>1375</v>
      </c>
      <c r="C2233" s="309">
        <f>баланс!$B$1477</f>
        <v>-0.46353999999973894</v>
      </c>
      <c r="N2233" s="20"/>
      <c r="O2233"/>
      <c r="P2233"/>
      <c r="Q2233"/>
    </row>
    <row r="2234" spans="1:17" hidden="1" outlineLevel="1" x14ac:dyDescent="0.25">
      <c r="A2234" s="96" t="s">
        <v>1135</v>
      </c>
      <c r="C2234" s="309">
        <f>SUM(C2233)</f>
        <v>-0.46353999999973894</v>
      </c>
      <c r="N2234" s="20"/>
      <c r="O2234"/>
      <c r="P2234"/>
      <c r="Q2234"/>
    </row>
    <row r="2235" spans="1:17" hidden="1" outlineLevel="2" x14ac:dyDescent="0.25">
      <c r="B2235" s="96" t="s">
        <v>1375</v>
      </c>
      <c r="C2235" s="309">
        <f>баланс!$B$1478</f>
        <v>-0.29919999999981428</v>
      </c>
      <c r="N2235" s="20"/>
      <c r="O2235"/>
      <c r="P2235"/>
      <c r="Q2235"/>
    </row>
    <row r="2236" spans="1:17" hidden="1" outlineLevel="1" x14ac:dyDescent="0.25">
      <c r="A2236" s="96" t="s">
        <v>1136</v>
      </c>
      <c r="C2236" s="309">
        <f>SUM(C2235)</f>
        <v>-0.29919999999981428</v>
      </c>
      <c r="N2236" s="20"/>
      <c r="O2236"/>
      <c r="P2236"/>
      <c r="Q2236"/>
    </row>
    <row r="2237" spans="1:17" hidden="1" outlineLevel="2" x14ac:dyDescent="0.25">
      <c r="B2237" s="96" t="s">
        <v>1375</v>
      </c>
      <c r="C2237" s="309">
        <f>баланс!$B$1479</f>
        <v>0.13676657702021089</v>
      </c>
      <c r="N2237" s="20"/>
      <c r="O2237"/>
      <c r="P2237"/>
      <c r="Q2237"/>
    </row>
    <row r="2238" spans="1:17" hidden="1" outlineLevel="2" x14ac:dyDescent="0.25">
      <c r="C2238" s="309">
        <f>баланс!$B$1480</f>
        <v>-5.6319999999914216E-2</v>
      </c>
      <c r="N2238" s="20"/>
      <c r="O2238"/>
      <c r="P2238"/>
      <c r="Q2238"/>
    </row>
    <row r="2239" spans="1:17" hidden="1" outlineLevel="2" x14ac:dyDescent="0.25">
      <c r="C2239" s="309">
        <f>баланс!$B$1481</f>
        <v>0.32327250000025742</v>
      </c>
      <c r="N2239" s="20"/>
      <c r="O2239"/>
      <c r="P2239"/>
      <c r="Q2239"/>
    </row>
    <row r="2240" spans="1:17" hidden="1" outlineLevel="2" x14ac:dyDescent="0.25">
      <c r="C2240" s="309">
        <f>баланс!$B$1482</f>
        <v>7.3599999999999E-2</v>
      </c>
      <c r="N2240" s="20"/>
      <c r="O2240"/>
      <c r="P2240"/>
      <c r="Q2240"/>
    </row>
    <row r="2241" spans="1:17" hidden="1" outlineLevel="2" x14ac:dyDescent="0.25">
      <c r="C2241" s="309">
        <f>баланс!$B$1483</f>
        <v>-0.61980000000005475</v>
      </c>
      <c r="N2241" s="20"/>
      <c r="O2241"/>
      <c r="P2241"/>
      <c r="Q2241"/>
    </row>
    <row r="2242" spans="1:17" hidden="1" outlineLevel="1" x14ac:dyDescent="0.25">
      <c r="A2242" s="96" t="s">
        <v>1138</v>
      </c>
      <c r="C2242" s="309">
        <f>SUM(C2237:C2241)</f>
        <v>-0.14248092297950166</v>
      </c>
      <c r="N2242" s="20"/>
      <c r="O2242"/>
      <c r="P2242"/>
      <c r="Q2242"/>
    </row>
    <row r="2243" spans="1:17" hidden="1" outlineLevel="2" x14ac:dyDescent="0.25">
      <c r="B2243" s="96" t="s">
        <v>1375</v>
      </c>
      <c r="C2243" s="309">
        <f>баланс!$B$1484</f>
        <v>0.45010000000002037</v>
      </c>
      <c r="N2243" s="20"/>
      <c r="O2243"/>
      <c r="P2243"/>
      <c r="Q2243"/>
    </row>
    <row r="2244" spans="1:17" hidden="1" outlineLevel="1" x14ac:dyDescent="0.25">
      <c r="A2244" s="96" t="s">
        <v>1140</v>
      </c>
      <c r="C2244" s="309">
        <f>SUM(C2243)</f>
        <v>0.45010000000002037</v>
      </c>
      <c r="N2244" s="20"/>
      <c r="O2244"/>
      <c r="P2244"/>
      <c r="Q2244"/>
    </row>
    <row r="2245" spans="1:17" hidden="1" outlineLevel="2" x14ac:dyDescent="0.25">
      <c r="B2245" s="96" t="s">
        <v>1375</v>
      </c>
      <c r="C2245" s="309">
        <f>баланс!$B$1485</f>
        <v>-0.14654000000018641</v>
      </c>
      <c r="N2245" s="20"/>
      <c r="O2245"/>
      <c r="P2245"/>
      <c r="Q2245"/>
    </row>
    <row r="2246" spans="1:17" hidden="1" outlineLevel="2" x14ac:dyDescent="0.25">
      <c r="C2246" s="309">
        <f>баланс!$B$1486</f>
        <v>0.31359999999983756</v>
      </c>
      <c r="N2246" s="20"/>
      <c r="O2246"/>
      <c r="P2246"/>
      <c r="Q2246"/>
    </row>
    <row r="2247" spans="1:17" hidden="1" outlineLevel="2" x14ac:dyDescent="0.25">
      <c r="C2247" s="309">
        <f>баланс!$B$1487</f>
        <v>-6.4380000000028303E-2</v>
      </c>
      <c r="N2247" s="20"/>
      <c r="O2247"/>
      <c r="P2247"/>
      <c r="Q2247"/>
    </row>
    <row r="2248" spans="1:17" hidden="1" outlineLevel="1" x14ac:dyDescent="0.25">
      <c r="A2248" s="96" t="s">
        <v>1142</v>
      </c>
      <c r="C2248" s="309">
        <f>SUM(C2245:C2247)</f>
        <v>0.10267999999962285</v>
      </c>
      <c r="N2248" s="20"/>
      <c r="O2248"/>
      <c r="P2248"/>
      <c r="Q2248"/>
    </row>
    <row r="2249" spans="1:17" hidden="1" outlineLevel="2" x14ac:dyDescent="0.25">
      <c r="B2249" s="96" t="s">
        <v>1375</v>
      </c>
      <c r="C2249" s="309">
        <f>баланс!$B$1488</f>
        <v>-17.241650000000391</v>
      </c>
      <c r="N2249" s="20"/>
      <c r="O2249"/>
      <c r="P2249"/>
      <c r="Q2249"/>
    </row>
    <row r="2250" spans="1:17" hidden="1" outlineLevel="1" x14ac:dyDescent="0.25">
      <c r="A2250" s="96" t="s">
        <v>1143</v>
      </c>
      <c r="C2250" s="309">
        <f>SUM(C2249)</f>
        <v>-17.241650000000391</v>
      </c>
      <c r="N2250" s="20"/>
      <c r="O2250"/>
      <c r="P2250"/>
      <c r="Q2250"/>
    </row>
    <row r="2251" spans="1:17" hidden="1" outlineLevel="2" x14ac:dyDescent="0.25">
      <c r="B2251" s="96" t="s">
        <v>1375</v>
      </c>
      <c r="C2251" s="309">
        <f>баланс!$B$1489</f>
        <v>0.1470000000000482</v>
      </c>
      <c r="N2251" s="20"/>
      <c r="O2251"/>
      <c r="P2251"/>
      <c r="Q2251"/>
    </row>
    <row r="2252" spans="1:17" hidden="1" outlineLevel="1" x14ac:dyDescent="0.25">
      <c r="A2252" s="96" t="s">
        <v>1144</v>
      </c>
      <c r="C2252" s="309">
        <f>SUM(C2251)</f>
        <v>0.1470000000000482</v>
      </c>
      <c r="N2252" s="20"/>
      <c r="O2252"/>
      <c r="P2252"/>
      <c r="Q2252"/>
    </row>
    <row r="2253" spans="1:17" hidden="1" outlineLevel="2" x14ac:dyDescent="0.25">
      <c r="B2253" s="96" t="s">
        <v>1375</v>
      </c>
      <c r="C2253" s="309">
        <f>баланс!$B$1490</f>
        <v>0.21278000000029351</v>
      </c>
      <c r="N2253" s="20"/>
      <c r="O2253"/>
      <c r="P2253"/>
      <c r="Q2253"/>
    </row>
    <row r="2254" spans="1:17" hidden="1" outlineLevel="1" x14ac:dyDescent="0.25">
      <c r="A2254" s="96" t="s">
        <v>1146</v>
      </c>
      <c r="C2254" s="309">
        <f>SUM(C2253)</f>
        <v>0.21278000000029351</v>
      </c>
      <c r="N2254" s="20"/>
      <c r="O2254"/>
      <c r="P2254"/>
      <c r="Q2254"/>
    </row>
    <row r="2255" spans="1:17" hidden="1" outlineLevel="2" x14ac:dyDescent="0.25">
      <c r="B2255" s="96" t="s">
        <v>1375</v>
      </c>
      <c r="C2255" s="309">
        <f>баланс!$B$1491</f>
        <v>-0.42891999999994823</v>
      </c>
      <c r="N2255" s="20"/>
      <c r="O2255"/>
      <c r="P2255"/>
      <c r="Q2255"/>
    </row>
    <row r="2256" spans="1:17" x14ac:dyDescent="0.25">
      <c r="A2256" s="96" t="s">
        <v>1148</v>
      </c>
      <c r="C2256" s="309">
        <f>SUM(C2255)</f>
        <v>-0.42891999999994823</v>
      </c>
      <c r="N2256" s="20"/>
      <c r="O2256"/>
      <c r="P2256"/>
      <c r="Q2256"/>
    </row>
    <row r="2257" spans="1:17" hidden="1" outlineLevel="2" x14ac:dyDescent="0.25">
      <c r="B2257" s="96" t="s">
        <v>1375</v>
      </c>
      <c r="C2257" s="309">
        <f>баланс!$B$1492</f>
        <v>-0.34669999999999845</v>
      </c>
      <c r="N2257" s="20"/>
      <c r="O2257"/>
      <c r="P2257"/>
      <c r="Q2257"/>
    </row>
    <row r="2258" spans="1:17" hidden="1" outlineLevel="1" x14ac:dyDescent="0.25">
      <c r="A2258" s="96" t="s">
        <v>1149</v>
      </c>
      <c r="C2258" s="309">
        <f>SUM(C2257)</f>
        <v>-0.34669999999999845</v>
      </c>
      <c r="N2258" s="20"/>
      <c r="O2258"/>
      <c r="P2258"/>
      <c r="Q2258"/>
    </row>
    <row r="2259" spans="1:17" hidden="1" outlineLevel="2" x14ac:dyDescent="0.25">
      <c r="B2259" s="96" t="s">
        <v>1375</v>
      </c>
      <c r="C2259" s="309">
        <f>баланс!$B$1493</f>
        <v>-0.35209999999966612</v>
      </c>
      <c r="N2259" s="20"/>
      <c r="O2259"/>
      <c r="P2259"/>
      <c r="Q2259"/>
    </row>
    <row r="2260" spans="1:17" hidden="1" outlineLevel="2" x14ac:dyDescent="0.25">
      <c r="C2260" s="309">
        <f>баланс!$B$1494</f>
        <v>-2.7399999999943248E-2</v>
      </c>
      <c r="N2260" s="20"/>
      <c r="O2260"/>
      <c r="P2260"/>
      <c r="Q2260"/>
    </row>
    <row r="2261" spans="1:17" hidden="1" outlineLevel="1" x14ac:dyDescent="0.25">
      <c r="A2261" s="96" t="s">
        <v>1150</v>
      </c>
      <c r="C2261" s="309">
        <f>SUM(C2259:C2260)</f>
        <v>-0.37949999999960937</v>
      </c>
      <c r="N2261" s="20"/>
      <c r="O2261"/>
      <c r="P2261"/>
      <c r="Q2261"/>
    </row>
    <row r="2262" spans="1:17" hidden="1" outlineLevel="2" x14ac:dyDescent="0.25">
      <c r="B2262" s="96" t="s">
        <v>1375</v>
      </c>
      <c r="C2262" s="309">
        <f>баланс!$B$1495</f>
        <v>-0.44000000000005457</v>
      </c>
      <c r="N2262" s="20"/>
      <c r="O2262"/>
      <c r="P2262"/>
      <c r="Q2262"/>
    </row>
    <row r="2263" spans="1:17" x14ac:dyDescent="0.25">
      <c r="A2263" s="96" t="s">
        <v>1152</v>
      </c>
      <c r="C2263" s="309">
        <f>SUM(C2262)</f>
        <v>-0.44000000000005457</v>
      </c>
      <c r="N2263" s="20"/>
      <c r="O2263"/>
      <c r="P2263"/>
      <c r="Q2263"/>
    </row>
    <row r="2264" spans="1:17" hidden="1" outlineLevel="2" x14ac:dyDescent="0.25">
      <c r="B2264" s="96" t="s">
        <v>1375</v>
      </c>
      <c r="C2264" s="309">
        <f>баланс!$B$1496</f>
        <v>-1.9488366931296071</v>
      </c>
      <c r="N2264" s="20"/>
      <c r="O2264"/>
      <c r="P2264"/>
      <c r="Q2264"/>
    </row>
    <row r="2265" spans="1:17" hidden="1" outlineLevel="1" x14ac:dyDescent="0.25">
      <c r="A2265" s="96" t="s">
        <v>1153</v>
      </c>
      <c r="C2265" s="309">
        <f>SUM(C2264)</f>
        <v>-1.9488366931296071</v>
      </c>
      <c r="N2265" s="20"/>
      <c r="O2265"/>
      <c r="P2265"/>
      <c r="Q2265"/>
    </row>
    <row r="2266" spans="1:17" hidden="1" outlineLevel="2" x14ac:dyDescent="0.25">
      <c r="B2266" s="96" t="s">
        <v>1375</v>
      </c>
      <c r="C2266" s="309">
        <f>баланс!$B$1497</f>
        <v>32.716589000000113</v>
      </c>
      <c r="N2266" s="20"/>
      <c r="O2266"/>
      <c r="P2266"/>
      <c r="Q2266"/>
    </row>
    <row r="2267" spans="1:17" x14ac:dyDescent="0.25">
      <c r="A2267" s="96" t="s">
        <v>1155</v>
      </c>
      <c r="C2267" s="309">
        <f>SUM(C2266)</f>
        <v>32.716589000000113</v>
      </c>
      <c r="N2267" s="20"/>
      <c r="O2267"/>
      <c r="P2267"/>
      <c r="Q2267"/>
    </row>
    <row r="2268" spans="1:17" hidden="1" outlineLevel="2" x14ac:dyDescent="0.25">
      <c r="B2268" s="96" t="s">
        <v>1375</v>
      </c>
      <c r="C2268" s="309">
        <f>баланс!$B$1498</f>
        <v>-0.26999999999998181</v>
      </c>
      <c r="N2268" s="20"/>
      <c r="O2268"/>
      <c r="P2268"/>
      <c r="Q2268"/>
    </row>
    <row r="2269" spans="1:17" hidden="1" outlineLevel="2" x14ac:dyDescent="0.25">
      <c r="C2269" s="309">
        <f>баланс!$B$1499</f>
        <v>0.31442000000015469</v>
      </c>
      <c r="N2269" s="20"/>
      <c r="O2269"/>
      <c r="P2269"/>
      <c r="Q2269"/>
    </row>
    <row r="2270" spans="1:17" hidden="1" outlineLevel="1" x14ac:dyDescent="0.25">
      <c r="A2270" s="96" t="s">
        <v>1156</v>
      </c>
      <c r="C2270" s="309">
        <f>SUM(C2268:C2269)</f>
        <v>4.4420000000172877E-2</v>
      </c>
      <c r="N2270" s="20"/>
      <c r="O2270"/>
      <c r="P2270"/>
      <c r="Q2270"/>
    </row>
    <row r="2271" spans="1:17" hidden="1" outlineLevel="2" x14ac:dyDescent="0.25">
      <c r="B2271" s="96" t="s">
        <v>1375</v>
      </c>
      <c r="C2271" s="309">
        <f>баланс!$B$1500</f>
        <v>0.43270000000006803</v>
      </c>
      <c r="N2271" s="20"/>
      <c r="O2271"/>
      <c r="P2271"/>
      <c r="Q2271"/>
    </row>
    <row r="2272" spans="1:17" hidden="1" outlineLevel="1" x14ac:dyDescent="0.25">
      <c r="A2272" s="96" t="s">
        <v>1157</v>
      </c>
      <c r="C2272" s="309">
        <f>SUM(C2271)</f>
        <v>0.43270000000006803</v>
      </c>
      <c r="N2272" s="20"/>
      <c r="O2272"/>
      <c r="P2272"/>
      <c r="Q2272"/>
    </row>
    <row r="2273" spans="1:17" hidden="1" outlineLevel="2" x14ac:dyDescent="0.25">
      <c r="B2273" s="96" t="s">
        <v>1375</v>
      </c>
      <c r="C2273" s="309">
        <f>баланс!$B$1501</f>
        <v>0.31693999999998823</v>
      </c>
      <c r="N2273" s="20"/>
      <c r="O2273"/>
      <c r="P2273"/>
      <c r="Q2273"/>
    </row>
    <row r="2274" spans="1:17" hidden="1" outlineLevel="1" x14ac:dyDescent="0.25">
      <c r="A2274" s="96" t="s">
        <v>1158</v>
      </c>
      <c r="C2274" s="309">
        <f>SUM(C2273)</f>
        <v>0.31693999999998823</v>
      </c>
      <c r="N2274" s="20"/>
      <c r="O2274"/>
      <c r="P2274"/>
      <c r="Q2274"/>
    </row>
    <row r="2275" spans="1:17" hidden="1" outlineLevel="2" x14ac:dyDescent="0.25">
      <c r="B2275" s="96" t="s">
        <v>1375</v>
      </c>
      <c r="C2275" s="309">
        <f>баланс!$B$1502</f>
        <v>0.7379448639157431</v>
      </c>
      <c r="N2275" s="20"/>
      <c r="O2275"/>
      <c r="P2275"/>
      <c r="Q2275"/>
    </row>
    <row r="2276" spans="1:17" x14ac:dyDescent="0.25">
      <c r="A2276" s="96" t="s">
        <v>1159</v>
      </c>
      <c r="C2276" s="309">
        <f>SUM(C2275)</f>
        <v>0.7379448639157431</v>
      </c>
      <c r="N2276" s="20"/>
      <c r="O2276"/>
      <c r="P2276"/>
      <c r="Q2276"/>
    </row>
    <row r="2277" spans="1:17" hidden="1" outlineLevel="2" x14ac:dyDescent="0.25">
      <c r="B2277" s="96" t="s">
        <v>1375</v>
      </c>
      <c r="C2277" s="309">
        <f>баланс!$B$1503</f>
        <v>0.16304337137825087</v>
      </c>
      <c r="N2277" s="20"/>
      <c r="O2277"/>
      <c r="P2277"/>
      <c r="Q2277"/>
    </row>
    <row r="2278" spans="1:17" hidden="1" outlineLevel="1" x14ac:dyDescent="0.25">
      <c r="A2278" s="96" t="s">
        <v>1161</v>
      </c>
      <c r="C2278" s="309">
        <f>SUM(C2277)</f>
        <v>0.16304337137825087</v>
      </c>
      <c r="N2278" s="20"/>
      <c r="O2278"/>
      <c r="P2278"/>
      <c r="Q2278"/>
    </row>
    <row r="2279" spans="1:17" hidden="1" outlineLevel="2" x14ac:dyDescent="0.25">
      <c r="B2279" s="96" t="s">
        <v>1375</v>
      </c>
      <c r="C2279" s="309">
        <f>баланс!$B$1504</f>
        <v>-0.40019599999970978</v>
      </c>
      <c r="N2279" s="20"/>
      <c r="O2279"/>
      <c r="P2279"/>
      <c r="Q2279"/>
    </row>
    <row r="2280" spans="1:17" hidden="1" outlineLevel="2" x14ac:dyDescent="0.25">
      <c r="C2280" s="309">
        <f>баланс!$B$1505</f>
        <v>-0.41679999999996653</v>
      </c>
      <c r="N2280" s="20"/>
      <c r="O2280"/>
      <c r="P2280"/>
      <c r="Q2280"/>
    </row>
    <row r="2281" spans="1:17" hidden="1" outlineLevel="2" x14ac:dyDescent="0.25">
      <c r="C2281" s="309">
        <f>баланс!$B$1506</f>
        <v>0.45439999999996417</v>
      </c>
      <c r="N2281" s="20"/>
      <c r="O2281"/>
      <c r="P2281"/>
      <c r="Q2281"/>
    </row>
    <row r="2282" spans="1:17" hidden="1" outlineLevel="2" x14ac:dyDescent="0.25">
      <c r="C2282" s="309">
        <f>баланс!$B$1507</f>
        <v>0.26877000000001772</v>
      </c>
      <c r="N2282" s="20"/>
      <c r="O2282"/>
      <c r="P2282"/>
      <c r="Q2282"/>
    </row>
    <row r="2283" spans="1:17" x14ac:dyDescent="0.25">
      <c r="A2283" s="96" t="s">
        <v>1162</v>
      </c>
      <c r="C2283" s="309">
        <f>SUM(C2279:C2282)</f>
        <v>-9.3825999999694432E-2</v>
      </c>
      <c r="N2283" s="20"/>
      <c r="O2283"/>
      <c r="P2283"/>
      <c r="Q2283"/>
    </row>
    <row r="2284" spans="1:17" hidden="1" outlineLevel="2" x14ac:dyDescent="0.25">
      <c r="B2284" s="96" t="s">
        <v>1375</v>
      </c>
      <c r="C2284" s="309">
        <f>баланс!$B$1508</f>
        <v>0.2373907806690454</v>
      </c>
      <c r="N2284" s="20"/>
      <c r="O2284"/>
      <c r="P2284"/>
      <c r="Q2284"/>
    </row>
    <row r="2285" spans="1:17" hidden="1" outlineLevel="1" x14ac:dyDescent="0.25">
      <c r="A2285" s="96" t="s">
        <v>1164</v>
      </c>
      <c r="C2285" s="309">
        <f>SUM(C2284)</f>
        <v>0.2373907806690454</v>
      </c>
      <c r="N2285" s="20"/>
      <c r="O2285"/>
      <c r="P2285"/>
      <c r="Q2285"/>
    </row>
    <row r="2286" spans="1:17" hidden="1" outlineLevel="2" x14ac:dyDescent="0.25">
      <c r="B2286" s="96" t="s">
        <v>1375</v>
      </c>
      <c r="C2286" s="309">
        <f>баланс!$B$1509</f>
        <v>-1.2079886030980447</v>
      </c>
      <c r="N2286" s="20"/>
      <c r="O2286"/>
      <c r="P2286"/>
      <c r="Q2286"/>
    </row>
    <row r="2287" spans="1:17" x14ac:dyDescent="0.25">
      <c r="A2287" s="96" t="s">
        <v>1166</v>
      </c>
      <c r="C2287" s="309">
        <f>SUM(C2286)</f>
        <v>-1.2079886030980447</v>
      </c>
      <c r="N2287" s="20"/>
      <c r="O2287"/>
      <c r="P2287"/>
      <c r="Q2287"/>
    </row>
    <row r="2288" spans="1:17" hidden="1" outlineLevel="2" x14ac:dyDescent="0.25">
      <c r="B2288" s="96" t="s">
        <v>1375</v>
      </c>
      <c r="C2288" s="309">
        <f>баланс!$B$1510</f>
        <v>-4.9999999999954525E-2</v>
      </c>
      <c r="N2288" s="20"/>
      <c r="O2288"/>
      <c r="P2288"/>
      <c r="Q2288"/>
    </row>
    <row r="2289" spans="1:17" hidden="1" outlineLevel="1" x14ac:dyDescent="0.25">
      <c r="A2289" s="96" t="s">
        <v>1168</v>
      </c>
      <c r="C2289" s="309">
        <f>SUM(C2288)</f>
        <v>-4.9999999999954525E-2</v>
      </c>
      <c r="N2289" s="20"/>
      <c r="O2289"/>
      <c r="P2289"/>
      <c r="Q2289"/>
    </row>
    <row r="2290" spans="1:17" hidden="1" outlineLevel="2" x14ac:dyDescent="0.25">
      <c r="B2290" s="96" t="s">
        <v>1375</v>
      </c>
      <c r="C2290" s="309">
        <f>баланс!$B$1511</f>
        <v>-0.73587822878221232</v>
      </c>
      <c r="N2290" s="20"/>
      <c r="O2290"/>
      <c r="P2290"/>
      <c r="Q2290"/>
    </row>
    <row r="2291" spans="1:17" hidden="1" outlineLevel="1" x14ac:dyDescent="0.25">
      <c r="A2291" s="96" t="s">
        <v>1169</v>
      </c>
      <c r="C2291" s="309">
        <f>SUM(C2290)</f>
        <v>-0.73587822878221232</v>
      </c>
      <c r="N2291" s="20"/>
      <c r="O2291"/>
      <c r="P2291"/>
      <c r="Q2291"/>
    </row>
    <row r="2292" spans="1:17" hidden="1" outlineLevel="2" x14ac:dyDescent="0.25">
      <c r="B2292" s="96" t="s">
        <v>1375</v>
      </c>
      <c r="C2292" s="309">
        <f>баланс!$B$1512</f>
        <v>0</v>
      </c>
      <c r="N2292" s="20"/>
      <c r="O2292"/>
      <c r="P2292"/>
      <c r="Q2292"/>
    </row>
    <row r="2293" spans="1:17" x14ac:dyDescent="0.25">
      <c r="A2293" s="96" t="s">
        <v>1170</v>
      </c>
      <c r="C2293" s="309">
        <f>SUM(C2292)</f>
        <v>0</v>
      </c>
      <c r="N2293" s="20"/>
      <c r="O2293"/>
      <c r="P2293"/>
      <c r="Q2293"/>
    </row>
    <row r="2294" spans="1:17" hidden="1" outlineLevel="2" x14ac:dyDescent="0.25">
      <c r="B2294" s="96" t="s">
        <v>1375</v>
      </c>
      <c r="C2294" s="309">
        <f>баланс!$B$1513</f>
        <v>4.1725769999999898</v>
      </c>
      <c r="N2294" s="20"/>
      <c r="O2294"/>
      <c r="P2294"/>
      <c r="Q2294"/>
    </row>
    <row r="2295" spans="1:17" hidden="1" outlineLevel="1" x14ac:dyDescent="0.25">
      <c r="A2295" s="96" t="s">
        <v>1171</v>
      </c>
      <c r="C2295" s="309">
        <f>SUM(C2294)</f>
        <v>4.1725769999999898</v>
      </c>
      <c r="N2295" s="20"/>
      <c r="O2295"/>
      <c r="P2295"/>
      <c r="Q2295"/>
    </row>
    <row r="2296" spans="1:17" hidden="1" outlineLevel="2" x14ac:dyDescent="0.25">
      <c r="B2296" s="96" t="s">
        <v>1375</v>
      </c>
      <c r="C2296" s="309">
        <f>баланс!$B$1514</f>
        <v>0.15529000000003634</v>
      </c>
      <c r="N2296" s="20"/>
      <c r="O2296"/>
      <c r="P2296"/>
      <c r="Q2296"/>
    </row>
    <row r="2297" spans="1:17" x14ac:dyDescent="0.25">
      <c r="A2297" s="96" t="s">
        <v>1173</v>
      </c>
      <c r="C2297" s="309">
        <f>SUM(C2296)</f>
        <v>0.15529000000003634</v>
      </c>
      <c r="N2297" s="20"/>
      <c r="O2297"/>
      <c r="P2297"/>
      <c r="Q2297"/>
    </row>
    <row r="2298" spans="1:17" hidden="1" outlineLevel="2" x14ac:dyDescent="0.25">
      <c r="B2298" s="96" t="s">
        <v>1375</v>
      </c>
      <c r="C2298" s="309">
        <f>баланс!$B$1515</f>
        <v>-0.48729999999977736</v>
      </c>
      <c r="N2298" s="20"/>
      <c r="O2298"/>
      <c r="P2298"/>
      <c r="Q2298"/>
    </row>
    <row r="2299" spans="1:17" hidden="1" outlineLevel="2" x14ac:dyDescent="0.25">
      <c r="C2299" s="309">
        <f>баланс!$B$1516</f>
        <v>6.29200000000003</v>
      </c>
      <c r="N2299" s="20"/>
      <c r="O2299"/>
      <c r="P2299"/>
      <c r="Q2299"/>
    </row>
    <row r="2300" spans="1:17" hidden="1" outlineLevel="1" x14ac:dyDescent="0.25">
      <c r="A2300" s="96" t="s">
        <v>1360</v>
      </c>
      <c r="C2300" s="309">
        <f>SUM(C2298:C2299)</f>
        <v>5.8047000000002527</v>
      </c>
      <c r="N2300" s="20"/>
      <c r="O2300"/>
      <c r="P2300"/>
      <c r="Q2300"/>
    </row>
    <row r="2301" spans="1:17" hidden="1" outlineLevel="2" x14ac:dyDescent="0.25">
      <c r="B2301" s="96" t="s">
        <v>1375</v>
      </c>
      <c r="C2301" s="309">
        <f>баланс!$B$1517</f>
        <v>-9.5232333521778401E-2</v>
      </c>
      <c r="N2301" s="20"/>
      <c r="O2301"/>
      <c r="P2301"/>
      <c r="Q2301"/>
    </row>
    <row r="2302" spans="1:17" x14ac:dyDescent="0.25">
      <c r="A2302" s="96" t="s">
        <v>1175</v>
      </c>
      <c r="C2302" s="309">
        <f>SUM(C2301)</f>
        <v>-9.5232333521778401E-2</v>
      </c>
      <c r="N2302" s="20"/>
      <c r="O2302"/>
      <c r="P2302"/>
      <c r="Q2302"/>
    </row>
    <row r="2303" spans="1:17" hidden="1" outlineLevel="2" x14ac:dyDescent="0.25">
      <c r="B2303" s="96" t="s">
        <v>1375</v>
      </c>
      <c r="C2303" s="309">
        <f>баланс!$B$1518</f>
        <v>-0.24503000000004249</v>
      </c>
      <c r="N2303" s="20"/>
      <c r="O2303"/>
      <c r="P2303"/>
      <c r="Q2303"/>
    </row>
    <row r="2304" spans="1:17" hidden="1" outlineLevel="1" x14ac:dyDescent="0.25">
      <c r="A2304" s="96" t="s">
        <v>1177</v>
      </c>
      <c r="C2304" s="309">
        <f>SUM(C2303)</f>
        <v>-0.24503000000004249</v>
      </c>
      <c r="N2304" s="20"/>
      <c r="O2304"/>
      <c r="P2304"/>
      <c r="Q2304"/>
    </row>
    <row r="2305" spans="1:17" hidden="1" outlineLevel="2" x14ac:dyDescent="0.25">
      <c r="B2305" s="96" t="s">
        <v>1375</v>
      </c>
      <c r="C2305" s="309">
        <f>баланс!$B$1519</f>
        <v>11.393464426315745</v>
      </c>
      <c r="N2305" s="20"/>
      <c r="O2305"/>
      <c r="P2305"/>
      <c r="Q2305"/>
    </row>
    <row r="2306" spans="1:17" x14ac:dyDescent="0.25">
      <c r="A2306" s="96" t="s">
        <v>1178</v>
      </c>
      <c r="C2306" s="309">
        <f>SUM(C2305)</f>
        <v>11.393464426315745</v>
      </c>
      <c r="N2306" s="20"/>
      <c r="O2306"/>
      <c r="P2306"/>
      <c r="Q2306"/>
    </row>
    <row r="2307" spans="1:17" hidden="1" outlineLevel="2" x14ac:dyDescent="0.25">
      <c r="B2307" s="96" t="s">
        <v>1375</v>
      </c>
      <c r="C2307" s="309">
        <f>баланс!$B$1520</f>
        <v>-3.8400000000024193E-2</v>
      </c>
      <c r="N2307" s="20"/>
      <c r="O2307"/>
      <c r="P2307"/>
      <c r="Q2307"/>
    </row>
    <row r="2308" spans="1:17" hidden="1" outlineLevel="1" x14ac:dyDescent="0.25">
      <c r="A2308" s="96" t="s">
        <v>1179</v>
      </c>
      <c r="C2308" s="309">
        <f>SUM(C2307)</f>
        <v>-3.8400000000024193E-2</v>
      </c>
      <c r="N2308" s="20"/>
      <c r="O2308"/>
      <c r="P2308"/>
      <c r="Q2308"/>
    </row>
    <row r="2309" spans="1:17" hidden="1" outlineLevel="2" x14ac:dyDescent="0.25">
      <c r="B2309" s="96" t="s">
        <v>1375</v>
      </c>
      <c r="C2309" s="309">
        <f>баланс!$B$1521</f>
        <v>-0.33439999999995962</v>
      </c>
      <c r="N2309" s="20"/>
      <c r="O2309"/>
      <c r="P2309"/>
      <c r="Q2309"/>
    </row>
    <row r="2310" spans="1:17" x14ac:dyDescent="0.25">
      <c r="A2310" s="96" t="s">
        <v>1181</v>
      </c>
      <c r="C2310" s="309">
        <f>SUM(C2309)</f>
        <v>-0.33439999999995962</v>
      </c>
      <c r="N2310" s="20"/>
      <c r="O2310"/>
      <c r="P2310"/>
      <c r="Q2310"/>
    </row>
    <row r="2311" spans="1:17" hidden="1" outlineLevel="2" x14ac:dyDescent="0.25">
      <c r="B2311" s="96" t="s">
        <v>1375</v>
      </c>
      <c r="C2311" s="309">
        <f>баланс!$B$1522</f>
        <v>0.71040000000004966</v>
      </c>
      <c r="N2311" s="20"/>
      <c r="O2311"/>
      <c r="P2311"/>
      <c r="Q2311"/>
    </row>
    <row r="2312" spans="1:17" hidden="1" outlineLevel="1" x14ac:dyDescent="0.25">
      <c r="A2312" s="96" t="s">
        <v>1182</v>
      </c>
      <c r="C2312" s="309">
        <f>SUM(C2311)</f>
        <v>0.71040000000004966</v>
      </c>
      <c r="N2312" s="20"/>
      <c r="O2312"/>
      <c r="P2312"/>
      <c r="Q2312"/>
    </row>
    <row r="2313" spans="1:17" hidden="1" outlineLevel="2" x14ac:dyDescent="0.25">
      <c r="B2313" s="96" t="s">
        <v>1375</v>
      </c>
      <c r="C2313" s="309">
        <f>баланс!$B$1523</f>
        <v>23.69360000000006</v>
      </c>
      <c r="N2313" s="20"/>
      <c r="O2313"/>
      <c r="P2313"/>
      <c r="Q2313"/>
    </row>
    <row r="2314" spans="1:17" hidden="1" outlineLevel="1" x14ac:dyDescent="0.25">
      <c r="A2314" s="96" t="s">
        <v>1183</v>
      </c>
      <c r="C2314" s="309">
        <f>SUM(C2313)</f>
        <v>23.69360000000006</v>
      </c>
      <c r="N2314" s="20"/>
      <c r="O2314"/>
      <c r="P2314"/>
      <c r="Q2314"/>
    </row>
    <row r="2315" spans="1:17" hidden="1" outlineLevel="2" x14ac:dyDescent="0.25">
      <c r="B2315" s="96" t="s">
        <v>1375</v>
      </c>
      <c r="C2315" s="309">
        <f>баланс!$B$1524</f>
        <v>0.56517250000001695</v>
      </c>
      <c r="N2315" s="20"/>
      <c r="O2315"/>
      <c r="P2315"/>
      <c r="Q2315"/>
    </row>
    <row r="2316" spans="1:17" hidden="1" outlineLevel="1" x14ac:dyDescent="0.25">
      <c r="A2316" s="96" t="s">
        <v>1184</v>
      </c>
      <c r="C2316" s="309">
        <f>SUM(C2315)</f>
        <v>0.56517250000001695</v>
      </c>
      <c r="N2316" s="20"/>
      <c r="O2316"/>
      <c r="P2316"/>
      <c r="Q2316"/>
    </row>
    <row r="2317" spans="1:17" hidden="1" outlineLevel="2" x14ac:dyDescent="0.25">
      <c r="B2317" s="96" t="s">
        <v>1375</v>
      </c>
      <c r="C2317" s="309">
        <f>баланс!$B$1525</f>
        <v>4.5588179687626962E-2</v>
      </c>
      <c r="N2317" s="20"/>
      <c r="O2317"/>
      <c r="P2317"/>
      <c r="Q2317"/>
    </row>
    <row r="2318" spans="1:17" hidden="1" outlineLevel="1" x14ac:dyDescent="0.25">
      <c r="A2318" s="96" t="s">
        <v>1185</v>
      </c>
      <c r="C2318" s="309">
        <f>SUM(C2317)</f>
        <v>4.5588179687626962E-2</v>
      </c>
      <c r="N2318" s="20"/>
      <c r="O2318"/>
      <c r="P2318"/>
      <c r="Q2318"/>
    </row>
    <row r="2319" spans="1:17" hidden="1" outlineLevel="2" x14ac:dyDescent="0.25">
      <c r="B2319" s="96" t="s">
        <v>1375</v>
      </c>
      <c r="C2319" s="309">
        <f>баланс!$B$1526</f>
        <v>-0.54948499999966316</v>
      </c>
      <c r="N2319" s="20"/>
      <c r="O2319"/>
      <c r="P2319"/>
      <c r="Q2319"/>
    </row>
    <row r="2320" spans="1:17" hidden="1" outlineLevel="2" x14ac:dyDescent="0.25">
      <c r="C2320" s="309">
        <f>баланс!$B$1527</f>
        <v>-0.49672999999984313</v>
      </c>
      <c r="N2320" s="20"/>
      <c r="O2320"/>
      <c r="P2320"/>
      <c r="Q2320"/>
    </row>
    <row r="2321" spans="1:17" hidden="1" outlineLevel="2" x14ac:dyDescent="0.25">
      <c r="C2321" s="309">
        <f>баланс!$B$1528</f>
        <v>0.32100000000036744</v>
      </c>
      <c r="N2321" s="20"/>
      <c r="O2321"/>
      <c r="P2321"/>
      <c r="Q2321"/>
    </row>
    <row r="2322" spans="1:17" hidden="1" outlineLevel="2" x14ac:dyDescent="0.25">
      <c r="C2322" s="309">
        <f>баланс!$B$1529</f>
        <v>0.33320000000003347</v>
      </c>
      <c r="N2322" s="20"/>
      <c r="O2322"/>
      <c r="P2322"/>
      <c r="Q2322"/>
    </row>
    <row r="2323" spans="1:17" hidden="1" outlineLevel="2" x14ac:dyDescent="0.25">
      <c r="C2323" s="309">
        <f>баланс!$B$1530</f>
        <v>-0.11091699999997218</v>
      </c>
      <c r="N2323" s="20"/>
      <c r="O2323"/>
      <c r="P2323"/>
      <c r="Q2323"/>
    </row>
    <row r="2324" spans="1:17" hidden="1" outlineLevel="2" x14ac:dyDescent="0.25">
      <c r="C2324" s="309">
        <f>баланс!$B$1531</f>
        <v>-2.8510189999997237</v>
      </c>
      <c r="N2324" s="20"/>
      <c r="O2324"/>
      <c r="P2324"/>
      <c r="Q2324"/>
    </row>
    <row r="2325" spans="1:17" hidden="1" outlineLevel="2" x14ac:dyDescent="0.25">
      <c r="C2325" s="309">
        <f>баланс!$B$1532</f>
        <v>0.38042270000005374</v>
      </c>
      <c r="N2325" s="20"/>
      <c r="O2325"/>
      <c r="P2325"/>
      <c r="Q2325"/>
    </row>
    <row r="2326" spans="1:17" hidden="1" outlineLevel="2" x14ac:dyDescent="0.25">
      <c r="C2326" s="309">
        <f>баланс!$B$1533</f>
        <v>1440.9349950000005</v>
      </c>
      <c r="N2326" s="20"/>
      <c r="O2326"/>
      <c r="P2326"/>
      <c r="Q2326"/>
    </row>
    <row r="2327" spans="1:17" hidden="1" outlineLevel="2" x14ac:dyDescent="0.25">
      <c r="C2327" s="309">
        <f>баланс!$B$1534</f>
        <v>-1441.0881153374996</v>
      </c>
      <c r="N2327" s="20"/>
      <c r="O2327"/>
      <c r="P2327"/>
      <c r="Q2327"/>
    </row>
    <row r="2328" spans="1:17" hidden="1" outlineLevel="2" x14ac:dyDescent="0.25">
      <c r="C2328" s="309">
        <f>баланс!$B$1535</f>
        <v>-0.41643999999996595</v>
      </c>
      <c r="N2328" s="20"/>
      <c r="O2328"/>
      <c r="P2328"/>
      <c r="Q2328"/>
    </row>
    <row r="2329" spans="1:17" hidden="1" outlineLevel="2" x14ac:dyDescent="0.25">
      <c r="C2329" s="309">
        <f>баланс!$B$1536</f>
        <v>-0.52971999999954278</v>
      </c>
      <c r="N2329" s="20"/>
      <c r="O2329"/>
      <c r="P2329"/>
      <c r="Q2329"/>
    </row>
    <row r="2330" spans="1:17" hidden="1" outlineLevel="2" x14ac:dyDescent="0.25">
      <c r="C2330" s="309">
        <f>баланс!$B$1537</f>
        <v>0.20173000000022512</v>
      </c>
      <c r="N2330" s="20"/>
      <c r="O2330"/>
      <c r="P2330"/>
      <c r="Q2330"/>
    </row>
    <row r="2331" spans="1:17" hidden="1" outlineLevel="2" x14ac:dyDescent="0.25">
      <c r="C2331" s="309">
        <f>баланс!$B$1538</f>
        <v>3.8732500000000414</v>
      </c>
      <c r="N2331" s="20"/>
      <c r="O2331"/>
      <c r="P2331"/>
      <c r="Q2331"/>
    </row>
    <row r="2332" spans="1:17" hidden="1" outlineLevel="2" x14ac:dyDescent="0.25">
      <c r="C2332" s="309">
        <f>баланс!$B$1539</f>
        <v>0.28281999999990148</v>
      </c>
      <c r="N2332" s="20"/>
      <c r="O2332"/>
      <c r="P2332"/>
      <c r="Q2332"/>
    </row>
    <row r="2333" spans="1:17" hidden="1" outlineLevel="2" x14ac:dyDescent="0.25">
      <c r="C2333" s="309">
        <f>баланс!$B$1540</f>
        <v>0.19294999999999618</v>
      </c>
      <c r="N2333" s="20"/>
      <c r="O2333"/>
      <c r="P2333"/>
      <c r="Q2333"/>
    </row>
    <row r="2334" spans="1:17" hidden="1" outlineLevel="1" x14ac:dyDescent="0.25">
      <c r="A2334" s="96" t="s">
        <v>1187</v>
      </c>
      <c r="C2334" s="309">
        <f>SUM(C2319:C2333)</f>
        <v>0.47794136250291785</v>
      </c>
      <c r="N2334" s="20"/>
      <c r="O2334"/>
      <c r="P2334"/>
      <c r="Q2334"/>
    </row>
    <row r="2335" spans="1:17" hidden="1" outlineLevel="2" x14ac:dyDescent="0.25">
      <c r="B2335" s="96" t="s">
        <v>1375</v>
      </c>
      <c r="C2335" s="309">
        <f>баланс!$B$1541</f>
        <v>0.79518989898997461</v>
      </c>
      <c r="N2335" s="20"/>
      <c r="O2335"/>
      <c r="P2335"/>
      <c r="Q2335"/>
    </row>
    <row r="2336" spans="1:17" hidden="1" outlineLevel="1" x14ac:dyDescent="0.25">
      <c r="A2336" s="96" t="s">
        <v>1189</v>
      </c>
      <c r="C2336" s="309">
        <f>SUM(C2335)</f>
        <v>0.79518989898997461</v>
      </c>
      <c r="N2336" s="20"/>
      <c r="O2336"/>
      <c r="P2336"/>
      <c r="Q2336"/>
    </row>
    <row r="2337" spans="1:17" hidden="1" outlineLevel="2" x14ac:dyDescent="0.25">
      <c r="B2337" s="96" t="s">
        <v>1375</v>
      </c>
      <c r="C2337" s="309">
        <f>баланс!$B$1542</f>
        <v>-0.29991999999998598</v>
      </c>
      <c r="N2337" s="20"/>
      <c r="O2337"/>
      <c r="P2337"/>
      <c r="Q2337"/>
    </row>
    <row r="2338" spans="1:17" hidden="1" outlineLevel="2" x14ac:dyDescent="0.25">
      <c r="C2338" s="309">
        <f>баланс!$B$1543</f>
        <v>-0.35552000000001271</v>
      </c>
      <c r="N2338" s="20"/>
      <c r="O2338"/>
      <c r="P2338"/>
      <c r="Q2338"/>
    </row>
    <row r="2339" spans="1:17" hidden="1" outlineLevel="2" x14ac:dyDescent="0.25">
      <c r="C2339" s="309">
        <f>баланс!$B$1544</f>
        <v>-8.6799999999925603E-2</v>
      </c>
      <c r="N2339" s="20"/>
      <c r="O2339"/>
      <c r="P2339"/>
      <c r="Q2339"/>
    </row>
    <row r="2340" spans="1:17" hidden="1" outlineLevel="2" x14ac:dyDescent="0.25">
      <c r="C2340" s="309">
        <f>баланс!$B$1545</f>
        <v>-0.36316999999996824</v>
      </c>
      <c r="N2340" s="20"/>
      <c r="O2340"/>
      <c r="P2340"/>
      <c r="Q2340"/>
    </row>
    <row r="2341" spans="1:17" hidden="1" outlineLevel="2" x14ac:dyDescent="0.25">
      <c r="C2341" s="309">
        <f>баланс!$B$1546</f>
        <v>-0.42697999999998615</v>
      </c>
      <c r="N2341" s="20"/>
      <c r="O2341"/>
      <c r="P2341"/>
      <c r="Q2341"/>
    </row>
    <row r="2342" spans="1:17" hidden="1" outlineLevel="2" x14ac:dyDescent="0.25">
      <c r="C2342" s="309">
        <f>баланс!$B$1547</f>
        <v>-0.2680000000000291</v>
      </c>
      <c r="N2342" s="20"/>
      <c r="O2342"/>
      <c r="P2342"/>
      <c r="Q2342"/>
    </row>
    <row r="2343" spans="1:17" hidden="1" outlineLevel="2" x14ac:dyDescent="0.25">
      <c r="C2343" s="309">
        <f>баланс!$B$1548</f>
        <v>-0.65500000000000114</v>
      </c>
      <c r="N2343" s="20"/>
      <c r="O2343"/>
      <c r="P2343"/>
      <c r="Q2343"/>
    </row>
    <row r="2344" spans="1:17" hidden="1" outlineLevel="2" x14ac:dyDescent="0.25">
      <c r="C2344" s="309">
        <f>баланс!$B$1549</f>
        <v>0.12639000000001488</v>
      </c>
      <c r="N2344" s="20"/>
      <c r="O2344"/>
      <c r="P2344"/>
      <c r="Q2344"/>
    </row>
    <row r="2345" spans="1:17" hidden="1" outlineLevel="2" x14ac:dyDescent="0.25">
      <c r="C2345" s="309">
        <f>баланс!$B$1550</f>
        <v>0.11199999999996635</v>
      </c>
      <c r="N2345" s="20"/>
      <c r="O2345"/>
      <c r="P2345"/>
      <c r="Q2345"/>
    </row>
    <row r="2346" spans="1:17" hidden="1" outlineLevel="2" x14ac:dyDescent="0.25">
      <c r="C2346" s="309">
        <f>баланс!$B$1551</f>
        <v>7.0779999999956544E-2</v>
      </c>
      <c r="N2346" s="20"/>
      <c r="O2346"/>
      <c r="P2346"/>
      <c r="Q2346"/>
    </row>
    <row r="2347" spans="1:17" hidden="1" outlineLevel="2" x14ac:dyDescent="0.25">
      <c r="C2347" s="309">
        <f>баланс!$B$1552</f>
        <v>5.5119999999760694E-2</v>
      </c>
      <c r="N2347" s="20"/>
      <c r="O2347"/>
      <c r="P2347"/>
      <c r="Q2347"/>
    </row>
    <row r="2348" spans="1:17" hidden="1" outlineLevel="2" x14ac:dyDescent="0.25">
      <c r="C2348" s="309">
        <f>баланс!$B$1553</f>
        <v>0.47193170000002738</v>
      </c>
      <c r="N2348" s="20"/>
      <c r="O2348"/>
      <c r="P2348"/>
      <c r="Q2348"/>
    </row>
    <row r="2349" spans="1:17" hidden="1" outlineLevel="2" x14ac:dyDescent="0.25">
      <c r="C2349" s="309">
        <f>баланс!$B$1554</f>
        <v>-0.37794999999994161</v>
      </c>
      <c r="N2349" s="20"/>
      <c r="O2349"/>
      <c r="P2349"/>
      <c r="Q2349"/>
    </row>
    <row r="2350" spans="1:17" hidden="1" outlineLevel="2" x14ac:dyDescent="0.25">
      <c r="C2350" s="309">
        <f>баланс!$B$1555</f>
        <v>-0.43713750000000573</v>
      </c>
      <c r="N2350" s="20"/>
      <c r="O2350"/>
      <c r="P2350"/>
      <c r="Q2350"/>
    </row>
    <row r="2351" spans="1:17" hidden="1" outlineLevel="2" x14ac:dyDescent="0.25">
      <c r="C2351" s="309">
        <f>баланс!$B$1556</f>
        <v>-0.3159450000000561</v>
      </c>
      <c r="N2351" s="20"/>
      <c r="O2351"/>
      <c r="P2351"/>
      <c r="Q2351"/>
    </row>
    <row r="2352" spans="1:17" hidden="1" outlineLevel="1" x14ac:dyDescent="0.25">
      <c r="A2352" s="96" t="s">
        <v>1190</v>
      </c>
      <c r="C2352" s="309">
        <f>SUM(C2337:C2351)</f>
        <v>-2.7502008000001865</v>
      </c>
      <c r="N2352" s="20"/>
      <c r="O2352"/>
      <c r="P2352"/>
      <c r="Q2352"/>
    </row>
    <row r="2353" spans="1:17" hidden="1" outlineLevel="2" x14ac:dyDescent="0.25">
      <c r="B2353" s="96" t="s">
        <v>1375</v>
      </c>
      <c r="C2353" s="309">
        <f>баланс!$B$1557</f>
        <v>-0.58772600000008879</v>
      </c>
      <c r="N2353" s="20"/>
      <c r="O2353"/>
      <c r="P2353"/>
      <c r="Q2353"/>
    </row>
    <row r="2354" spans="1:17" hidden="1" outlineLevel="1" x14ac:dyDescent="0.25">
      <c r="A2354" s="96" t="s">
        <v>1374</v>
      </c>
      <c r="C2354" s="309">
        <f>SUM(C2353)</f>
        <v>-0.58772600000008879</v>
      </c>
      <c r="N2354" s="20"/>
      <c r="O2354"/>
      <c r="P2354"/>
      <c r="Q2354"/>
    </row>
    <row r="2355" spans="1:17" hidden="1" outlineLevel="2" x14ac:dyDescent="0.25">
      <c r="B2355" s="96" t="s">
        <v>1375</v>
      </c>
      <c r="C2355" s="309">
        <f>баланс!$B$1558</f>
        <v>-0.20359197194397893</v>
      </c>
      <c r="N2355" s="20"/>
      <c r="O2355"/>
      <c r="P2355"/>
      <c r="Q2355"/>
    </row>
    <row r="2356" spans="1:17" hidden="1" outlineLevel="2" x14ac:dyDescent="0.25">
      <c r="C2356" s="309">
        <f>баланс!$B$1559</f>
        <v>-0.56429999999994607</v>
      </c>
      <c r="N2356" s="20"/>
      <c r="O2356"/>
      <c r="P2356"/>
      <c r="Q2356"/>
    </row>
    <row r="2357" spans="1:17" hidden="1" outlineLevel="1" x14ac:dyDescent="0.25">
      <c r="A2357" s="96" t="s">
        <v>1192</v>
      </c>
      <c r="C2357" s="309">
        <f>SUM(C2355:C2356)</f>
        <v>-0.767891971943925</v>
      </c>
      <c r="N2357" s="20"/>
      <c r="O2357"/>
      <c r="P2357"/>
      <c r="Q2357"/>
    </row>
    <row r="2358" spans="1:17" hidden="1" outlineLevel="2" x14ac:dyDescent="0.25">
      <c r="B2358" s="96" t="s">
        <v>1375</v>
      </c>
      <c r="C2358" s="309">
        <f>баланс!$B$1560</f>
        <v>0.4097399999998288</v>
      </c>
      <c r="N2358" s="20"/>
      <c r="O2358"/>
      <c r="P2358"/>
      <c r="Q2358"/>
    </row>
    <row r="2359" spans="1:17" hidden="1" outlineLevel="2" x14ac:dyDescent="0.25">
      <c r="C2359" s="309">
        <f>баланс!$B$1561</f>
        <v>7.1899999999999409E-2</v>
      </c>
      <c r="N2359" s="20"/>
      <c r="O2359"/>
      <c r="P2359"/>
      <c r="Q2359"/>
    </row>
    <row r="2360" spans="1:17" hidden="1" outlineLevel="2" x14ac:dyDescent="0.25">
      <c r="C2360" s="309">
        <f>баланс!$B$1562</f>
        <v>0.25119999999992615</v>
      </c>
      <c r="N2360" s="20"/>
      <c r="O2360"/>
      <c r="P2360"/>
      <c r="Q2360"/>
    </row>
    <row r="2361" spans="1:17" hidden="1" outlineLevel="1" x14ac:dyDescent="0.25">
      <c r="A2361" s="96" t="s">
        <v>1194</v>
      </c>
      <c r="C2361" s="309">
        <f>SUM(C2358:C2360)</f>
        <v>0.73283999999975435</v>
      </c>
      <c r="N2361" s="20"/>
      <c r="O2361"/>
      <c r="P2361"/>
      <c r="Q2361"/>
    </row>
    <row r="2362" spans="1:17" hidden="1" outlineLevel="2" x14ac:dyDescent="0.25">
      <c r="B2362" s="96" t="s">
        <v>1375</v>
      </c>
      <c r="C2362" s="309">
        <f>баланс!$B$1563</f>
        <v>-0.45979999999985921</v>
      </c>
      <c r="N2362" s="20"/>
      <c r="O2362"/>
      <c r="P2362"/>
      <c r="Q2362"/>
    </row>
    <row r="2363" spans="1:17" x14ac:dyDescent="0.25">
      <c r="A2363" s="96" t="s">
        <v>1196</v>
      </c>
      <c r="C2363" s="309">
        <f>SUM(C2362)</f>
        <v>-0.45979999999985921</v>
      </c>
      <c r="N2363" s="20"/>
      <c r="O2363"/>
      <c r="P2363"/>
      <c r="Q2363"/>
    </row>
    <row r="2364" spans="1:17" hidden="1" outlineLevel="2" x14ac:dyDescent="0.25">
      <c r="B2364" s="96" t="s">
        <v>1375</v>
      </c>
      <c r="C2364" s="309">
        <f>баланс!$B$1564</f>
        <v>-0.4126880000000881</v>
      </c>
      <c r="N2364" s="20"/>
      <c r="O2364"/>
      <c r="P2364"/>
      <c r="Q2364"/>
    </row>
    <row r="2365" spans="1:17" hidden="1" outlineLevel="2" x14ac:dyDescent="0.25">
      <c r="C2365" s="309">
        <f>баланс!$B$1565</f>
        <v>-0.13920000000007349</v>
      </c>
      <c r="N2365" s="20"/>
      <c r="O2365"/>
      <c r="P2365"/>
      <c r="Q2365"/>
    </row>
    <row r="2366" spans="1:17" hidden="1" outlineLevel="2" x14ac:dyDescent="0.25">
      <c r="C2366" s="309">
        <f>баланс!$B$1566</f>
        <v>-0.23019999999996799</v>
      </c>
      <c r="N2366" s="20"/>
      <c r="O2366"/>
      <c r="P2366"/>
      <c r="Q2366"/>
    </row>
    <row r="2367" spans="1:17" hidden="1" outlineLevel="2" x14ac:dyDescent="0.25">
      <c r="C2367" s="309">
        <f>баланс!$B$1567</f>
        <v>0.440657500000043</v>
      </c>
      <c r="N2367" s="20"/>
      <c r="O2367"/>
      <c r="P2367"/>
      <c r="Q2367"/>
    </row>
    <row r="2368" spans="1:17" hidden="1" outlineLevel="2" x14ac:dyDescent="0.25">
      <c r="C2368" s="309">
        <f>баланс!$B$1568</f>
        <v>0.1412199999999757</v>
      </c>
      <c r="N2368" s="20"/>
      <c r="O2368"/>
      <c r="P2368"/>
      <c r="Q2368"/>
    </row>
    <row r="2369" spans="1:17" hidden="1" outlineLevel="2" x14ac:dyDescent="0.25">
      <c r="C2369" s="309">
        <f>баланс!$B$1569</f>
        <v>-0.26913000000013199</v>
      </c>
      <c r="N2369" s="20"/>
      <c r="O2369"/>
      <c r="P2369"/>
      <c r="Q2369"/>
    </row>
    <row r="2370" spans="1:17" hidden="1" outlineLevel="2" x14ac:dyDescent="0.25">
      <c r="C2370" s="309">
        <f>баланс!$B$1570</f>
        <v>-0.2858965000000353</v>
      </c>
      <c r="N2370" s="20"/>
      <c r="O2370"/>
      <c r="P2370"/>
      <c r="Q2370"/>
    </row>
    <row r="2371" spans="1:17" hidden="1" outlineLevel="2" x14ac:dyDescent="0.25">
      <c r="C2371" s="309">
        <f>баланс!$B$1571</f>
        <v>-3.8080000000263681E-2</v>
      </c>
      <c r="N2371" s="20"/>
      <c r="O2371"/>
      <c r="P2371"/>
      <c r="Q2371"/>
    </row>
    <row r="2372" spans="1:17" hidden="1" outlineLevel="2" x14ac:dyDescent="0.25">
      <c r="C2372" s="309">
        <f>баланс!$B$1572</f>
        <v>0.21024000000033993</v>
      </c>
      <c r="N2372" s="20"/>
      <c r="O2372"/>
      <c r="P2372"/>
      <c r="Q2372"/>
    </row>
    <row r="2373" spans="1:17" hidden="1" outlineLevel="2" x14ac:dyDescent="0.25">
      <c r="C2373" s="309">
        <f>баланс!$B$1573</f>
        <v>-0.22019700000055309</v>
      </c>
      <c r="N2373" s="20"/>
      <c r="O2373"/>
      <c r="P2373"/>
      <c r="Q2373"/>
    </row>
    <row r="2374" spans="1:17" hidden="1" outlineLevel="2" x14ac:dyDescent="0.25">
      <c r="C2374" s="309">
        <f>баланс!$B$1574</f>
        <v>1.1150000000270666E-3</v>
      </c>
      <c r="N2374" s="20"/>
      <c r="O2374"/>
      <c r="P2374"/>
      <c r="Q2374"/>
    </row>
    <row r="2375" spans="1:17" hidden="1" outlineLevel="2" x14ac:dyDescent="0.25">
      <c r="C2375" s="309">
        <f>баланс!$B$1575</f>
        <v>-0.29096000000026834</v>
      </c>
      <c r="N2375" s="20"/>
      <c r="O2375"/>
      <c r="P2375"/>
      <c r="Q2375"/>
    </row>
    <row r="2376" spans="1:17" hidden="1" outlineLevel="2" x14ac:dyDescent="0.25">
      <c r="C2376" s="309">
        <f>баланс!$B$1576</f>
        <v>-0.17789999999990869</v>
      </c>
      <c r="N2376" s="20"/>
      <c r="O2376"/>
      <c r="P2376"/>
      <c r="Q2376"/>
    </row>
    <row r="2377" spans="1:17" hidden="1" outlineLevel="2" x14ac:dyDescent="0.25">
      <c r="C2377" s="309">
        <f>баланс!$B$1577</f>
        <v>2.1617099999999709</v>
      </c>
      <c r="N2377" s="20"/>
      <c r="O2377"/>
      <c r="P2377"/>
      <c r="Q2377"/>
    </row>
    <row r="2378" spans="1:17" hidden="1" outlineLevel="2" x14ac:dyDescent="0.25">
      <c r="C2378" s="309">
        <f>баланс!$B$1578</f>
        <v>7.3849999999765714E-2</v>
      </c>
      <c r="N2378" s="20"/>
      <c r="O2378"/>
      <c r="P2378"/>
      <c r="Q2378"/>
    </row>
    <row r="2379" spans="1:17" hidden="1" outlineLevel="1" x14ac:dyDescent="0.25">
      <c r="A2379" s="96" t="s">
        <v>1198</v>
      </c>
      <c r="C2379" s="309">
        <f>SUM(C2364:C2378)</f>
        <v>0.96454099999883169</v>
      </c>
      <c r="N2379" s="20"/>
      <c r="O2379"/>
      <c r="P2379"/>
      <c r="Q2379"/>
    </row>
    <row r="2380" spans="1:17" hidden="1" outlineLevel="2" x14ac:dyDescent="0.25">
      <c r="B2380" s="96" t="s">
        <v>1375</v>
      </c>
      <c r="C2380" s="309">
        <f>баланс!$B$1579</f>
        <v>-0.2519000000000915</v>
      </c>
      <c r="N2380" s="20"/>
      <c r="O2380"/>
      <c r="P2380"/>
      <c r="Q2380"/>
    </row>
    <row r="2381" spans="1:17" hidden="1" outlineLevel="2" x14ac:dyDescent="0.25">
      <c r="C2381" s="309">
        <f>баланс!$B$1580</f>
        <v>-0.17657700000006571</v>
      </c>
      <c r="N2381" s="20"/>
      <c r="O2381"/>
      <c r="P2381"/>
      <c r="Q2381"/>
    </row>
    <row r="2382" spans="1:17" hidden="1" outlineLevel="2" x14ac:dyDescent="0.25">
      <c r="C2382" s="309">
        <f>баланс!$B$1581</f>
        <v>-0.17319999999995161</v>
      </c>
      <c r="N2382" s="20"/>
      <c r="O2382"/>
      <c r="P2382"/>
      <c r="Q2382"/>
    </row>
    <row r="2383" spans="1:17" hidden="1" outlineLevel="2" x14ac:dyDescent="0.25">
      <c r="C2383" s="309">
        <f>баланс!$B$1582</f>
        <v>0.45036039999990862</v>
      </c>
      <c r="N2383" s="20"/>
      <c r="O2383"/>
      <c r="P2383"/>
      <c r="Q2383"/>
    </row>
    <row r="2384" spans="1:17" x14ac:dyDescent="0.25">
      <c r="A2384" s="96" t="s">
        <v>1200</v>
      </c>
      <c r="C2384" s="309">
        <f>SUM(C2380:C2383)</f>
        <v>-0.1513166000002002</v>
      </c>
      <c r="N2384" s="20"/>
      <c r="O2384"/>
      <c r="P2384"/>
      <c r="Q2384"/>
    </row>
    <row r="2385" spans="1:17" hidden="1" outlineLevel="2" x14ac:dyDescent="0.25">
      <c r="B2385" s="96" t="s">
        <v>1375</v>
      </c>
      <c r="C2385" s="309">
        <f>баланс!$B$1583</f>
        <v>-4.2844799999998031</v>
      </c>
      <c r="N2385" s="20"/>
      <c r="O2385"/>
      <c r="P2385"/>
      <c r="Q2385"/>
    </row>
    <row r="2386" spans="1:17" hidden="1" outlineLevel="2" x14ac:dyDescent="0.25">
      <c r="C2386" s="309">
        <f>баланс!$B$1584</f>
        <v>-0.375</v>
      </c>
      <c r="N2386" s="20"/>
      <c r="O2386"/>
      <c r="P2386"/>
      <c r="Q2386"/>
    </row>
    <row r="2387" spans="1:17" hidden="1" outlineLevel="2" x14ac:dyDescent="0.25">
      <c r="C2387" s="309">
        <f>баланс!$B$1585</f>
        <v>-0.25420000000008258</v>
      </c>
      <c r="N2387" s="20"/>
      <c r="O2387"/>
      <c r="P2387"/>
      <c r="Q2387"/>
    </row>
    <row r="2388" spans="1:17" hidden="1" outlineLevel="2" x14ac:dyDescent="0.25">
      <c r="C2388" s="309">
        <f>баланс!$B$1586</f>
        <v>0.29359999999985575</v>
      </c>
      <c r="N2388" s="20"/>
      <c r="O2388"/>
      <c r="P2388"/>
      <c r="Q2388"/>
    </row>
    <row r="2389" spans="1:17" hidden="1" outlineLevel="2" x14ac:dyDescent="0.25">
      <c r="C2389" s="309">
        <f>баланс!$B$1587</f>
        <v>0.18090000000006512</v>
      </c>
      <c r="N2389" s="20"/>
      <c r="O2389"/>
      <c r="P2389"/>
      <c r="Q2389"/>
    </row>
    <row r="2390" spans="1:17" hidden="1" outlineLevel="2" x14ac:dyDescent="0.25">
      <c r="C2390" s="309">
        <f>баланс!$B$1588</f>
        <v>0.15576250000003711</v>
      </c>
      <c r="N2390" s="20"/>
      <c r="O2390"/>
      <c r="P2390"/>
      <c r="Q2390"/>
    </row>
    <row r="2391" spans="1:17" hidden="1" outlineLevel="2" x14ac:dyDescent="0.25">
      <c r="C2391" s="309">
        <f>баланс!$B$1589</f>
        <v>7.6239999999870633E-2</v>
      </c>
      <c r="N2391" s="20"/>
      <c r="O2391"/>
      <c r="P2391"/>
      <c r="Q2391"/>
    </row>
    <row r="2392" spans="1:17" hidden="1" outlineLevel="2" x14ac:dyDescent="0.25">
      <c r="C2392" s="309">
        <f>баланс!$B$1590</f>
        <v>0.40160000000014406</v>
      </c>
      <c r="N2392" s="20"/>
      <c r="O2392"/>
      <c r="P2392"/>
      <c r="Q2392"/>
    </row>
    <row r="2393" spans="1:17" hidden="1" outlineLevel="2" x14ac:dyDescent="0.25">
      <c r="C2393" s="309">
        <f>баланс!$B$1591</f>
        <v>0.35095000000001164</v>
      </c>
      <c r="N2393" s="20"/>
      <c r="O2393"/>
      <c r="P2393"/>
      <c r="Q2393"/>
    </row>
    <row r="2394" spans="1:17" hidden="1" outlineLevel="1" x14ac:dyDescent="0.25">
      <c r="A2394" s="96" t="s">
        <v>1201</v>
      </c>
      <c r="C2394" s="309">
        <f>SUM(C2385:C2393)</f>
        <v>-3.4546274999999014</v>
      </c>
      <c r="N2394" s="20"/>
      <c r="O2394"/>
      <c r="P2394"/>
      <c r="Q2394"/>
    </row>
    <row r="2395" spans="1:17" hidden="1" outlineLevel="2" x14ac:dyDescent="0.25">
      <c r="B2395" s="96" t="s">
        <v>1375</v>
      </c>
      <c r="C2395" s="309">
        <f>баланс!$B$1592</f>
        <v>187.81020000000035</v>
      </c>
      <c r="N2395" s="20"/>
      <c r="O2395"/>
      <c r="P2395"/>
      <c r="Q2395"/>
    </row>
    <row r="2396" spans="1:17" x14ac:dyDescent="0.25">
      <c r="A2396" s="96" t="s">
        <v>1202</v>
      </c>
      <c r="C2396" s="309">
        <f>SUM(C2395)</f>
        <v>187.81020000000035</v>
      </c>
      <c r="N2396" s="20"/>
      <c r="O2396"/>
      <c r="P2396"/>
      <c r="Q2396"/>
    </row>
    <row r="2397" spans="1:17" hidden="1" outlineLevel="2" x14ac:dyDescent="0.25">
      <c r="B2397" s="96" t="s">
        <v>1375</v>
      </c>
      <c r="C2397" s="309">
        <f>баланс!$B$1593</f>
        <v>-0.97612000000003718</v>
      </c>
      <c r="N2397" s="20"/>
      <c r="O2397"/>
      <c r="P2397"/>
      <c r="Q2397"/>
    </row>
    <row r="2398" spans="1:17" hidden="1" outlineLevel="1" x14ac:dyDescent="0.25">
      <c r="A2398" s="96" t="s">
        <v>1204</v>
      </c>
      <c r="C2398" s="309">
        <f>SUM(C2397)</f>
        <v>-0.97612000000003718</v>
      </c>
      <c r="N2398" s="20"/>
      <c r="O2398"/>
      <c r="P2398"/>
      <c r="Q2398"/>
    </row>
    <row r="2399" spans="1:17" hidden="1" outlineLevel="2" x14ac:dyDescent="0.25">
      <c r="B2399" s="96" t="s">
        <v>1375</v>
      </c>
      <c r="C2399" s="309">
        <f>баланс!$B$1594</f>
        <v>-0.53535783053038699</v>
      </c>
      <c r="N2399" s="20"/>
      <c r="O2399"/>
      <c r="P2399"/>
      <c r="Q2399"/>
    </row>
    <row r="2400" spans="1:17" hidden="1" outlineLevel="2" x14ac:dyDescent="0.25">
      <c r="C2400" s="309">
        <f>баланс!$B$1595</f>
        <v>5.2200000000027558E-2</v>
      </c>
      <c r="N2400" s="20"/>
      <c r="O2400"/>
      <c r="P2400"/>
      <c r="Q2400"/>
    </row>
    <row r="2401" spans="1:17" hidden="1" outlineLevel="2" x14ac:dyDescent="0.25">
      <c r="C2401" s="309">
        <f>баланс!$B$1596</f>
        <v>0.43695000000025175</v>
      </c>
      <c r="N2401" s="20"/>
      <c r="O2401"/>
      <c r="P2401"/>
      <c r="Q2401"/>
    </row>
    <row r="2402" spans="1:17" hidden="1" outlineLevel="2" x14ac:dyDescent="0.25">
      <c r="C2402" s="309">
        <f>баланс!$B$1597</f>
        <v>-0.47420000000010987</v>
      </c>
      <c r="N2402" s="20"/>
      <c r="O2402"/>
      <c r="P2402"/>
      <c r="Q2402"/>
    </row>
    <row r="2403" spans="1:17" hidden="1" outlineLevel="2" x14ac:dyDescent="0.25">
      <c r="C2403" s="309">
        <f>баланс!$B$1598</f>
        <v>36.934969999999964</v>
      </c>
      <c r="N2403" s="20"/>
      <c r="O2403"/>
      <c r="P2403"/>
      <c r="Q2403"/>
    </row>
    <row r="2404" spans="1:17" hidden="1" outlineLevel="2" x14ac:dyDescent="0.25">
      <c r="C2404" s="309">
        <f>баланс!$B$1599</f>
        <v>-15.256779999999935</v>
      </c>
      <c r="N2404" s="20"/>
      <c r="O2404"/>
      <c r="P2404"/>
      <c r="Q2404"/>
    </row>
    <row r="2405" spans="1:17" hidden="1" outlineLevel="2" x14ac:dyDescent="0.25">
      <c r="C2405" s="309">
        <f>баланс!$B$1600</f>
        <v>-0.198599999999999</v>
      </c>
      <c r="N2405" s="20"/>
      <c r="O2405"/>
      <c r="P2405"/>
      <c r="Q2405"/>
    </row>
    <row r="2406" spans="1:17" hidden="1" outlineLevel="2" x14ac:dyDescent="0.25">
      <c r="C2406" s="309">
        <f>баланс!$B$1601</f>
        <v>0.61040999999994483</v>
      </c>
      <c r="N2406" s="20"/>
      <c r="O2406"/>
      <c r="P2406"/>
      <c r="Q2406"/>
    </row>
    <row r="2407" spans="1:17" hidden="1" outlineLevel="2" x14ac:dyDescent="0.25">
      <c r="C2407" s="309">
        <f>баланс!$B$1602</f>
        <v>3.6645999999961987E-2</v>
      </c>
      <c r="N2407" s="20"/>
      <c r="O2407"/>
      <c r="P2407"/>
      <c r="Q2407"/>
    </row>
    <row r="2408" spans="1:17" hidden="1" outlineLevel="2" x14ac:dyDescent="0.25">
      <c r="C2408" s="309">
        <f>баланс!$B$1603</f>
        <v>-0.42873000000003003</v>
      </c>
      <c r="N2408" s="20"/>
      <c r="O2408"/>
      <c r="P2408"/>
      <c r="Q2408"/>
    </row>
    <row r="2409" spans="1:17" hidden="1" outlineLevel="2" x14ac:dyDescent="0.25">
      <c r="C2409" s="309">
        <f>баланс!$B$1604</f>
        <v>1.7550000000028376E-2</v>
      </c>
      <c r="N2409" s="20"/>
      <c r="O2409"/>
      <c r="P2409"/>
      <c r="Q2409"/>
    </row>
    <row r="2410" spans="1:17" x14ac:dyDescent="0.25">
      <c r="A2410" s="96" t="s">
        <v>1206</v>
      </c>
      <c r="C2410" s="309">
        <f>SUM(C2399:C2409)</f>
        <v>21.195058169469718</v>
      </c>
      <c r="N2410" s="20"/>
      <c r="O2410"/>
      <c r="P2410"/>
      <c r="Q2410"/>
    </row>
    <row r="2411" spans="1:17" hidden="1" outlineLevel="2" x14ac:dyDescent="0.25">
      <c r="B2411" s="96" t="s">
        <v>1375</v>
      </c>
      <c r="C2411" s="309">
        <f>баланс!$B$1605</f>
        <v>-0.43831999999997606</v>
      </c>
      <c r="N2411" s="20"/>
      <c r="O2411"/>
      <c r="P2411"/>
      <c r="Q2411"/>
    </row>
    <row r="2412" spans="1:17" hidden="1" outlineLevel="1" x14ac:dyDescent="0.25">
      <c r="A2412" s="96" t="s">
        <v>1208</v>
      </c>
      <c r="C2412" s="309">
        <f>SUM(C2411)</f>
        <v>-0.43831999999997606</v>
      </c>
      <c r="N2412" s="20"/>
      <c r="O2412"/>
      <c r="P2412"/>
      <c r="Q2412"/>
    </row>
    <row r="2413" spans="1:17" hidden="1" outlineLevel="2" x14ac:dyDescent="0.25">
      <c r="B2413" s="96" t="s">
        <v>1375</v>
      </c>
      <c r="C2413" s="309">
        <f>баланс!$B$1606</f>
        <v>-0.41314884999974311</v>
      </c>
      <c r="N2413" s="20"/>
      <c r="O2413"/>
      <c r="P2413"/>
      <c r="Q2413"/>
    </row>
    <row r="2414" spans="1:17" x14ac:dyDescent="0.25">
      <c r="A2414" s="96" t="s">
        <v>1209</v>
      </c>
      <c r="C2414" s="309">
        <f>SUM(C2413)</f>
        <v>-0.41314884999974311</v>
      </c>
      <c r="N2414" s="20"/>
      <c r="O2414"/>
      <c r="P2414"/>
      <c r="Q2414"/>
    </row>
    <row r="2415" spans="1:17" hidden="1" outlineLevel="2" x14ac:dyDescent="0.25">
      <c r="B2415" s="96" t="s">
        <v>1375</v>
      </c>
      <c r="C2415" s="309">
        <f>баланс!$B$1607</f>
        <v>-0.25760000000002492</v>
      </c>
      <c r="N2415" s="20"/>
      <c r="O2415"/>
      <c r="P2415"/>
      <c r="Q2415"/>
    </row>
    <row r="2416" spans="1:17" hidden="1" outlineLevel="1" x14ac:dyDescent="0.25">
      <c r="A2416" s="96" t="s">
        <v>1210</v>
      </c>
      <c r="C2416" s="309">
        <f>SUM(C2415)</f>
        <v>-0.25760000000002492</v>
      </c>
      <c r="N2416" s="20"/>
      <c r="O2416"/>
      <c r="P2416"/>
      <c r="Q2416"/>
    </row>
    <row r="2417" spans="1:17" hidden="1" outlineLevel="2" x14ac:dyDescent="0.25">
      <c r="B2417" s="96" t="s">
        <v>1375</v>
      </c>
      <c r="C2417" s="309">
        <f>баланс!$B$1608</f>
        <v>83.701013114167296</v>
      </c>
      <c r="N2417" s="20"/>
      <c r="O2417"/>
      <c r="P2417"/>
      <c r="Q2417"/>
    </row>
    <row r="2418" spans="1:17" hidden="1" outlineLevel="1" x14ac:dyDescent="0.25">
      <c r="A2418" s="96" t="s">
        <v>1211</v>
      </c>
      <c r="C2418" s="309">
        <f>SUM(C2417)</f>
        <v>83.701013114167296</v>
      </c>
      <c r="N2418" s="20"/>
      <c r="O2418"/>
      <c r="P2418"/>
      <c r="Q2418"/>
    </row>
    <row r="2419" spans="1:17" hidden="1" outlineLevel="2" x14ac:dyDescent="0.25">
      <c r="B2419" s="96" t="s">
        <v>1375</v>
      </c>
      <c r="C2419" s="309">
        <f>баланс!$B$1609</f>
        <v>-0.44100000000003092</v>
      </c>
      <c r="N2419" s="20"/>
      <c r="O2419"/>
      <c r="P2419"/>
      <c r="Q2419"/>
    </row>
    <row r="2420" spans="1:17" hidden="1" outlineLevel="2" x14ac:dyDescent="0.25">
      <c r="C2420" s="309">
        <f>баланс!$B$1610</f>
        <v>-2.9054000000087399E-2</v>
      </c>
      <c r="N2420" s="20"/>
      <c r="O2420"/>
      <c r="P2420"/>
      <c r="Q2420"/>
    </row>
    <row r="2421" spans="1:17" hidden="1" outlineLevel="1" x14ac:dyDescent="0.25">
      <c r="A2421" s="96" t="s">
        <v>1213</v>
      </c>
      <c r="C2421" s="309">
        <f>SUM(C2419:C2420)</f>
        <v>-0.47005400000011832</v>
      </c>
      <c r="N2421" s="20"/>
      <c r="O2421"/>
      <c r="P2421"/>
      <c r="Q2421"/>
    </row>
    <row r="2422" spans="1:17" hidden="1" outlineLevel="2" x14ac:dyDescent="0.25">
      <c r="B2422" s="96" t="s">
        <v>1375</v>
      </c>
      <c r="C2422" s="309">
        <f>баланс!$B$1611</f>
        <v>-0.11979999999994106</v>
      </c>
      <c r="N2422" s="20"/>
      <c r="O2422"/>
      <c r="P2422"/>
      <c r="Q2422"/>
    </row>
    <row r="2423" spans="1:17" hidden="1" outlineLevel="2" x14ac:dyDescent="0.25">
      <c r="C2423" s="309">
        <f>баланс!$B$1612</f>
        <v>-0.41737800000009884</v>
      </c>
      <c r="N2423" s="20"/>
      <c r="O2423"/>
      <c r="P2423"/>
      <c r="Q2423"/>
    </row>
    <row r="2424" spans="1:17" hidden="1" outlineLevel="2" x14ac:dyDescent="0.25">
      <c r="C2424" s="309">
        <f>баланс!$B$1613</f>
        <v>-2.3320000000012442E-2</v>
      </c>
      <c r="N2424" s="20"/>
      <c r="O2424"/>
      <c r="P2424"/>
      <c r="Q2424"/>
    </row>
    <row r="2425" spans="1:17" hidden="1" outlineLevel="2" x14ac:dyDescent="0.25">
      <c r="C2425" s="309">
        <f>баланс!$B$1614</f>
        <v>-0.20319999999992433</v>
      </c>
      <c r="N2425" s="20"/>
      <c r="O2425"/>
      <c r="P2425"/>
      <c r="Q2425"/>
    </row>
    <row r="2426" spans="1:17" hidden="1" outlineLevel="2" x14ac:dyDescent="0.25">
      <c r="C2426" s="309">
        <f>баланс!$B$1615</f>
        <v>0.26148000000011962</v>
      </c>
      <c r="N2426" s="20"/>
      <c r="O2426"/>
      <c r="P2426"/>
      <c r="Q2426"/>
    </row>
    <row r="2427" spans="1:17" hidden="1" outlineLevel="2" x14ac:dyDescent="0.25">
      <c r="C2427" s="309">
        <f>баланс!$B$1616</f>
        <v>-7.1074999999950705E-2</v>
      </c>
      <c r="N2427" s="20"/>
      <c r="O2427"/>
      <c r="P2427"/>
      <c r="Q2427"/>
    </row>
    <row r="2428" spans="1:17" hidden="1" outlineLevel="1" x14ac:dyDescent="0.25">
      <c r="A2428" s="96" t="s">
        <v>1214</v>
      </c>
      <c r="C2428" s="309">
        <f>SUM(C2422:C2427)</f>
        <v>-0.57329299999980776</v>
      </c>
      <c r="N2428" s="20"/>
      <c r="O2428"/>
      <c r="P2428"/>
      <c r="Q2428"/>
    </row>
    <row r="2429" spans="1:17" hidden="1" outlineLevel="2" x14ac:dyDescent="0.25">
      <c r="B2429" s="96" t="s">
        <v>1375</v>
      </c>
      <c r="C2429" s="309">
        <f>баланс!$B$1617</f>
        <v>3.1900000000007367E-2</v>
      </c>
      <c r="N2429" s="20"/>
      <c r="O2429"/>
      <c r="P2429"/>
      <c r="Q2429"/>
    </row>
    <row r="2430" spans="1:17" hidden="1" outlineLevel="1" x14ac:dyDescent="0.25">
      <c r="A2430" s="96" t="s">
        <v>1215</v>
      </c>
      <c r="C2430" s="309">
        <f>SUM(C2429)</f>
        <v>3.1900000000007367E-2</v>
      </c>
      <c r="N2430" s="20"/>
      <c r="O2430"/>
      <c r="P2430"/>
      <c r="Q2430"/>
    </row>
    <row r="2431" spans="1:17" hidden="1" outlineLevel="2" x14ac:dyDescent="0.25">
      <c r="B2431" s="96" t="s">
        <v>1375</v>
      </c>
      <c r="C2431" s="309">
        <f>баланс!$B$1618</f>
        <v>34.22829973750153</v>
      </c>
      <c r="N2431" s="20"/>
      <c r="O2431"/>
      <c r="P2431"/>
      <c r="Q2431"/>
    </row>
    <row r="2432" spans="1:17" hidden="1" outlineLevel="2" x14ac:dyDescent="0.25">
      <c r="C2432" s="309">
        <f>баланс!$B$1619</f>
        <v>-2.4006799999997384</v>
      </c>
      <c r="N2432" s="20"/>
      <c r="O2432"/>
      <c r="P2432"/>
      <c r="Q2432"/>
    </row>
    <row r="2433" spans="1:17" hidden="1" outlineLevel="2" x14ac:dyDescent="0.25">
      <c r="C2433" s="309">
        <f>баланс!$B$1620</f>
        <v>3.3628575000002456</v>
      </c>
      <c r="N2433" s="20"/>
      <c r="O2433"/>
      <c r="P2433"/>
      <c r="Q2433"/>
    </row>
    <row r="2434" spans="1:17" hidden="1" outlineLevel="2" x14ac:dyDescent="0.25">
      <c r="C2434" s="309">
        <f>баланс!$B$1621</f>
        <v>7.2247010000000955</v>
      </c>
      <c r="N2434" s="20"/>
      <c r="O2434"/>
      <c r="P2434"/>
      <c r="Q2434"/>
    </row>
    <row r="2435" spans="1:17" x14ac:dyDescent="0.25">
      <c r="A2435" s="96" t="s">
        <v>1216</v>
      </c>
      <c r="C2435" s="309">
        <f>SUM(C2431:C2434)</f>
        <v>42.415178237502133</v>
      </c>
      <c r="N2435" s="20"/>
      <c r="O2435"/>
      <c r="P2435"/>
      <c r="Q2435"/>
    </row>
    <row r="2436" spans="1:17" hidden="1" outlineLevel="2" x14ac:dyDescent="0.25">
      <c r="B2436" s="96" t="s">
        <v>1375</v>
      </c>
      <c r="C2436" s="309">
        <f>баланс!$B$1622</f>
        <v>-1.2115250000001083</v>
      </c>
      <c r="N2436" s="20"/>
      <c r="O2436"/>
      <c r="P2436"/>
      <c r="Q2436"/>
    </row>
    <row r="2437" spans="1:17" hidden="1" outlineLevel="1" x14ac:dyDescent="0.25">
      <c r="A2437" s="96" t="s">
        <v>1218</v>
      </c>
      <c r="C2437" s="309">
        <f>SUM(C2436)</f>
        <v>-1.2115250000001083</v>
      </c>
      <c r="N2437" s="20"/>
      <c r="O2437"/>
      <c r="P2437"/>
      <c r="Q2437"/>
    </row>
    <row r="2438" spans="1:17" hidden="1" outlineLevel="2" x14ac:dyDescent="0.25">
      <c r="B2438" s="96" t="s">
        <v>1375</v>
      </c>
      <c r="C2438" s="309">
        <f>баланс!$B$1623</f>
        <v>-1.7000000000280124E-3</v>
      </c>
      <c r="N2438" s="20"/>
      <c r="O2438"/>
      <c r="P2438"/>
      <c r="Q2438"/>
    </row>
    <row r="2439" spans="1:17" hidden="1" outlineLevel="1" x14ac:dyDescent="0.25">
      <c r="A2439" s="96" t="s">
        <v>1220</v>
      </c>
      <c r="C2439" s="309">
        <f>SUM(C2438)</f>
        <v>-1.7000000000280124E-3</v>
      </c>
      <c r="N2439" s="20"/>
      <c r="O2439"/>
      <c r="P2439"/>
      <c r="Q2439"/>
    </row>
    <row r="2440" spans="1:17" hidden="1" outlineLevel="2" x14ac:dyDescent="0.25">
      <c r="B2440" s="96" t="s">
        <v>1375</v>
      </c>
      <c r="C2440" s="309">
        <f>баланс!$B$1624</f>
        <v>0.78418999999985317</v>
      </c>
      <c r="N2440" s="20"/>
      <c r="O2440"/>
      <c r="P2440"/>
      <c r="Q2440"/>
    </row>
    <row r="2441" spans="1:17" x14ac:dyDescent="0.25">
      <c r="A2441" s="96" t="s">
        <v>1222</v>
      </c>
      <c r="C2441" s="309">
        <f>SUM(C2440)</f>
        <v>0.78418999999985317</v>
      </c>
      <c r="N2441" s="20"/>
      <c r="O2441"/>
      <c r="P2441"/>
      <c r="Q2441"/>
    </row>
    <row r="2442" spans="1:17" hidden="1" outlineLevel="2" x14ac:dyDescent="0.25">
      <c r="B2442" s="96" t="s">
        <v>1375</v>
      </c>
      <c r="C2442" s="309">
        <f>баланс!$B$1625</f>
        <v>0.27478000000002112</v>
      </c>
      <c r="N2442" s="20"/>
      <c r="O2442"/>
      <c r="P2442"/>
      <c r="Q2442"/>
    </row>
    <row r="2443" spans="1:17" hidden="1" outlineLevel="1" x14ac:dyDescent="0.25">
      <c r="A2443" s="96" t="s">
        <v>1224</v>
      </c>
      <c r="C2443" s="309">
        <f>SUM(C2442)</f>
        <v>0.27478000000002112</v>
      </c>
      <c r="N2443" s="20"/>
      <c r="O2443"/>
      <c r="P2443"/>
      <c r="Q2443"/>
    </row>
    <row r="2444" spans="1:17" hidden="1" outlineLevel="2" x14ac:dyDescent="0.25">
      <c r="B2444" s="96" t="s">
        <v>1375</v>
      </c>
      <c r="C2444" s="309">
        <f>баланс!$B$1626</f>
        <v>-0.42046111111199025</v>
      </c>
      <c r="N2444" s="20"/>
      <c r="O2444"/>
      <c r="P2444"/>
      <c r="Q2444"/>
    </row>
    <row r="2445" spans="1:17" hidden="1" outlineLevel="2" x14ac:dyDescent="0.25">
      <c r="C2445" s="309">
        <f>баланс!$B$1627</f>
        <v>0.49829999999974461</v>
      </c>
      <c r="N2445" s="20"/>
      <c r="O2445"/>
      <c r="P2445"/>
      <c r="Q2445"/>
    </row>
    <row r="2446" spans="1:17" hidden="1" outlineLevel="1" x14ac:dyDescent="0.25">
      <c r="A2446" s="96" t="s">
        <v>1225</v>
      </c>
      <c r="C2446" s="309">
        <f>SUM(C2444:C2445)</f>
        <v>7.7838888887754365E-2</v>
      </c>
      <c r="N2446" s="20"/>
      <c r="O2446"/>
      <c r="P2446"/>
      <c r="Q2446"/>
    </row>
    <row r="2447" spans="1:17" hidden="1" outlineLevel="2" x14ac:dyDescent="0.25">
      <c r="B2447" s="96" t="s">
        <v>1375</v>
      </c>
      <c r="C2447" s="309">
        <f>баланс!$B$1628</f>
        <v>-0.46430946017915176</v>
      </c>
      <c r="N2447" s="20"/>
      <c r="O2447"/>
      <c r="P2447"/>
      <c r="Q2447"/>
    </row>
    <row r="2448" spans="1:17" hidden="1" outlineLevel="1" x14ac:dyDescent="0.25">
      <c r="A2448" s="96" t="s">
        <v>1227</v>
      </c>
      <c r="C2448" s="309">
        <f>SUM(C2447)</f>
        <v>-0.46430946017915176</v>
      </c>
      <c r="N2448" s="20"/>
      <c r="O2448"/>
      <c r="P2448"/>
      <c r="Q2448"/>
    </row>
    <row r="2449" spans="1:17" hidden="1" outlineLevel="2" x14ac:dyDescent="0.25">
      <c r="B2449" s="96" t="s">
        <v>1375</v>
      </c>
      <c r="C2449" s="309">
        <f>баланс!$B$1629</f>
        <v>0.36700999999948181</v>
      </c>
      <c r="N2449" s="20"/>
      <c r="O2449"/>
      <c r="P2449"/>
      <c r="Q2449"/>
    </row>
    <row r="2450" spans="1:17" hidden="1" outlineLevel="2" x14ac:dyDescent="0.25">
      <c r="C2450" s="309">
        <f>баланс!$B$1630</f>
        <v>-0.42034749999993437</v>
      </c>
      <c r="N2450" s="20"/>
      <c r="O2450"/>
      <c r="P2450"/>
      <c r="Q2450"/>
    </row>
    <row r="2451" spans="1:17" hidden="1" outlineLevel="2" x14ac:dyDescent="0.25">
      <c r="C2451" s="309">
        <f>баланс!$B$1631</f>
        <v>0.38809249999997064</v>
      </c>
      <c r="N2451" s="20"/>
      <c r="O2451"/>
      <c r="P2451"/>
      <c r="Q2451"/>
    </row>
    <row r="2452" spans="1:17" hidden="1" outlineLevel="1" x14ac:dyDescent="0.25">
      <c r="A2452" s="96" t="s">
        <v>1229</v>
      </c>
      <c r="C2452" s="309">
        <f>SUM(C2449:C2451)</f>
        <v>0.33475499999951808</v>
      </c>
      <c r="N2452" s="20"/>
      <c r="O2452"/>
      <c r="P2452"/>
      <c r="Q2452"/>
    </row>
    <row r="2453" spans="1:17" hidden="1" outlineLevel="2" x14ac:dyDescent="0.25">
      <c r="B2453" s="96" t="s">
        <v>1375</v>
      </c>
      <c r="C2453" s="309">
        <f>баланс!$B$1632</f>
        <v>16.30911018434881</v>
      </c>
      <c r="N2453" s="20"/>
      <c r="O2453"/>
      <c r="P2453"/>
      <c r="Q2453"/>
    </row>
    <row r="2454" spans="1:17" x14ac:dyDescent="0.25">
      <c r="A2454" s="96" t="s">
        <v>1231</v>
      </c>
      <c r="C2454" s="309">
        <f>SUM(C2453)</f>
        <v>16.30911018434881</v>
      </c>
      <c r="N2454" s="20"/>
      <c r="O2454"/>
      <c r="P2454"/>
      <c r="Q2454"/>
    </row>
    <row r="2455" spans="1:17" hidden="1" outlineLevel="2" x14ac:dyDescent="0.25">
      <c r="B2455" s="96" t="s">
        <v>1375</v>
      </c>
      <c r="C2455" s="309">
        <f>баланс!$B$1633</f>
        <v>-0.44434999999998581</v>
      </c>
      <c r="N2455" s="20"/>
      <c r="O2455"/>
      <c r="P2455"/>
      <c r="Q2455"/>
    </row>
    <row r="2456" spans="1:17" hidden="1" outlineLevel="1" x14ac:dyDescent="0.25">
      <c r="A2456" s="96" t="s">
        <v>1366</v>
      </c>
      <c r="C2456" s="309">
        <f>SUM(C2455)</f>
        <v>-0.44434999999998581</v>
      </c>
      <c r="N2456" s="20"/>
      <c r="O2456"/>
      <c r="P2456"/>
      <c r="Q2456"/>
    </row>
    <row r="2457" spans="1:17" hidden="1" outlineLevel="2" x14ac:dyDescent="0.25">
      <c r="B2457" s="96" t="s">
        <v>1375</v>
      </c>
      <c r="C2457" s="309">
        <f>баланс!$B$1634</f>
        <v>360.28242999999981</v>
      </c>
      <c r="N2457" s="20"/>
      <c r="O2457"/>
      <c r="P2457"/>
      <c r="Q2457"/>
    </row>
    <row r="2458" spans="1:17" hidden="1" outlineLevel="2" x14ac:dyDescent="0.25">
      <c r="C2458" s="309">
        <f>баланс!$B$1635</f>
        <v>0.3239000000003216</v>
      </c>
      <c r="N2458" s="20"/>
      <c r="O2458"/>
      <c r="P2458"/>
      <c r="Q2458"/>
    </row>
    <row r="2459" spans="1:17" hidden="1" outlineLevel="2" x14ac:dyDescent="0.25">
      <c r="C2459" s="309">
        <f>баланс!$B$1636</f>
        <v>0.21376000000009299</v>
      </c>
      <c r="N2459" s="20"/>
      <c r="O2459"/>
      <c r="P2459"/>
      <c r="Q2459"/>
    </row>
    <row r="2460" spans="1:17" hidden="1" outlineLevel="2" x14ac:dyDescent="0.25">
      <c r="C2460" s="309">
        <f>баланс!$B$1637</f>
        <v>0.3357000000000312</v>
      </c>
      <c r="N2460" s="20"/>
      <c r="O2460"/>
      <c r="P2460"/>
      <c r="Q2460"/>
    </row>
    <row r="2461" spans="1:17" hidden="1" outlineLevel="2" x14ac:dyDescent="0.25">
      <c r="C2461" s="309">
        <f>баланс!$B$1638</f>
        <v>-0.50477999999998246</v>
      </c>
      <c r="N2461" s="20"/>
      <c r="O2461"/>
      <c r="P2461"/>
      <c r="Q2461"/>
    </row>
    <row r="2462" spans="1:17" hidden="1" outlineLevel="2" x14ac:dyDescent="0.25">
      <c r="C2462" s="309">
        <f>баланс!$B$1639</f>
        <v>0.30702199999996083</v>
      </c>
      <c r="N2462" s="20"/>
      <c r="O2462"/>
      <c r="P2462"/>
      <c r="Q2462"/>
    </row>
    <row r="2463" spans="1:17" hidden="1" outlineLevel="2" x14ac:dyDescent="0.25">
      <c r="C2463" s="309">
        <f>баланс!$B$1640</f>
        <v>-9.058250000003909E-2</v>
      </c>
      <c r="N2463" s="20"/>
      <c r="O2463"/>
      <c r="P2463"/>
      <c r="Q2463"/>
    </row>
    <row r="2464" spans="1:17" hidden="1" outlineLevel="2" x14ac:dyDescent="0.25">
      <c r="C2464" s="309">
        <f>баланс!$B$1641</f>
        <v>0.30464000000006308</v>
      </c>
      <c r="N2464" s="20"/>
      <c r="O2464"/>
      <c r="P2464"/>
      <c r="Q2464"/>
    </row>
    <row r="2465" spans="1:17" hidden="1" outlineLevel="2" x14ac:dyDescent="0.25">
      <c r="C2465" s="309">
        <f>баланс!$B$1642</f>
        <v>0.38816399999996065</v>
      </c>
      <c r="N2465" s="20"/>
      <c r="O2465"/>
      <c r="P2465"/>
      <c r="Q2465"/>
    </row>
    <row r="2466" spans="1:17" hidden="1" outlineLevel="1" x14ac:dyDescent="0.25">
      <c r="A2466" s="96" t="s">
        <v>1233</v>
      </c>
      <c r="C2466" s="309">
        <f>SUM(C2457:C2465)</f>
        <v>361.56025350000021</v>
      </c>
      <c r="N2466" s="20"/>
      <c r="O2466"/>
      <c r="P2466"/>
      <c r="Q2466"/>
    </row>
    <row r="2467" spans="1:17" hidden="1" outlineLevel="2" x14ac:dyDescent="0.25">
      <c r="B2467" s="96" t="s">
        <v>1375</v>
      </c>
      <c r="C2467" s="309">
        <f>баланс!$B$1643</f>
        <v>0.16103999999995722</v>
      </c>
      <c r="N2467" s="20"/>
      <c r="O2467"/>
      <c r="P2467"/>
      <c r="Q2467"/>
    </row>
    <row r="2468" spans="1:17" hidden="1" outlineLevel="2" x14ac:dyDescent="0.25">
      <c r="C2468" s="309">
        <f>баланс!$B$1644</f>
        <v>-0.15583749999996144</v>
      </c>
      <c r="N2468" s="20"/>
      <c r="O2468"/>
      <c r="P2468"/>
      <c r="Q2468"/>
    </row>
    <row r="2469" spans="1:17" hidden="1" outlineLevel="2" x14ac:dyDescent="0.25">
      <c r="C2469" s="309">
        <f>баланс!$B$1645</f>
        <v>28.29099999999994</v>
      </c>
      <c r="N2469" s="20"/>
      <c r="O2469"/>
      <c r="P2469"/>
      <c r="Q2469"/>
    </row>
    <row r="2470" spans="1:17" hidden="1" outlineLevel="1" x14ac:dyDescent="0.25">
      <c r="A2470" s="96" t="s">
        <v>1235</v>
      </c>
      <c r="C2470" s="309">
        <f>SUM(C2467:C2469)</f>
        <v>28.296202499999936</v>
      </c>
      <c r="N2470" s="20"/>
      <c r="O2470"/>
      <c r="P2470"/>
      <c r="Q2470"/>
    </row>
    <row r="2471" spans="1:17" hidden="1" outlineLevel="2" x14ac:dyDescent="0.25">
      <c r="B2471" s="96" t="s">
        <v>1375</v>
      </c>
      <c r="C2471" s="309">
        <f>баланс!$B$1646</f>
        <v>-3.9581679999999437</v>
      </c>
      <c r="N2471" s="20"/>
      <c r="O2471"/>
      <c r="P2471"/>
      <c r="Q2471"/>
    </row>
    <row r="2472" spans="1:17" hidden="1" outlineLevel="1" x14ac:dyDescent="0.25">
      <c r="A2472" s="96" t="s">
        <v>1236</v>
      </c>
      <c r="C2472" s="309">
        <f>SUM(C2471)</f>
        <v>-3.9581679999999437</v>
      </c>
      <c r="N2472" s="20"/>
      <c r="O2472"/>
      <c r="P2472"/>
      <c r="Q2472"/>
    </row>
    <row r="2473" spans="1:17" hidden="1" outlineLevel="2" x14ac:dyDescent="0.25">
      <c r="B2473" s="96" t="s">
        <v>1375</v>
      </c>
      <c r="C2473" s="309">
        <f>баланс!$B$1647</f>
        <v>5.8800000000246655E-2</v>
      </c>
      <c r="N2473" s="20"/>
      <c r="O2473"/>
      <c r="P2473"/>
      <c r="Q2473"/>
    </row>
    <row r="2474" spans="1:17" hidden="1" outlineLevel="1" x14ac:dyDescent="0.25">
      <c r="A2474" s="96" t="s">
        <v>1238</v>
      </c>
      <c r="C2474" s="309">
        <f>SUM(C2473)</f>
        <v>5.8800000000246655E-2</v>
      </c>
      <c r="N2474" s="20"/>
      <c r="O2474"/>
      <c r="P2474"/>
      <c r="Q2474"/>
    </row>
    <row r="2475" spans="1:17" hidden="1" outlineLevel="2" x14ac:dyDescent="0.25">
      <c r="B2475" s="96" t="s">
        <v>1375</v>
      </c>
      <c r="C2475" s="309">
        <f>баланс!$B$1648</f>
        <v>-0.34808717845774595</v>
      </c>
      <c r="N2475" s="20"/>
      <c r="O2475"/>
      <c r="P2475"/>
      <c r="Q2475"/>
    </row>
    <row r="2476" spans="1:17" hidden="1" outlineLevel="1" x14ac:dyDescent="0.25">
      <c r="A2476" s="96" t="s">
        <v>1239</v>
      </c>
      <c r="C2476" s="309">
        <f>SUM(C2475)</f>
        <v>-0.34808717845774595</v>
      </c>
      <c r="N2476" s="20"/>
      <c r="O2476"/>
      <c r="P2476"/>
      <c r="Q2476"/>
    </row>
    <row r="2477" spans="1:17" hidden="1" outlineLevel="2" x14ac:dyDescent="0.25">
      <c r="B2477" s="96" t="s">
        <v>1375</v>
      </c>
      <c r="C2477" s="309">
        <f>баланс!$B$1649</f>
        <v>-0.39149999999995089</v>
      </c>
      <c r="N2477" s="20"/>
      <c r="O2477"/>
      <c r="P2477"/>
      <c r="Q2477"/>
    </row>
    <row r="2478" spans="1:17" hidden="1" outlineLevel="1" x14ac:dyDescent="0.25">
      <c r="A2478" s="96" t="s">
        <v>1357</v>
      </c>
      <c r="C2478" s="309">
        <f>SUM(C2477)</f>
        <v>-0.39149999999995089</v>
      </c>
      <c r="N2478" s="20"/>
      <c r="O2478"/>
      <c r="P2478"/>
      <c r="Q2478"/>
    </row>
    <row r="2479" spans="1:17" hidden="1" outlineLevel="2" x14ac:dyDescent="0.25">
      <c r="B2479" s="96" t="s">
        <v>1375</v>
      </c>
      <c r="C2479" s="309">
        <f>баланс!$B$1650</f>
        <v>0.21100000000001273</v>
      </c>
      <c r="N2479" s="20"/>
      <c r="O2479"/>
      <c r="P2479"/>
      <c r="Q2479"/>
    </row>
    <row r="2480" spans="1:17" hidden="1" outlineLevel="1" x14ac:dyDescent="0.25">
      <c r="A2480" s="96" t="s">
        <v>1241</v>
      </c>
      <c r="C2480" s="309">
        <f>SUM(C2479)</f>
        <v>0.21100000000001273</v>
      </c>
      <c r="N2480" s="20"/>
      <c r="O2480"/>
      <c r="P2480"/>
      <c r="Q2480"/>
    </row>
    <row r="2481" spans="1:17" hidden="1" outlineLevel="2" x14ac:dyDescent="0.25">
      <c r="B2481" s="96" t="s">
        <v>1375</v>
      </c>
      <c r="C2481" s="309">
        <f>баланс!$B$1651</f>
        <v>-0.4806999999996151</v>
      </c>
      <c r="N2481" s="20"/>
      <c r="O2481"/>
      <c r="P2481"/>
      <c r="Q2481"/>
    </row>
    <row r="2482" spans="1:17" hidden="1" outlineLevel="1" x14ac:dyDescent="0.25">
      <c r="A2482" s="96" t="s">
        <v>1242</v>
      </c>
      <c r="C2482" s="309">
        <f>SUM(C2481)</f>
        <v>-0.4806999999996151</v>
      </c>
      <c r="N2482" s="20"/>
      <c r="O2482"/>
      <c r="P2482"/>
      <c r="Q2482"/>
    </row>
    <row r="2483" spans="1:17" hidden="1" outlineLevel="2" x14ac:dyDescent="0.25">
      <c r="B2483" s="96" t="s">
        <v>1375</v>
      </c>
      <c r="C2483" s="309">
        <f>баланс!$B$1652</f>
        <v>-1.9320000000002437</v>
      </c>
      <c r="N2483" s="20"/>
      <c r="O2483"/>
      <c r="P2483"/>
      <c r="Q2483"/>
    </row>
    <row r="2484" spans="1:17" x14ac:dyDescent="0.25">
      <c r="A2484" s="96" t="s">
        <v>1244</v>
      </c>
      <c r="C2484" s="309">
        <f>SUM(C2483)</f>
        <v>-1.9320000000002437</v>
      </c>
      <c r="N2484" s="20"/>
      <c r="O2484"/>
      <c r="P2484"/>
      <c r="Q2484"/>
    </row>
    <row r="2485" spans="1:17" hidden="1" outlineLevel="2" x14ac:dyDescent="0.25">
      <c r="B2485" s="96" t="s">
        <v>1375</v>
      </c>
      <c r="C2485" s="309">
        <f>баланс!$B$1653</f>
        <v>-0.43787576099225589</v>
      </c>
      <c r="N2485" s="20"/>
      <c r="O2485"/>
      <c r="P2485"/>
      <c r="Q2485"/>
    </row>
    <row r="2486" spans="1:17" hidden="1" outlineLevel="1" x14ac:dyDescent="0.25">
      <c r="A2486" s="96" t="s">
        <v>1245</v>
      </c>
      <c r="C2486" s="309">
        <f>SUM(C2485)</f>
        <v>-0.43787576099225589</v>
      </c>
      <c r="N2486" s="20"/>
      <c r="O2486"/>
      <c r="P2486"/>
      <c r="Q2486"/>
    </row>
    <row r="2487" spans="1:17" hidden="1" outlineLevel="2" x14ac:dyDescent="0.25">
      <c r="B2487" s="96" t="s">
        <v>1375</v>
      </c>
      <c r="C2487" s="309">
        <f>баланс!$B$1654</f>
        <v>0.11100000000001842</v>
      </c>
      <c r="N2487" s="20"/>
      <c r="O2487"/>
      <c r="P2487"/>
      <c r="Q2487"/>
    </row>
    <row r="2488" spans="1:17" x14ac:dyDescent="0.25">
      <c r="A2488" s="96" t="s">
        <v>1246</v>
      </c>
      <c r="C2488" s="309">
        <f>SUM(C2487)</f>
        <v>0.11100000000001842</v>
      </c>
      <c r="N2488" s="20"/>
      <c r="O2488"/>
      <c r="P2488"/>
      <c r="Q2488"/>
    </row>
    <row r="2489" spans="1:17" hidden="1" outlineLevel="2" x14ac:dyDescent="0.25">
      <c r="B2489" s="96" t="s">
        <v>1375</v>
      </c>
      <c r="C2489" s="309">
        <f>баланс!$B$1655</f>
        <v>0.15239999999994325</v>
      </c>
      <c r="N2489" s="20"/>
      <c r="O2489"/>
      <c r="P2489"/>
      <c r="Q2489"/>
    </row>
    <row r="2490" spans="1:17" hidden="1" outlineLevel="1" x14ac:dyDescent="0.25">
      <c r="A2490" s="96" t="s">
        <v>1247</v>
      </c>
      <c r="C2490" s="309">
        <f>SUM(C2489)</f>
        <v>0.15239999999994325</v>
      </c>
      <c r="N2490" s="20"/>
      <c r="O2490"/>
      <c r="P2490"/>
      <c r="Q2490"/>
    </row>
    <row r="2491" spans="1:17" hidden="1" outlineLevel="2" x14ac:dyDescent="0.25">
      <c r="B2491" s="96" t="s">
        <v>1375</v>
      </c>
      <c r="C2491" s="309">
        <f>баланс!$B$1656</f>
        <v>-0.47230000000013206</v>
      </c>
      <c r="N2491" s="20"/>
      <c r="O2491"/>
      <c r="P2491"/>
      <c r="Q2491"/>
    </row>
    <row r="2492" spans="1:17" hidden="1" outlineLevel="2" x14ac:dyDescent="0.25">
      <c r="C2492" s="309">
        <f>баланс!$B$1657</f>
        <v>-0.19208000000003267</v>
      </c>
      <c r="N2492" s="20"/>
      <c r="O2492"/>
      <c r="P2492"/>
      <c r="Q2492"/>
    </row>
    <row r="2493" spans="1:17" hidden="1" outlineLevel="2" x14ac:dyDescent="0.25">
      <c r="C2493" s="309">
        <f>баланс!$B$1658</f>
        <v>-0.11847999999986314</v>
      </c>
      <c r="N2493" s="20"/>
      <c r="O2493"/>
      <c r="P2493"/>
      <c r="Q2493"/>
    </row>
    <row r="2494" spans="1:17" hidden="1" outlineLevel="2" x14ac:dyDescent="0.25">
      <c r="C2494" s="309">
        <f>баланс!$B$1659</f>
        <v>-406.35561000000001</v>
      </c>
      <c r="N2494" s="20"/>
      <c r="O2494"/>
      <c r="P2494"/>
      <c r="Q2494"/>
    </row>
    <row r="2495" spans="1:17" hidden="1" outlineLevel="1" x14ac:dyDescent="0.25">
      <c r="A2495" s="96" t="s">
        <v>1249</v>
      </c>
      <c r="C2495" s="309">
        <f>SUM(C2491:C2494)</f>
        <v>-407.13847000000004</v>
      </c>
      <c r="N2495" s="20"/>
      <c r="O2495"/>
      <c r="P2495"/>
      <c r="Q2495"/>
    </row>
    <row r="2496" spans="1:17" hidden="1" outlineLevel="2" x14ac:dyDescent="0.25">
      <c r="B2496" s="96" t="s">
        <v>1375</v>
      </c>
      <c r="C2496" s="309">
        <f>баланс!$B$1660</f>
        <v>1.1311475065616605</v>
      </c>
      <c r="N2496" s="20"/>
      <c r="O2496"/>
      <c r="P2496"/>
      <c r="Q2496"/>
    </row>
    <row r="2497" spans="1:17" hidden="1" outlineLevel="1" x14ac:dyDescent="0.25">
      <c r="A2497" s="96" t="s">
        <v>1250</v>
      </c>
      <c r="C2497" s="309">
        <f>SUM(C2496)</f>
        <v>1.1311475065616605</v>
      </c>
      <c r="N2497" s="20"/>
      <c r="O2497"/>
      <c r="P2497"/>
      <c r="Q2497"/>
    </row>
    <row r="2498" spans="1:17" hidden="1" outlineLevel="2" x14ac:dyDescent="0.25">
      <c r="B2498" s="96" t="s">
        <v>1375</v>
      </c>
      <c r="C2498" s="309">
        <f>баланс!$B$1661</f>
        <v>-0.35008000000004813</v>
      </c>
      <c r="N2498" s="20"/>
      <c r="O2498"/>
      <c r="P2498"/>
      <c r="Q2498"/>
    </row>
    <row r="2499" spans="1:17" hidden="1" outlineLevel="2" x14ac:dyDescent="0.25">
      <c r="C2499" s="309">
        <f>баланс!$B$1662</f>
        <v>-5.9074999999893407E-2</v>
      </c>
      <c r="N2499" s="20"/>
      <c r="O2499"/>
      <c r="P2499"/>
      <c r="Q2499"/>
    </row>
    <row r="2500" spans="1:17" x14ac:dyDescent="0.25">
      <c r="A2500" s="96" t="s">
        <v>1252</v>
      </c>
      <c r="C2500" s="309">
        <f>SUM(C2498:C2499)</f>
        <v>-0.40915499999994154</v>
      </c>
      <c r="N2500" s="20"/>
      <c r="O2500"/>
      <c r="P2500"/>
      <c r="Q2500"/>
    </row>
    <row r="2501" spans="1:17" hidden="1" outlineLevel="2" x14ac:dyDescent="0.25">
      <c r="B2501" s="96" t="s">
        <v>1375</v>
      </c>
      <c r="C2501" s="309">
        <f>баланс!$B$1663</f>
        <v>0.3629999999999427</v>
      </c>
      <c r="N2501" s="20"/>
      <c r="O2501"/>
      <c r="P2501"/>
      <c r="Q2501"/>
    </row>
    <row r="2502" spans="1:17" hidden="1" outlineLevel="1" x14ac:dyDescent="0.25">
      <c r="A2502" s="96" t="s">
        <v>1253</v>
      </c>
      <c r="C2502" s="309">
        <f>SUM(C2501)</f>
        <v>0.3629999999999427</v>
      </c>
      <c r="N2502" s="20"/>
      <c r="O2502"/>
      <c r="P2502"/>
      <c r="Q2502"/>
    </row>
    <row r="2503" spans="1:17" hidden="1" outlineLevel="2" x14ac:dyDescent="0.25">
      <c r="B2503" s="96" t="s">
        <v>1375</v>
      </c>
      <c r="C2503" s="309">
        <f>баланс!$B$1664</f>
        <v>-0.68160129940190473</v>
      </c>
      <c r="N2503" s="20"/>
      <c r="O2503"/>
      <c r="P2503"/>
      <c r="Q2503"/>
    </row>
    <row r="2504" spans="1:17" hidden="1" outlineLevel="2" x14ac:dyDescent="0.25">
      <c r="C2504" s="309">
        <f>баланс!$B$1665</f>
        <v>-0.45344000000000051</v>
      </c>
      <c r="N2504" s="20"/>
      <c r="O2504"/>
      <c r="P2504"/>
      <c r="Q2504"/>
    </row>
    <row r="2505" spans="1:17" x14ac:dyDescent="0.25">
      <c r="A2505" s="96" t="s">
        <v>1254</v>
      </c>
      <c r="C2505" s="309">
        <f>SUM(C2503:C2504)</f>
        <v>-1.1350412994019052</v>
      </c>
      <c r="N2505" s="20"/>
      <c r="O2505"/>
      <c r="P2505"/>
      <c r="Q2505"/>
    </row>
    <row r="2506" spans="1:17" hidden="1" outlineLevel="2" x14ac:dyDescent="0.25">
      <c r="B2506" s="96" t="s">
        <v>1375</v>
      </c>
      <c r="C2506" s="309">
        <f>баланс!$B$1666</f>
        <v>9.3915999999999258</v>
      </c>
      <c r="N2506" s="20"/>
      <c r="O2506"/>
      <c r="P2506"/>
      <c r="Q2506"/>
    </row>
    <row r="2507" spans="1:17" hidden="1" outlineLevel="1" x14ac:dyDescent="0.25">
      <c r="A2507" s="96" t="s">
        <v>1256</v>
      </c>
      <c r="C2507" s="309">
        <f>SUM(C2506)</f>
        <v>9.3915999999999258</v>
      </c>
      <c r="N2507" s="20"/>
      <c r="O2507"/>
      <c r="P2507"/>
      <c r="Q2507"/>
    </row>
    <row r="2508" spans="1:17" hidden="1" outlineLevel="2" x14ac:dyDescent="0.25">
      <c r="B2508" s="96" t="s">
        <v>1375</v>
      </c>
      <c r="C2508" s="309">
        <f>баланс!$B$1667</f>
        <v>2.0222222222230357E-2</v>
      </c>
      <c r="N2508" s="20"/>
      <c r="O2508"/>
      <c r="P2508"/>
      <c r="Q2508"/>
    </row>
    <row r="2509" spans="1:17" hidden="1" outlineLevel="1" x14ac:dyDescent="0.25">
      <c r="A2509" s="96" t="s">
        <v>1257</v>
      </c>
      <c r="C2509" s="309">
        <f>SUM(C2508)</f>
        <v>2.0222222222230357E-2</v>
      </c>
      <c r="N2509" s="20"/>
      <c r="O2509"/>
      <c r="P2509"/>
      <c r="Q2509"/>
    </row>
    <row r="2510" spans="1:17" hidden="1" outlineLevel="2" x14ac:dyDescent="0.25">
      <c r="B2510" s="96" t="s">
        <v>1375</v>
      </c>
      <c r="C2510" s="309">
        <f>баланс!$B$1668</f>
        <v>-0.30133749999993142</v>
      </c>
      <c r="N2510" s="20"/>
      <c r="O2510"/>
      <c r="P2510"/>
      <c r="Q2510"/>
    </row>
    <row r="2511" spans="1:17" x14ac:dyDescent="0.25">
      <c r="A2511" s="96" t="s">
        <v>1259</v>
      </c>
      <c r="C2511" s="309">
        <f>SUM(C2510)</f>
        <v>-0.30133749999993142</v>
      </c>
      <c r="N2511" s="20"/>
      <c r="O2511"/>
      <c r="P2511"/>
      <c r="Q2511"/>
    </row>
    <row r="2512" spans="1:17" hidden="1" outlineLevel="2" x14ac:dyDescent="0.25">
      <c r="B2512" s="96" t="s">
        <v>1375</v>
      </c>
      <c r="C2512" s="309">
        <f>баланс!$B$1669</f>
        <v>17.847172187281444</v>
      </c>
      <c r="N2512" s="20"/>
      <c r="O2512"/>
      <c r="P2512"/>
      <c r="Q2512"/>
    </row>
    <row r="2513" spans="1:17" hidden="1" outlineLevel="1" x14ac:dyDescent="0.25">
      <c r="A2513" s="96" t="s">
        <v>1260</v>
      </c>
      <c r="C2513" s="309">
        <f>SUM(C2512)</f>
        <v>17.847172187281444</v>
      </c>
      <c r="N2513" s="20"/>
      <c r="O2513"/>
      <c r="P2513"/>
      <c r="Q2513"/>
    </row>
    <row r="2514" spans="1:17" hidden="1" outlineLevel="2" x14ac:dyDescent="0.25">
      <c r="B2514" s="96" t="s">
        <v>1375</v>
      </c>
      <c r="C2514" s="309">
        <f>баланс!$B$1670</f>
        <v>-3.2939999999999827</v>
      </c>
      <c r="N2514" s="20"/>
      <c r="O2514"/>
      <c r="P2514"/>
      <c r="Q2514"/>
    </row>
    <row r="2515" spans="1:17" hidden="1" outlineLevel="2" x14ac:dyDescent="0.25">
      <c r="C2515" s="309">
        <f>баланс!$B$1671</f>
        <v>-0.54300000000012005</v>
      </c>
      <c r="N2515" s="20"/>
      <c r="O2515"/>
      <c r="P2515"/>
      <c r="Q2515"/>
    </row>
    <row r="2516" spans="1:17" hidden="1" outlineLevel="2" x14ac:dyDescent="0.25">
      <c r="C2516" s="309">
        <f>баланс!$B$1672</f>
        <v>0.3207750000001397</v>
      </c>
      <c r="N2516" s="20"/>
      <c r="O2516"/>
      <c r="P2516"/>
      <c r="Q2516"/>
    </row>
    <row r="2517" spans="1:17" x14ac:dyDescent="0.25">
      <c r="A2517" s="96" t="s">
        <v>1262</v>
      </c>
      <c r="C2517" s="309">
        <f>SUM(C2514:C2516)</f>
        <v>-3.5162249999999631</v>
      </c>
      <c r="N2517" s="20"/>
      <c r="O2517"/>
      <c r="P2517"/>
      <c r="Q2517"/>
    </row>
    <row r="2518" spans="1:17" hidden="1" outlineLevel="2" x14ac:dyDescent="0.25">
      <c r="B2518" s="96" t="s">
        <v>1375</v>
      </c>
      <c r="C2518" s="309">
        <f>баланс!$B$1673</f>
        <v>-4.40800000001218E-2</v>
      </c>
      <c r="N2518" s="20"/>
      <c r="O2518"/>
      <c r="P2518"/>
      <c r="Q2518"/>
    </row>
    <row r="2519" spans="1:17" hidden="1" outlineLevel="1" x14ac:dyDescent="0.25">
      <c r="A2519" s="96" t="s">
        <v>1263</v>
      </c>
      <c r="C2519" s="309">
        <f>SUM(C2518)</f>
        <v>-4.40800000001218E-2</v>
      </c>
      <c r="N2519" s="20"/>
      <c r="O2519"/>
      <c r="P2519"/>
      <c r="Q2519"/>
    </row>
    <row r="2520" spans="1:17" hidden="1" outlineLevel="2" x14ac:dyDescent="0.25">
      <c r="B2520" s="96" t="s">
        <v>1375</v>
      </c>
      <c r="C2520" s="309">
        <f>баланс!$B$1674</f>
        <v>-0.45129999999994652</v>
      </c>
      <c r="N2520" s="20"/>
      <c r="O2520"/>
      <c r="P2520"/>
      <c r="Q2520"/>
    </row>
    <row r="2521" spans="1:17" x14ac:dyDescent="0.25">
      <c r="A2521" s="96" t="s">
        <v>1264</v>
      </c>
      <c r="C2521" s="309">
        <f>SUM(C2520)</f>
        <v>-0.45129999999994652</v>
      </c>
      <c r="N2521" s="20"/>
      <c r="O2521"/>
      <c r="P2521"/>
      <c r="Q2521"/>
    </row>
    <row r="2522" spans="1:17" hidden="1" outlineLevel="2" x14ac:dyDescent="0.25">
      <c r="B2522" s="96" t="s">
        <v>1375</v>
      </c>
      <c r="C2522" s="309">
        <f>баланс!$B$1675</f>
        <v>0.82726999999982809</v>
      </c>
      <c r="N2522" s="20"/>
      <c r="O2522"/>
      <c r="P2522"/>
      <c r="Q2522"/>
    </row>
    <row r="2523" spans="1:17" hidden="1" outlineLevel="1" x14ac:dyDescent="0.25">
      <c r="A2523" s="96" t="s">
        <v>1266</v>
      </c>
      <c r="C2523" s="309">
        <f>SUM(C2522)</f>
        <v>0.82726999999982809</v>
      </c>
      <c r="N2523" s="20"/>
      <c r="O2523"/>
      <c r="P2523"/>
      <c r="Q2523"/>
    </row>
    <row r="2524" spans="1:17" hidden="1" outlineLevel="2" x14ac:dyDescent="0.25">
      <c r="B2524" s="96" t="s">
        <v>1375</v>
      </c>
      <c r="C2524" s="309">
        <f>баланс!$B$1676</f>
        <v>-0.32632500000016762</v>
      </c>
      <c r="N2524" s="20"/>
      <c r="O2524"/>
      <c r="P2524"/>
      <c r="Q2524"/>
    </row>
    <row r="2525" spans="1:17" hidden="1" outlineLevel="2" x14ac:dyDescent="0.25">
      <c r="C2525" s="309">
        <f>баланс!$B$1677</f>
        <v>0.36195999999995365</v>
      </c>
      <c r="N2525" s="20"/>
      <c r="O2525"/>
      <c r="P2525"/>
      <c r="Q2525"/>
    </row>
    <row r="2526" spans="1:17" x14ac:dyDescent="0.25">
      <c r="A2526" s="96" t="s">
        <v>1268</v>
      </c>
      <c r="C2526" s="309">
        <f>SUM(C2524:C2525)</f>
        <v>3.5634999999786032E-2</v>
      </c>
      <c r="N2526" s="20"/>
      <c r="O2526"/>
      <c r="P2526"/>
      <c r="Q2526"/>
    </row>
    <row r="2527" spans="1:17" hidden="1" outlineLevel="2" x14ac:dyDescent="0.25">
      <c r="B2527" s="96" t="s">
        <v>1375</v>
      </c>
      <c r="C2527" s="309">
        <f>баланс!$B$1678</f>
        <v>0.47640000000001237</v>
      </c>
      <c r="N2527" s="20"/>
      <c r="O2527"/>
      <c r="P2527"/>
      <c r="Q2527"/>
    </row>
    <row r="2528" spans="1:17" hidden="1" outlineLevel="1" x14ac:dyDescent="0.25">
      <c r="A2528" s="96" t="s">
        <v>1270</v>
      </c>
      <c r="C2528" s="309">
        <f>SUM(C2527)</f>
        <v>0.47640000000001237</v>
      </c>
      <c r="N2528" s="20"/>
      <c r="O2528"/>
      <c r="P2528"/>
      <c r="Q2528"/>
    </row>
    <row r="2529" spans="1:17" hidden="1" outlineLevel="2" x14ac:dyDescent="0.25">
      <c r="B2529" s="96" t="s">
        <v>1375</v>
      </c>
      <c r="C2529" s="309">
        <f>баланс!$B$1679</f>
        <v>0.41599999999993997</v>
      </c>
      <c r="N2529" s="20"/>
      <c r="O2529"/>
      <c r="P2529"/>
      <c r="Q2529"/>
    </row>
    <row r="2530" spans="1:17" x14ac:dyDescent="0.25">
      <c r="A2530" s="96" t="s">
        <v>1272</v>
      </c>
      <c r="C2530" s="309">
        <f>SUM(C2529)</f>
        <v>0.41599999999993997</v>
      </c>
      <c r="N2530" s="20"/>
      <c r="O2530"/>
      <c r="P2530"/>
      <c r="Q2530"/>
    </row>
    <row r="2531" spans="1:17" hidden="1" outlineLevel="2" x14ac:dyDescent="0.25">
      <c r="B2531" s="96" t="s">
        <v>1375</v>
      </c>
      <c r="C2531" s="309">
        <f>баланс!$B$1680</f>
        <v>-0.27402359550558231</v>
      </c>
      <c r="N2531" s="20"/>
      <c r="O2531"/>
      <c r="P2531"/>
      <c r="Q2531"/>
    </row>
    <row r="2532" spans="1:17" hidden="1" outlineLevel="1" x14ac:dyDescent="0.25">
      <c r="A2532" s="96" t="s">
        <v>1273</v>
      </c>
      <c r="C2532" s="309">
        <f>SUM(C2531)</f>
        <v>-0.27402359550558231</v>
      </c>
      <c r="N2532" s="20"/>
      <c r="O2532"/>
      <c r="P2532"/>
      <c r="Q2532"/>
    </row>
    <row r="2533" spans="1:17" hidden="1" outlineLevel="2" x14ac:dyDescent="0.25">
      <c r="B2533" s="96" t="s">
        <v>1375</v>
      </c>
      <c r="C2533" s="309">
        <f>баланс!$B$1681</f>
        <v>-0.92486000000002377</v>
      </c>
      <c r="N2533" s="20"/>
      <c r="O2533"/>
      <c r="P2533"/>
      <c r="Q2533"/>
    </row>
    <row r="2534" spans="1:17" x14ac:dyDescent="0.25">
      <c r="A2534" s="96" t="s">
        <v>1274</v>
      </c>
      <c r="C2534" s="309">
        <f>SUM(C2533)</f>
        <v>-0.92486000000002377</v>
      </c>
      <c r="N2534" s="20"/>
      <c r="O2534"/>
      <c r="P2534"/>
      <c r="Q2534"/>
    </row>
    <row r="2535" spans="1:17" hidden="1" outlineLevel="2" x14ac:dyDescent="0.25">
      <c r="B2535" s="96" t="s">
        <v>1375</v>
      </c>
      <c r="C2535" s="309">
        <f>баланс!$B$1682</f>
        <v>0.27849500000002081</v>
      </c>
      <c r="N2535" s="20"/>
      <c r="O2535"/>
      <c r="P2535"/>
      <c r="Q2535"/>
    </row>
    <row r="2536" spans="1:17" hidden="1" outlineLevel="1" x14ac:dyDescent="0.25">
      <c r="A2536" s="96" t="s">
        <v>1276</v>
      </c>
      <c r="C2536" s="309">
        <f>SUM(C2535)</f>
        <v>0.27849500000002081</v>
      </c>
      <c r="N2536" s="20"/>
      <c r="O2536"/>
      <c r="P2536"/>
      <c r="Q2536"/>
    </row>
    <row r="2537" spans="1:17" hidden="1" outlineLevel="2" x14ac:dyDescent="0.25">
      <c r="B2537" s="96" t="s">
        <v>1375</v>
      </c>
      <c r="C2537" s="309">
        <f>баланс!$B$1683</f>
        <v>-0.12487500000031559</v>
      </c>
      <c r="N2537" s="20"/>
      <c r="O2537"/>
      <c r="P2537"/>
      <c r="Q2537"/>
    </row>
    <row r="2538" spans="1:17" x14ac:dyDescent="0.25">
      <c r="A2538" s="96" t="s">
        <v>1277</v>
      </c>
      <c r="C2538" s="309">
        <f>SUM(C2537)</f>
        <v>-0.12487500000031559</v>
      </c>
      <c r="N2538" s="20"/>
      <c r="O2538"/>
      <c r="P2538"/>
      <c r="Q2538"/>
    </row>
    <row r="2539" spans="1:17" hidden="1" outlineLevel="2" x14ac:dyDescent="0.25">
      <c r="B2539" s="96" t="s">
        <v>1375</v>
      </c>
      <c r="C2539" s="309">
        <f>баланс!$B$1684</f>
        <v>0.29619999999965785</v>
      </c>
      <c r="N2539" s="20"/>
      <c r="O2539"/>
      <c r="P2539"/>
      <c r="Q2539"/>
    </row>
    <row r="2540" spans="1:17" hidden="1" outlineLevel="1" x14ac:dyDescent="0.25">
      <c r="A2540" s="96" t="s">
        <v>1279</v>
      </c>
      <c r="C2540" s="309">
        <f>SUM(C2539)</f>
        <v>0.29619999999965785</v>
      </c>
      <c r="N2540" s="20"/>
      <c r="O2540"/>
      <c r="P2540"/>
      <c r="Q2540"/>
    </row>
    <row r="2541" spans="1:17" hidden="1" outlineLevel="2" x14ac:dyDescent="0.25">
      <c r="B2541" s="96" t="s">
        <v>1375</v>
      </c>
      <c r="C2541" s="309">
        <f>баланс!$B$1685</f>
        <v>0.45401846211552765</v>
      </c>
      <c r="N2541" s="20"/>
      <c r="O2541"/>
      <c r="P2541"/>
      <c r="Q2541"/>
    </row>
    <row r="2542" spans="1:17" hidden="1" outlineLevel="2" x14ac:dyDescent="0.25">
      <c r="C2542" s="309">
        <f>баланс!$B$1686</f>
        <v>-0.14080000000001291</v>
      </c>
      <c r="N2542" s="20"/>
      <c r="O2542"/>
      <c r="P2542"/>
      <c r="Q2542"/>
    </row>
    <row r="2543" spans="1:17" x14ac:dyDescent="0.25">
      <c r="A2543" s="96" t="s">
        <v>1281</v>
      </c>
      <c r="C2543" s="309">
        <f>SUM(C2541:C2542)</f>
        <v>0.31321846211551474</v>
      </c>
      <c r="N2543" s="20"/>
      <c r="O2543"/>
      <c r="P2543"/>
      <c r="Q2543"/>
    </row>
    <row r="2544" spans="1:17" hidden="1" outlineLevel="2" x14ac:dyDescent="0.25">
      <c r="B2544" s="96" t="s">
        <v>1375</v>
      </c>
      <c r="C2544" s="309">
        <f>баланс!$B$1687</f>
        <v>4.4039999999768042E-2</v>
      </c>
      <c r="N2544" s="20"/>
      <c r="O2544"/>
      <c r="P2544"/>
      <c r="Q2544"/>
    </row>
    <row r="2545" spans="1:17" hidden="1" outlineLevel="2" x14ac:dyDescent="0.25">
      <c r="C2545" s="309">
        <f>баланс!$B$1688</f>
        <v>0.24800000000004729</v>
      </c>
      <c r="N2545" s="20"/>
      <c r="O2545"/>
      <c r="P2545"/>
      <c r="Q2545"/>
    </row>
    <row r="2546" spans="1:17" hidden="1" outlineLevel="2" x14ac:dyDescent="0.25">
      <c r="C2546" s="309">
        <f>баланс!$B$1689</f>
        <v>-0.34581000000071072</v>
      </c>
      <c r="N2546" s="20"/>
      <c r="O2546"/>
      <c r="P2546"/>
      <c r="Q2546"/>
    </row>
    <row r="2547" spans="1:17" hidden="1" outlineLevel="1" x14ac:dyDescent="0.25">
      <c r="A2547" s="96" t="s">
        <v>1283</v>
      </c>
      <c r="C2547" s="309">
        <f>SUM(C2544:C2546)</f>
        <v>-5.3770000000895379E-2</v>
      </c>
      <c r="N2547" s="20"/>
      <c r="O2547"/>
      <c r="P2547"/>
      <c r="Q2547"/>
    </row>
    <row r="2548" spans="1:17" hidden="1" outlineLevel="2" x14ac:dyDescent="0.25">
      <c r="B2548" s="96" t="s">
        <v>1375</v>
      </c>
      <c r="C2548" s="309">
        <f>баланс!$B$1690</f>
        <v>0.40862999999990279</v>
      </c>
      <c r="N2548" s="20"/>
      <c r="O2548"/>
      <c r="P2548"/>
      <c r="Q2548"/>
    </row>
    <row r="2549" spans="1:17" hidden="1" outlineLevel="2" x14ac:dyDescent="0.25">
      <c r="C2549" s="309">
        <f>баланс!$B$1691</f>
        <v>3.4839999999974225E-2</v>
      </c>
      <c r="N2549" s="20"/>
      <c r="O2549"/>
      <c r="P2549"/>
      <c r="Q2549"/>
    </row>
    <row r="2550" spans="1:17" x14ac:dyDescent="0.25">
      <c r="A2550" s="96" t="s">
        <v>1284</v>
      </c>
      <c r="C2550" s="309">
        <f>SUM(C2548:C2549)</f>
        <v>0.44346999999987702</v>
      </c>
      <c r="N2550" s="20"/>
      <c r="O2550"/>
      <c r="P2550"/>
      <c r="Q2550"/>
    </row>
    <row r="2551" spans="1:17" hidden="1" outlineLevel="2" x14ac:dyDescent="0.25">
      <c r="B2551" s="96" t="s">
        <v>1375</v>
      </c>
      <c r="C2551" s="309">
        <f>баланс!$B$1692</f>
        <v>8.0000000000012506E-2</v>
      </c>
      <c r="N2551" s="20"/>
      <c r="O2551"/>
      <c r="P2551"/>
      <c r="Q2551"/>
    </row>
    <row r="2552" spans="1:17" hidden="1" outlineLevel="1" x14ac:dyDescent="0.25">
      <c r="A2552" s="96" t="s">
        <v>1285</v>
      </c>
      <c r="C2552" s="309">
        <f>SUM(C2551)</f>
        <v>8.0000000000012506E-2</v>
      </c>
      <c r="N2552" s="20"/>
      <c r="O2552"/>
      <c r="P2552"/>
      <c r="Q2552"/>
    </row>
    <row r="2553" spans="1:17" hidden="1" outlineLevel="2" x14ac:dyDescent="0.25">
      <c r="B2553" s="96" t="s">
        <v>1375</v>
      </c>
      <c r="C2553" s="309">
        <f>баланс!$B$1693</f>
        <v>0.45428750000019136</v>
      </c>
      <c r="N2553" s="20"/>
      <c r="O2553"/>
      <c r="P2553"/>
      <c r="Q2553"/>
    </row>
    <row r="2554" spans="1:17" x14ac:dyDescent="0.25">
      <c r="A2554" s="96" t="s">
        <v>1286</v>
      </c>
      <c r="C2554" s="309">
        <f>SUM(C2553)</f>
        <v>0.45428750000019136</v>
      </c>
      <c r="N2554" s="20"/>
      <c r="O2554"/>
      <c r="P2554"/>
      <c r="Q2554"/>
    </row>
    <row r="2555" spans="1:17" hidden="1" outlineLevel="2" x14ac:dyDescent="0.25">
      <c r="B2555" s="96" t="s">
        <v>1375</v>
      </c>
      <c r="C2555" s="309">
        <f>баланс!$B$1694</f>
        <v>-0.28025000000002365</v>
      </c>
      <c r="N2555" s="20"/>
      <c r="O2555"/>
      <c r="P2555"/>
      <c r="Q2555"/>
    </row>
    <row r="2556" spans="1:17" hidden="1" outlineLevel="1" x14ac:dyDescent="0.25">
      <c r="A2556" s="96" t="s">
        <v>1287</v>
      </c>
      <c r="C2556" s="309">
        <f>SUM(C2555)</f>
        <v>-0.28025000000002365</v>
      </c>
      <c r="N2556" s="20"/>
      <c r="O2556"/>
      <c r="P2556"/>
      <c r="Q2556"/>
    </row>
    <row r="2557" spans="1:17" hidden="1" outlineLevel="2" x14ac:dyDescent="0.25">
      <c r="B2557" s="96" t="s">
        <v>1375</v>
      </c>
      <c r="C2557" s="309">
        <f>баланс!$B$1695</f>
        <v>0.39242043263178061</v>
      </c>
      <c r="N2557" s="20"/>
      <c r="O2557"/>
      <c r="P2557"/>
      <c r="Q2557"/>
    </row>
    <row r="2558" spans="1:17" x14ac:dyDescent="0.25">
      <c r="A2558" s="96" t="s">
        <v>1288</v>
      </c>
      <c r="C2558" s="309">
        <f>SUM(C2557)</f>
        <v>0.39242043263178061</v>
      </c>
      <c r="N2558" s="20"/>
      <c r="O2558"/>
      <c r="P2558"/>
      <c r="Q2558"/>
    </row>
    <row r="2559" spans="1:17" hidden="1" outlineLevel="2" x14ac:dyDescent="0.25">
      <c r="B2559" s="96" t="s">
        <v>1375</v>
      </c>
      <c r="C2559" s="309">
        <f>баланс!$B$1696</f>
        <v>-0.19644444444446663</v>
      </c>
      <c r="N2559" s="20"/>
      <c r="O2559"/>
      <c r="P2559"/>
      <c r="Q2559"/>
    </row>
    <row r="2560" spans="1:17" hidden="1" outlineLevel="1" x14ac:dyDescent="0.25">
      <c r="A2560" s="96" t="s">
        <v>1290</v>
      </c>
      <c r="C2560" s="309">
        <f>SUM(C2559)</f>
        <v>-0.19644444444446663</v>
      </c>
      <c r="N2560" s="20"/>
      <c r="O2560"/>
      <c r="P2560"/>
      <c r="Q2560"/>
    </row>
    <row r="2561" spans="1:17" hidden="1" outlineLevel="2" x14ac:dyDescent="0.25">
      <c r="B2561" s="96" t="s">
        <v>1375</v>
      </c>
      <c r="C2561" s="309">
        <f>баланс!$B$1697</f>
        <v>4.4179258426966328</v>
      </c>
      <c r="N2561" s="20"/>
      <c r="O2561"/>
      <c r="P2561"/>
      <c r="Q2561"/>
    </row>
    <row r="2562" spans="1:17" hidden="1" outlineLevel="1" x14ac:dyDescent="0.25">
      <c r="A2562" s="96" t="s">
        <v>1291</v>
      </c>
      <c r="C2562" s="309">
        <f>SUM(C2561)</f>
        <v>4.4179258426966328</v>
      </c>
      <c r="N2562" s="20"/>
      <c r="O2562"/>
      <c r="P2562"/>
      <c r="Q2562"/>
    </row>
    <row r="2563" spans="1:17" hidden="1" outlineLevel="2" x14ac:dyDescent="0.25">
      <c r="B2563" s="96" t="s">
        <v>1375</v>
      </c>
      <c r="C2563" s="309">
        <f>баланс!$B$1698</f>
        <v>0.21739999999999782</v>
      </c>
      <c r="N2563" s="20"/>
      <c r="O2563"/>
      <c r="P2563"/>
      <c r="Q2563"/>
    </row>
    <row r="2564" spans="1:17" hidden="1" outlineLevel="1" x14ac:dyDescent="0.25">
      <c r="A2564" s="96" t="s">
        <v>1292</v>
      </c>
      <c r="C2564" s="309">
        <f>SUM(C2563)</f>
        <v>0.21739999999999782</v>
      </c>
      <c r="N2564" s="20"/>
      <c r="O2564"/>
      <c r="P2564"/>
      <c r="Q2564"/>
    </row>
    <row r="2565" spans="1:17" hidden="1" outlineLevel="2" x14ac:dyDescent="0.25">
      <c r="B2565" s="96" t="s">
        <v>1375</v>
      </c>
      <c r="C2565" s="309">
        <f>баланс!$B$1699</f>
        <v>-0.22430000000036898</v>
      </c>
      <c r="N2565" s="20"/>
      <c r="O2565"/>
      <c r="P2565"/>
      <c r="Q2565"/>
    </row>
    <row r="2566" spans="1:17" x14ac:dyDescent="0.25">
      <c r="A2566" s="96" t="s">
        <v>1293</v>
      </c>
      <c r="C2566" s="309">
        <f>SUM(C2565)</f>
        <v>-0.22430000000036898</v>
      </c>
      <c r="N2566" s="20"/>
      <c r="O2566"/>
      <c r="P2566"/>
      <c r="Q2566"/>
    </row>
    <row r="2567" spans="1:17" hidden="1" outlineLevel="2" x14ac:dyDescent="0.25">
      <c r="B2567" s="96" t="s">
        <v>1375</v>
      </c>
      <c r="C2567" s="309">
        <f>баланс!$B$1700</f>
        <v>-1.4253999999999678</v>
      </c>
      <c r="N2567" s="20"/>
      <c r="O2567"/>
      <c r="P2567"/>
      <c r="Q2567"/>
    </row>
    <row r="2568" spans="1:17" hidden="1" outlineLevel="1" x14ac:dyDescent="0.25">
      <c r="A2568" s="96" t="s">
        <v>1295</v>
      </c>
      <c r="C2568" s="309">
        <f>SUM(C2567)</f>
        <v>-1.4253999999999678</v>
      </c>
      <c r="N2568" s="20"/>
      <c r="O2568"/>
      <c r="P2568"/>
      <c r="Q2568"/>
    </row>
    <row r="2569" spans="1:17" hidden="1" outlineLevel="2" x14ac:dyDescent="0.25">
      <c r="B2569" s="96" t="s">
        <v>1375</v>
      </c>
      <c r="C2569" s="309">
        <f>баланс!$B$1701</f>
        <v>-0.42956499999991138</v>
      </c>
      <c r="N2569" s="20"/>
      <c r="O2569"/>
      <c r="P2569"/>
      <c r="Q2569"/>
    </row>
    <row r="2570" spans="1:17" x14ac:dyDescent="0.25">
      <c r="A2570" s="96" t="s">
        <v>1296</v>
      </c>
      <c r="C2570" s="309">
        <f>SUM(C2569)</f>
        <v>-0.42956499999991138</v>
      </c>
      <c r="N2570" s="20"/>
      <c r="O2570"/>
      <c r="P2570"/>
      <c r="Q2570"/>
    </row>
    <row r="2571" spans="1:17" hidden="1" outlineLevel="2" x14ac:dyDescent="0.25">
      <c r="B2571" s="96" t="s">
        <v>1375</v>
      </c>
      <c r="C2571" s="309">
        <f>баланс!$B$1702</f>
        <v>35.107159999999965</v>
      </c>
      <c r="N2571" s="20"/>
      <c r="O2571"/>
      <c r="P2571"/>
      <c r="Q2571"/>
    </row>
    <row r="2572" spans="1:17" hidden="1" outlineLevel="1" x14ac:dyDescent="0.25">
      <c r="A2572" s="96" t="s">
        <v>1297</v>
      </c>
      <c r="C2572" s="309">
        <f>SUM(C2571)</f>
        <v>35.107159999999965</v>
      </c>
      <c r="N2572" s="20"/>
      <c r="O2572"/>
      <c r="P2572"/>
      <c r="Q2572"/>
    </row>
    <row r="2573" spans="1:17" hidden="1" outlineLevel="2" x14ac:dyDescent="0.25">
      <c r="B2573" s="96" t="s">
        <v>1375</v>
      </c>
      <c r="C2573" s="309">
        <f>баланс!$B$1703</f>
        <v>9.0780000000108885E-2</v>
      </c>
      <c r="N2573" s="20"/>
      <c r="O2573"/>
      <c r="P2573"/>
      <c r="Q2573"/>
    </row>
    <row r="2574" spans="1:17" x14ac:dyDescent="0.25">
      <c r="A2574" s="96" t="s">
        <v>1384</v>
      </c>
      <c r="C2574" s="309">
        <f>SUM(C2573)</f>
        <v>9.0780000000108885E-2</v>
      </c>
      <c r="N2574" s="20"/>
      <c r="O2574"/>
      <c r="P2574"/>
      <c r="Q2574"/>
    </row>
    <row r="2575" spans="1:17" hidden="1" outlineLevel="2" x14ac:dyDescent="0.25">
      <c r="B2575" s="96" t="s">
        <v>1375</v>
      </c>
      <c r="C2575" s="309">
        <f>баланс!$B$1704</f>
        <v>-2.9074170340677483</v>
      </c>
      <c r="N2575" s="20"/>
      <c r="O2575"/>
      <c r="P2575"/>
      <c r="Q2575"/>
    </row>
    <row r="2576" spans="1:17" hidden="1" outlineLevel="1" x14ac:dyDescent="0.25">
      <c r="A2576" s="96" t="s">
        <v>1299</v>
      </c>
      <c r="C2576" s="309">
        <f>SUM(C2575)</f>
        <v>-2.9074170340677483</v>
      </c>
      <c r="N2576" s="20"/>
      <c r="O2576"/>
      <c r="P2576"/>
      <c r="Q2576"/>
    </row>
    <row r="2577" spans="1:17" hidden="1" outlineLevel="2" x14ac:dyDescent="0.25">
      <c r="B2577" s="96" t="s">
        <v>1375</v>
      </c>
      <c r="C2577" s="309">
        <f>баланс!$B$1705</f>
        <v>-6.5999999999348802E-3</v>
      </c>
      <c r="N2577" s="20"/>
      <c r="O2577"/>
      <c r="P2577"/>
      <c r="Q2577"/>
    </row>
    <row r="2578" spans="1:17" hidden="1" outlineLevel="1" x14ac:dyDescent="0.25">
      <c r="A2578" s="96" t="s">
        <v>1301</v>
      </c>
      <c r="C2578" s="309">
        <f>SUM(C2577)</f>
        <v>-6.5999999999348802E-3</v>
      </c>
      <c r="N2578" s="20"/>
      <c r="O2578"/>
      <c r="P2578"/>
      <c r="Q2578"/>
    </row>
    <row r="2579" spans="1:17" hidden="1" outlineLevel="2" x14ac:dyDescent="0.25">
      <c r="B2579" s="96" t="s">
        <v>1375</v>
      </c>
      <c r="C2579" s="309">
        <f>баланс!$B$1706</f>
        <v>-0.54909999999995307</v>
      </c>
      <c r="N2579" s="20"/>
      <c r="O2579"/>
      <c r="P2579"/>
      <c r="Q2579"/>
    </row>
    <row r="2580" spans="1:17" hidden="1" outlineLevel="1" x14ac:dyDescent="0.25">
      <c r="A2580" s="96" t="s">
        <v>1302</v>
      </c>
      <c r="C2580" s="309">
        <f>SUM(C2579)</f>
        <v>-0.54909999999995307</v>
      </c>
      <c r="N2580" s="20"/>
      <c r="O2580"/>
      <c r="P2580"/>
      <c r="Q2580"/>
    </row>
    <row r="2581" spans="1:17" hidden="1" outlineLevel="2" x14ac:dyDescent="0.25">
      <c r="B2581" s="96" t="s">
        <v>1375</v>
      </c>
      <c r="C2581" s="309">
        <f>баланс!$B$1707</f>
        <v>-0.27861999999936415</v>
      </c>
      <c r="N2581" s="20"/>
      <c r="O2581"/>
      <c r="P2581"/>
      <c r="Q2581"/>
    </row>
    <row r="2582" spans="1:17" hidden="1" outlineLevel="2" x14ac:dyDescent="0.25">
      <c r="C2582" s="309">
        <f>баланс!$B$1708</f>
        <v>-0.39756999999997333</v>
      </c>
      <c r="N2582" s="20"/>
      <c r="O2582"/>
      <c r="P2582"/>
      <c r="Q2582"/>
    </row>
    <row r="2583" spans="1:17" hidden="1" outlineLevel="2" x14ac:dyDescent="0.25">
      <c r="C2583" s="309">
        <f>баланс!$B$1709</f>
        <v>-0.36660999999992328</v>
      </c>
      <c r="N2583" s="20"/>
      <c r="O2583"/>
      <c r="P2583"/>
      <c r="Q2583"/>
    </row>
    <row r="2584" spans="1:17" hidden="1" outlineLevel="1" x14ac:dyDescent="0.25">
      <c r="A2584" s="96" t="s">
        <v>1303</v>
      </c>
      <c r="C2584" s="309">
        <f>SUM(C2581:C2583)</f>
        <v>-1.0427999999992608</v>
      </c>
      <c r="N2584" s="20"/>
      <c r="O2584"/>
      <c r="P2584"/>
      <c r="Q2584"/>
    </row>
    <row r="2585" spans="1:17" hidden="1" outlineLevel="2" x14ac:dyDescent="0.25">
      <c r="B2585" s="96" t="s">
        <v>1375</v>
      </c>
      <c r="C2585" s="309">
        <f>баланс!$B$1710</f>
        <v>0.45599999999990359</v>
      </c>
      <c r="N2585" s="20"/>
      <c r="O2585"/>
      <c r="P2585"/>
      <c r="Q2585"/>
    </row>
    <row r="2586" spans="1:17" hidden="1" outlineLevel="2" x14ac:dyDescent="0.25">
      <c r="C2586" s="309">
        <f>баланс!$B$1711</f>
        <v>-0.54619999999999891</v>
      </c>
      <c r="N2586" s="20"/>
      <c r="O2586"/>
      <c r="P2586"/>
      <c r="Q2586"/>
    </row>
    <row r="2587" spans="1:17" x14ac:dyDescent="0.25">
      <c r="A2587" s="96" t="s">
        <v>1305</v>
      </c>
      <c r="C2587" s="309">
        <f>SUM(C2585:C2586)</f>
        <v>-9.0200000000095315E-2</v>
      </c>
      <c r="N2587" s="20"/>
      <c r="O2587"/>
      <c r="P2587"/>
      <c r="Q2587"/>
    </row>
    <row r="2588" spans="1:17" hidden="1" outlineLevel="2" x14ac:dyDescent="0.25">
      <c r="B2588" s="96" t="s">
        <v>1375</v>
      </c>
      <c r="C2588" s="309">
        <f>баланс!$B$1712</f>
        <v>-0.19533072003531515</v>
      </c>
      <c r="N2588" s="20"/>
      <c r="O2588"/>
      <c r="P2588"/>
      <c r="Q2588"/>
    </row>
    <row r="2589" spans="1:17" hidden="1" outlineLevel="1" x14ac:dyDescent="0.25">
      <c r="A2589" s="96" t="s">
        <v>1306</v>
      </c>
      <c r="C2589" s="309">
        <f>SUM(C2588)</f>
        <v>-0.19533072003531515</v>
      </c>
      <c r="N2589" s="20"/>
      <c r="O2589"/>
      <c r="P2589"/>
      <c r="Q2589"/>
    </row>
    <row r="2590" spans="1:17" hidden="1" outlineLevel="2" x14ac:dyDescent="0.25">
      <c r="B2590" s="96" t="s">
        <v>1375</v>
      </c>
      <c r="C2590" s="309">
        <f>баланс!$B$1713</f>
        <v>5.2709999999933643E-2</v>
      </c>
      <c r="N2590" s="20"/>
      <c r="O2590"/>
      <c r="P2590"/>
      <c r="Q2590"/>
    </row>
    <row r="2591" spans="1:17" x14ac:dyDescent="0.25">
      <c r="A2591" s="96" t="s">
        <v>1308</v>
      </c>
      <c r="C2591" s="309">
        <f>SUM(C2590)</f>
        <v>5.2709999999933643E-2</v>
      </c>
      <c r="N2591" s="20"/>
      <c r="O2591"/>
      <c r="P2591"/>
      <c r="Q2591"/>
    </row>
    <row r="2592" spans="1:17" hidden="1" outlineLevel="2" x14ac:dyDescent="0.25">
      <c r="B2592" s="96" t="s">
        <v>1375</v>
      </c>
      <c r="C2592" s="309">
        <f>баланс!$B$1714</f>
        <v>-0.37627999999995154</v>
      </c>
      <c r="N2592" s="20"/>
      <c r="O2592"/>
      <c r="P2592"/>
      <c r="Q2592"/>
    </row>
    <row r="2593" spans="1:17" hidden="1" outlineLevel="1" x14ac:dyDescent="0.25">
      <c r="A2593" s="96" t="s">
        <v>1309</v>
      </c>
      <c r="C2593" s="309">
        <f>SUM(C2592)</f>
        <v>-0.37627999999995154</v>
      </c>
      <c r="N2593" s="20"/>
      <c r="O2593"/>
      <c r="P2593"/>
      <c r="Q2593"/>
    </row>
    <row r="2594" spans="1:17" hidden="1" outlineLevel="2" x14ac:dyDescent="0.25">
      <c r="B2594" s="96" t="s">
        <v>1375</v>
      </c>
      <c r="C2594" s="309">
        <f>баланс!$B$1715</f>
        <v>-4.1300000000546788E-2</v>
      </c>
      <c r="N2594" s="20"/>
      <c r="O2594"/>
      <c r="P2594"/>
      <c r="Q2594"/>
    </row>
    <row r="2595" spans="1:17" hidden="1" outlineLevel="1" x14ac:dyDescent="0.25">
      <c r="A2595" s="96" t="s">
        <v>1311</v>
      </c>
      <c r="C2595" s="309">
        <f>SUM(C2594)</f>
        <v>-4.1300000000546788E-2</v>
      </c>
      <c r="N2595" s="20"/>
      <c r="O2595"/>
      <c r="P2595"/>
      <c r="Q2595"/>
    </row>
    <row r="2596" spans="1:17" hidden="1" outlineLevel="2" x14ac:dyDescent="0.25">
      <c r="B2596" s="96" t="s">
        <v>1375</v>
      </c>
      <c r="C2596" s="309">
        <f>баланс!$B$1716</f>
        <v>-0.43324146508812333</v>
      </c>
      <c r="N2596" s="20"/>
      <c r="O2596"/>
      <c r="P2596"/>
      <c r="Q2596"/>
    </row>
    <row r="2597" spans="1:17" hidden="1" outlineLevel="2" x14ac:dyDescent="0.25">
      <c r="C2597" s="309">
        <f>баланс!$B$1717</f>
        <v>-0.4695999999999998</v>
      </c>
      <c r="N2597" s="20"/>
      <c r="O2597"/>
      <c r="P2597"/>
      <c r="Q2597"/>
    </row>
    <row r="2598" spans="1:17" hidden="1" outlineLevel="1" x14ac:dyDescent="0.25">
      <c r="A2598" s="96" t="s">
        <v>1313</v>
      </c>
      <c r="C2598" s="309">
        <f>SUM(C2596:C2597)</f>
        <v>-0.90284146508812313</v>
      </c>
      <c r="N2598" s="20"/>
      <c r="O2598"/>
      <c r="P2598"/>
      <c r="Q2598"/>
    </row>
    <row r="2599" spans="1:17" hidden="1" outlineLevel="2" x14ac:dyDescent="0.25">
      <c r="B2599" s="96" t="s">
        <v>1375</v>
      </c>
      <c r="C2599" s="309">
        <f>баланс!$B$1718</f>
        <v>0.58480000000002974</v>
      </c>
      <c r="N2599" s="20"/>
      <c r="O2599"/>
      <c r="P2599"/>
      <c r="Q2599"/>
    </row>
    <row r="2600" spans="1:17" x14ac:dyDescent="0.25">
      <c r="A2600" s="96" t="s">
        <v>1315</v>
      </c>
      <c r="C2600" s="309">
        <f>SUM(C2599)</f>
        <v>0.58480000000002974</v>
      </c>
      <c r="N2600" s="20"/>
      <c r="O2600"/>
      <c r="P2600"/>
      <c r="Q2600"/>
    </row>
    <row r="2601" spans="1:17" hidden="1" outlineLevel="2" x14ac:dyDescent="0.25">
      <c r="B2601" s="96" t="s">
        <v>1375</v>
      </c>
      <c r="C2601" s="309">
        <f>баланс!$B$1719</f>
        <v>0.82524999999964166</v>
      </c>
      <c r="N2601" s="20"/>
      <c r="O2601"/>
      <c r="P2601"/>
      <c r="Q2601"/>
    </row>
    <row r="2602" spans="1:17" hidden="1" outlineLevel="2" x14ac:dyDescent="0.25">
      <c r="C2602" s="309">
        <f>баланс!$B$1720</f>
        <v>9.8149999999805004E-2</v>
      </c>
      <c r="N2602" s="20"/>
      <c r="O2602"/>
      <c r="P2602"/>
      <c r="Q2602"/>
    </row>
    <row r="2603" spans="1:17" hidden="1" outlineLevel="2" x14ac:dyDescent="0.25">
      <c r="C2603" s="309">
        <f>баланс!$B$1721</f>
        <v>8.8487500000155705E-2</v>
      </c>
      <c r="N2603" s="20"/>
      <c r="O2603"/>
      <c r="P2603"/>
      <c r="Q2603"/>
    </row>
    <row r="2604" spans="1:17" hidden="1" outlineLevel="2" x14ac:dyDescent="0.25">
      <c r="C2604" s="309">
        <f>баланс!$B$1722</f>
        <v>-1.1612800000002608</v>
      </c>
      <c r="N2604" s="20"/>
      <c r="O2604"/>
      <c r="P2604"/>
      <c r="Q2604"/>
    </row>
    <row r="2605" spans="1:17" hidden="1" outlineLevel="2" x14ac:dyDescent="0.25">
      <c r="C2605" s="309">
        <f>баланс!$B$1723</f>
        <v>-0.63555999999994128</v>
      </c>
      <c r="N2605" s="20"/>
      <c r="O2605"/>
      <c r="P2605"/>
      <c r="Q2605"/>
    </row>
    <row r="2606" spans="1:17" hidden="1" outlineLevel="1" x14ac:dyDescent="0.25">
      <c r="A2606" s="96" t="s">
        <v>1317</v>
      </c>
      <c r="C2606" s="309">
        <f>SUM(C2601:C2605)</f>
        <v>-0.78495250000059968</v>
      </c>
      <c r="N2606" s="20"/>
      <c r="O2606"/>
      <c r="P2606"/>
      <c r="Q2606"/>
    </row>
    <row r="2607" spans="1:17" hidden="1" outlineLevel="2" x14ac:dyDescent="0.25">
      <c r="B2607" s="96" t="s">
        <v>1375</v>
      </c>
      <c r="C2607" s="309">
        <f>баланс!$B$1724</f>
        <v>7.6538000000000466</v>
      </c>
      <c r="N2607" s="20"/>
      <c r="O2607"/>
      <c r="P2607"/>
      <c r="Q2607"/>
    </row>
    <row r="2608" spans="1:17" x14ac:dyDescent="0.25">
      <c r="A2608" s="96" t="s">
        <v>1319</v>
      </c>
      <c r="C2608" s="309">
        <f>SUM(C2607)</f>
        <v>7.6538000000000466</v>
      </c>
      <c r="N2608" s="20"/>
      <c r="O2608"/>
      <c r="P2608"/>
      <c r="Q2608"/>
    </row>
    <row r="2609" spans="1:17" hidden="1" outlineLevel="2" x14ac:dyDescent="0.25">
      <c r="B2609" s="96" t="s">
        <v>1375</v>
      </c>
      <c r="C2609" s="309">
        <f>баланс!$B$1725</f>
        <v>-0.10399999999998499</v>
      </c>
      <c r="N2609" s="20"/>
      <c r="O2609"/>
      <c r="P2609"/>
      <c r="Q2609"/>
    </row>
    <row r="2610" spans="1:17" hidden="1" outlineLevel="1" x14ac:dyDescent="0.25">
      <c r="A2610" s="96" t="s">
        <v>1320</v>
      </c>
      <c r="C2610" s="309">
        <f>SUM(C2609)</f>
        <v>-0.10399999999998499</v>
      </c>
      <c r="N2610" s="20"/>
      <c r="O2610"/>
      <c r="P2610"/>
      <c r="Q2610"/>
    </row>
    <row r="2611" spans="1:17" hidden="1" outlineLevel="2" x14ac:dyDescent="0.25">
      <c r="B2611" s="96" t="s">
        <v>1375</v>
      </c>
      <c r="C2611" s="309">
        <f>баланс!$B$1726</f>
        <v>0.33753500000113945</v>
      </c>
      <c r="N2611" s="20"/>
      <c r="O2611"/>
      <c r="P2611"/>
      <c r="Q2611"/>
    </row>
    <row r="2612" spans="1:17" hidden="1" outlineLevel="2" x14ac:dyDescent="0.25">
      <c r="C2612" s="309">
        <f>баланс!$B$1727</f>
        <v>580.71942999999987</v>
      </c>
      <c r="N2612" s="20"/>
      <c r="O2612"/>
      <c r="P2612"/>
      <c r="Q2612"/>
    </row>
    <row r="2613" spans="1:17" hidden="1" outlineLevel="2" x14ac:dyDescent="0.25">
      <c r="C2613" s="309">
        <f>баланс!$B$1728</f>
        <v>-580.86579599999993</v>
      </c>
      <c r="N2613" s="20"/>
      <c r="O2613"/>
      <c r="P2613"/>
      <c r="Q2613"/>
    </row>
    <row r="2614" spans="1:17" hidden="1" outlineLevel="2" x14ac:dyDescent="0.25">
      <c r="C2614" s="309">
        <f>баланс!$B$1729</f>
        <v>7.4287499999627471E-2</v>
      </c>
      <c r="N2614" s="20"/>
      <c r="O2614"/>
      <c r="P2614"/>
      <c r="Q2614"/>
    </row>
    <row r="2615" spans="1:17" hidden="1" outlineLevel="2" x14ac:dyDescent="0.25">
      <c r="C2615" s="309">
        <f>баланс!$B$1730</f>
        <v>-0.23161999999865657</v>
      </c>
      <c r="N2615" s="20"/>
      <c r="O2615"/>
      <c r="P2615"/>
      <c r="Q2615"/>
    </row>
    <row r="2616" spans="1:17" hidden="1" outlineLevel="2" x14ac:dyDescent="0.25">
      <c r="C2616" s="309">
        <f>баланс!$B$1731</f>
        <v>1330.3991149999999</v>
      </c>
      <c r="N2616" s="20"/>
      <c r="O2616"/>
      <c r="P2616"/>
      <c r="Q2616"/>
    </row>
    <row r="2617" spans="1:17" hidden="1" outlineLevel="1" x14ac:dyDescent="0.25">
      <c r="A2617" s="96" t="s">
        <v>1321</v>
      </c>
      <c r="C2617" s="309">
        <f>SUM(C2611:C2616)</f>
        <v>1330.432951500002</v>
      </c>
      <c r="N2617" s="20"/>
      <c r="O2617"/>
      <c r="P2617"/>
      <c r="Q2617"/>
    </row>
    <row r="2618" spans="1:17" hidden="1" outlineLevel="2" x14ac:dyDescent="0.25">
      <c r="B2618" s="96" t="s">
        <v>1375</v>
      </c>
      <c r="C2618" s="309">
        <f>баланс!$B$1732</f>
        <v>0.18499999999994543</v>
      </c>
      <c r="N2618" s="20"/>
      <c r="O2618"/>
      <c r="P2618"/>
      <c r="Q2618"/>
    </row>
    <row r="2619" spans="1:17" x14ac:dyDescent="0.25">
      <c r="A2619" s="96" t="s">
        <v>1323</v>
      </c>
      <c r="C2619" s="309">
        <f>SUM(C2618)</f>
        <v>0.18499999999994543</v>
      </c>
      <c r="N2619" s="20"/>
      <c r="O2619"/>
      <c r="P2619"/>
      <c r="Q2619"/>
    </row>
    <row r="2620" spans="1:17" hidden="1" outlineLevel="2" x14ac:dyDescent="0.25">
      <c r="B2620" s="96" t="s">
        <v>1375</v>
      </c>
      <c r="C2620" s="309">
        <f>баланс!$B$1733</f>
        <v>23.718100432324235</v>
      </c>
      <c r="N2620" s="20"/>
      <c r="O2620"/>
      <c r="P2620"/>
      <c r="Q2620"/>
    </row>
    <row r="2621" spans="1:17" hidden="1" outlineLevel="1" x14ac:dyDescent="0.25">
      <c r="A2621" s="96" t="s">
        <v>1324</v>
      </c>
      <c r="C2621" s="309">
        <f>SUM(C2620)</f>
        <v>23.718100432324235</v>
      </c>
      <c r="N2621" s="20"/>
      <c r="O2621"/>
      <c r="P2621"/>
      <c r="Q2621"/>
    </row>
    <row r="2622" spans="1:17" hidden="1" outlineLevel="2" x14ac:dyDescent="0.25">
      <c r="B2622" s="96" t="s">
        <v>1375</v>
      </c>
      <c r="C2622" s="309">
        <f>баланс!$B$1734</f>
        <v>0</v>
      </c>
      <c r="N2622" s="20"/>
      <c r="O2622"/>
      <c r="P2622"/>
      <c r="Q2622"/>
    </row>
    <row r="2623" spans="1:17" x14ac:dyDescent="0.25">
      <c r="A2623" s="96" t="s">
        <v>1326</v>
      </c>
      <c r="C2623" s="309">
        <f>SUM(C2622)</f>
        <v>0</v>
      </c>
      <c r="N2623" s="20"/>
      <c r="O2623"/>
      <c r="P2623"/>
      <c r="Q2623"/>
    </row>
    <row r="2624" spans="1:17" hidden="1" outlineLevel="2" x14ac:dyDescent="0.25">
      <c r="B2624" s="96" t="s">
        <v>1375</v>
      </c>
      <c r="C2624" s="309">
        <f>баланс!$B$1735</f>
        <v>0</v>
      </c>
      <c r="N2624" s="20"/>
      <c r="O2624"/>
      <c r="P2624"/>
      <c r="Q2624"/>
    </row>
    <row r="2625" spans="1:17" hidden="1" outlineLevel="2" x14ac:dyDescent="0.25">
      <c r="C2625" s="309">
        <f>баланс!$B$1736</f>
        <v>-0.15037999999992735</v>
      </c>
      <c r="N2625" s="20"/>
      <c r="O2625"/>
      <c r="P2625"/>
      <c r="Q2625"/>
    </row>
    <row r="2626" spans="1:17" hidden="1" outlineLevel="2" x14ac:dyDescent="0.25">
      <c r="C2626" s="309">
        <f>баланс!$B$1737</f>
        <v>0.24885374999996657</v>
      </c>
      <c r="N2626" s="20"/>
      <c r="O2626"/>
      <c r="P2626"/>
      <c r="Q2626"/>
    </row>
    <row r="2627" spans="1:17" hidden="1" outlineLevel="2" x14ac:dyDescent="0.25">
      <c r="C2627" s="309">
        <f>баланс!$B$1738</f>
        <v>6.5979500000025837E-2</v>
      </c>
      <c r="N2627" s="20"/>
      <c r="O2627"/>
      <c r="P2627"/>
      <c r="Q2627"/>
    </row>
    <row r="2628" spans="1:17" hidden="1" outlineLevel="2" x14ac:dyDescent="0.25">
      <c r="C2628" s="309">
        <f>баланс!$B$1739</f>
        <v>-9.861999999998261E-2</v>
      </c>
      <c r="N2628" s="20"/>
      <c r="O2628"/>
      <c r="P2628"/>
      <c r="Q2628"/>
    </row>
    <row r="2629" spans="1:17" hidden="1" outlineLevel="1" x14ac:dyDescent="0.25">
      <c r="A2629" s="96" t="s">
        <v>1327</v>
      </c>
      <c r="C2629" s="309">
        <f>SUM(C2624:C2628)</f>
        <v>6.5833250000082444E-2</v>
      </c>
      <c r="N2629" s="20"/>
      <c r="O2629"/>
      <c r="P2629"/>
      <c r="Q2629"/>
    </row>
    <row r="2630" spans="1:17" hidden="1" outlineLevel="2" x14ac:dyDescent="0.25">
      <c r="B2630" s="96" t="s">
        <v>1375</v>
      </c>
      <c r="C2630" s="309">
        <f>баланс!$B$1740</f>
        <v>0.10077650000005178</v>
      </c>
      <c r="N2630" s="20"/>
      <c r="O2630"/>
      <c r="P2630"/>
      <c r="Q2630"/>
    </row>
    <row r="2631" spans="1:17" x14ac:dyDescent="0.25">
      <c r="A2631" s="96" t="s">
        <v>1329</v>
      </c>
      <c r="C2631" s="309">
        <f>SUM(C2630)</f>
        <v>0.10077650000005178</v>
      </c>
      <c r="N2631" s="20"/>
      <c r="O2631"/>
      <c r="P2631"/>
      <c r="Q2631"/>
    </row>
    <row r="2632" spans="1:17" hidden="1" outlineLevel="2" x14ac:dyDescent="0.25">
      <c r="B2632" s="96" t="s">
        <v>1375</v>
      </c>
      <c r="C2632" s="309">
        <f>баланс!$B$1741</f>
        <v>0</v>
      </c>
      <c r="N2632" s="20"/>
      <c r="O2632"/>
      <c r="P2632"/>
      <c r="Q2632"/>
    </row>
    <row r="2633" spans="1:17" hidden="1" outlineLevel="1" x14ac:dyDescent="0.25">
      <c r="A2633" s="96" t="s">
        <v>1330</v>
      </c>
      <c r="C2633" s="309">
        <f>SUM(C2632)</f>
        <v>0</v>
      </c>
      <c r="N2633" s="20"/>
      <c r="O2633"/>
      <c r="P2633"/>
      <c r="Q2633"/>
    </row>
    <row r="2634" spans="1:17" hidden="1" outlineLevel="2" x14ac:dyDescent="0.25">
      <c r="B2634" s="96" t="s">
        <v>1375</v>
      </c>
      <c r="C2634" s="309">
        <f>баланс!$B$1742</f>
        <v>0</v>
      </c>
      <c r="N2634" s="20"/>
      <c r="O2634"/>
      <c r="P2634"/>
      <c r="Q2634"/>
    </row>
    <row r="2635" spans="1:17" x14ac:dyDescent="0.25">
      <c r="A2635" s="96" t="s">
        <v>1331</v>
      </c>
      <c r="C2635" s="309">
        <f>SUM(C2634)</f>
        <v>0</v>
      </c>
      <c r="N2635" s="20"/>
      <c r="O2635"/>
      <c r="P2635"/>
      <c r="Q2635"/>
    </row>
    <row r="2636" spans="1:17" hidden="1" outlineLevel="2" x14ac:dyDescent="0.25">
      <c r="B2636" s="96" t="s">
        <v>1375</v>
      </c>
      <c r="C2636" s="309">
        <f>баланс!$B$1743</f>
        <v>0</v>
      </c>
      <c r="N2636" s="20"/>
      <c r="O2636"/>
      <c r="P2636"/>
      <c r="Q2636"/>
    </row>
    <row r="2637" spans="1:17" hidden="1" outlineLevel="2" x14ac:dyDescent="0.25">
      <c r="C2637" s="309">
        <f>баланс!$B$1744</f>
        <v>-0.59210000000007312</v>
      </c>
      <c r="N2637" s="20"/>
      <c r="O2637"/>
      <c r="P2637"/>
      <c r="Q2637"/>
    </row>
    <row r="2638" spans="1:17" hidden="1" outlineLevel="2" x14ac:dyDescent="0.25">
      <c r="C2638" s="309">
        <f>баланс!$B$1745</f>
        <v>0.23798700000008899</v>
      </c>
      <c r="N2638" s="20"/>
      <c r="O2638"/>
      <c r="P2638"/>
      <c r="Q2638"/>
    </row>
    <row r="2639" spans="1:17" hidden="1" outlineLevel="1" x14ac:dyDescent="0.25">
      <c r="A2639" s="96" t="s">
        <v>1333</v>
      </c>
      <c r="C2639" s="309">
        <f>SUM(C2636:C2638)</f>
        <v>-0.35411299999998413</v>
      </c>
      <c r="N2639" s="20"/>
      <c r="O2639"/>
      <c r="P2639"/>
      <c r="Q2639"/>
    </row>
    <row r="2640" spans="1:17" hidden="1" outlineLevel="1" x14ac:dyDescent="0.25">
      <c r="N2640" s="20"/>
      <c r="O2640"/>
      <c r="P2640"/>
      <c r="Q2640"/>
    </row>
    <row r="2641" spans="14:17" x14ac:dyDescent="0.25">
      <c r="N2641" s="20"/>
      <c r="O2641"/>
      <c r="P2641"/>
      <c r="Q2641"/>
    </row>
    <row r="2642" spans="14:17" hidden="1" outlineLevel="1" x14ac:dyDescent="0.25">
      <c r="N2642" s="20"/>
      <c r="O2642"/>
      <c r="P2642"/>
      <c r="Q2642"/>
    </row>
    <row r="2643" spans="14:17" x14ac:dyDescent="0.25">
      <c r="N2643" s="20"/>
      <c r="O2643"/>
      <c r="P2643"/>
      <c r="Q2643"/>
    </row>
    <row r="2644" spans="14:17" hidden="1" outlineLevel="1" x14ac:dyDescent="0.25">
      <c r="N2644" s="20"/>
      <c r="O2644"/>
      <c r="P2644"/>
      <c r="Q2644"/>
    </row>
    <row r="2645" spans="14:17" hidden="1" outlineLevel="1" x14ac:dyDescent="0.25">
      <c r="N2645" s="20"/>
      <c r="O2645"/>
      <c r="P2645"/>
      <c r="Q2645"/>
    </row>
    <row r="2646" spans="14:17" hidden="1" outlineLevel="1" x14ac:dyDescent="0.25">
      <c r="N2646" s="20"/>
      <c r="O2646"/>
      <c r="P2646"/>
      <c r="Q2646"/>
    </row>
    <row r="2647" spans="14:17" hidden="1" outlineLevel="1" x14ac:dyDescent="0.25">
      <c r="N2647" s="20"/>
      <c r="O2647"/>
      <c r="P2647"/>
      <c r="Q2647"/>
    </row>
    <row r="2648" spans="14:17" hidden="1" outlineLevel="1" x14ac:dyDescent="0.25">
      <c r="N2648" s="20"/>
      <c r="O2648"/>
      <c r="P2648"/>
      <c r="Q2648"/>
    </row>
    <row r="2649" spans="14:17" hidden="1" outlineLevel="1" x14ac:dyDescent="0.25">
      <c r="N2649" s="20"/>
      <c r="O2649"/>
      <c r="P2649"/>
      <c r="Q2649"/>
    </row>
    <row r="2650" spans="14:17" hidden="1" outlineLevel="1" x14ac:dyDescent="0.25">
      <c r="N2650" s="20"/>
      <c r="O2650"/>
      <c r="P2650"/>
      <c r="Q2650"/>
    </row>
    <row r="2651" spans="14:17" hidden="1" outlineLevel="1" x14ac:dyDescent="0.25">
      <c r="N2651" s="20"/>
      <c r="O2651"/>
      <c r="P2651"/>
      <c r="Q2651"/>
    </row>
    <row r="2652" spans="14:17" hidden="1" outlineLevel="1" x14ac:dyDescent="0.25">
      <c r="N2652" s="20"/>
      <c r="O2652"/>
      <c r="P2652"/>
      <c r="Q2652"/>
    </row>
    <row r="2653" spans="14:17" hidden="1" outlineLevel="1" x14ac:dyDescent="0.25">
      <c r="N2653" s="20"/>
      <c r="O2653"/>
      <c r="P2653"/>
      <c r="Q2653"/>
    </row>
    <row r="2654" spans="14:17" hidden="1" outlineLevel="1" x14ac:dyDescent="0.25">
      <c r="N2654" s="20"/>
      <c r="O2654"/>
      <c r="P2654"/>
      <c r="Q2654"/>
    </row>
    <row r="2655" spans="14:17" hidden="1" outlineLevel="1" x14ac:dyDescent="0.25">
      <c r="N2655" s="20"/>
      <c r="O2655"/>
      <c r="P2655"/>
      <c r="Q2655"/>
    </row>
    <row r="2656" spans="14:17" x14ac:dyDescent="0.25">
      <c r="N2656" s="20"/>
      <c r="O2656"/>
      <c r="P2656"/>
      <c r="Q2656"/>
    </row>
    <row r="2657" spans="14:17" hidden="1" outlineLevel="1" x14ac:dyDescent="0.25">
      <c r="N2657" s="20"/>
      <c r="O2657"/>
      <c r="P2657"/>
      <c r="Q2657"/>
    </row>
    <row r="2658" spans="14:17" x14ac:dyDescent="0.25">
      <c r="N2658" s="20"/>
      <c r="O2658"/>
      <c r="P2658"/>
      <c r="Q2658"/>
    </row>
    <row r="2659" spans="14:17" hidden="1" outlineLevel="1" x14ac:dyDescent="0.25">
      <c r="N2659" s="20"/>
      <c r="O2659"/>
      <c r="P2659"/>
      <c r="Q2659"/>
    </row>
    <row r="2660" spans="14:17" hidden="1" outlineLevel="1" x14ac:dyDescent="0.25">
      <c r="N2660" s="20"/>
      <c r="O2660"/>
      <c r="P2660"/>
      <c r="Q2660"/>
    </row>
    <row r="2661" spans="14:17" hidden="1" outlineLevel="1" x14ac:dyDescent="0.25">
      <c r="N2661" s="20"/>
      <c r="O2661"/>
      <c r="P2661"/>
      <c r="Q2661"/>
    </row>
    <row r="2662" spans="14:17" hidden="1" outlineLevel="1" x14ac:dyDescent="0.25">
      <c r="N2662" s="20"/>
      <c r="O2662"/>
      <c r="P2662"/>
      <c r="Q2662"/>
    </row>
    <row r="2663" spans="14:17" hidden="1" outlineLevel="1" x14ac:dyDescent="0.25">
      <c r="N2663" s="20"/>
      <c r="O2663"/>
      <c r="P2663"/>
      <c r="Q2663"/>
    </row>
    <row r="2664" spans="14:17" hidden="1" outlineLevel="1" x14ac:dyDescent="0.25">
      <c r="N2664" s="20"/>
      <c r="O2664"/>
      <c r="P2664"/>
      <c r="Q2664"/>
    </row>
    <row r="2665" spans="14:17" hidden="1" outlineLevel="1" x14ac:dyDescent="0.25">
      <c r="N2665" s="20"/>
      <c r="O2665"/>
      <c r="P2665"/>
      <c r="Q2665"/>
    </row>
    <row r="2666" spans="14:17" hidden="1" outlineLevel="1" x14ac:dyDescent="0.25">
      <c r="N2666" s="20"/>
      <c r="O2666"/>
      <c r="P2666"/>
      <c r="Q2666"/>
    </row>
    <row r="2667" spans="14:17" hidden="1" outlineLevel="1" x14ac:dyDescent="0.25">
      <c r="N2667" s="20"/>
      <c r="O2667"/>
      <c r="P2667"/>
      <c r="Q2667"/>
    </row>
    <row r="2668" spans="14:17" hidden="1" outlineLevel="1" x14ac:dyDescent="0.25">
      <c r="N2668" s="20"/>
      <c r="O2668"/>
      <c r="P2668"/>
      <c r="Q2668"/>
    </row>
    <row r="2669" spans="14:17" x14ac:dyDescent="0.25">
      <c r="N2669" s="20"/>
      <c r="O2669"/>
      <c r="P2669"/>
      <c r="Q2669"/>
    </row>
    <row r="2670" spans="14:17" hidden="1" outlineLevel="1" x14ac:dyDescent="0.25">
      <c r="N2670" s="20"/>
      <c r="O2670"/>
      <c r="P2670"/>
      <c r="Q2670"/>
    </row>
    <row r="2671" spans="14:17" hidden="1" outlineLevel="1" x14ac:dyDescent="0.25">
      <c r="N2671" s="20"/>
      <c r="O2671"/>
      <c r="P2671"/>
      <c r="Q2671"/>
    </row>
    <row r="2672" spans="14:17" hidden="1" outlineLevel="1" x14ac:dyDescent="0.25">
      <c r="N2672" s="20"/>
      <c r="O2672"/>
      <c r="P2672"/>
      <c r="Q2672"/>
    </row>
    <row r="2673" spans="14:17" x14ac:dyDescent="0.25">
      <c r="N2673" s="20"/>
      <c r="O2673"/>
      <c r="P2673"/>
      <c r="Q2673"/>
    </row>
    <row r="2674" spans="14:17" hidden="1" outlineLevel="1" x14ac:dyDescent="0.25">
      <c r="N2674" s="20"/>
      <c r="O2674"/>
      <c r="P2674"/>
      <c r="Q2674"/>
    </row>
    <row r="2675" spans="14:17" x14ac:dyDescent="0.25">
      <c r="N2675" s="20"/>
      <c r="O2675"/>
      <c r="P2675"/>
      <c r="Q2675"/>
    </row>
    <row r="2676" spans="14:17" hidden="1" outlineLevel="1" x14ac:dyDescent="0.25">
      <c r="N2676" s="20"/>
      <c r="O2676"/>
      <c r="P2676"/>
      <c r="Q2676"/>
    </row>
    <row r="2677" spans="14:17" hidden="1" outlineLevel="1" x14ac:dyDescent="0.25">
      <c r="N2677" s="20"/>
      <c r="O2677"/>
      <c r="P2677"/>
      <c r="Q2677"/>
    </row>
    <row r="2678" spans="14:17" hidden="1" outlineLevel="1" x14ac:dyDescent="0.25">
      <c r="N2678" s="20"/>
      <c r="O2678"/>
      <c r="P2678"/>
      <c r="Q2678"/>
    </row>
    <row r="2679" spans="14:17" x14ac:dyDescent="0.25">
      <c r="N2679" s="20"/>
      <c r="O2679"/>
      <c r="P2679"/>
      <c r="Q2679"/>
    </row>
    <row r="2680" spans="14:17" hidden="1" outlineLevel="1" x14ac:dyDescent="0.25">
      <c r="N2680" s="20"/>
      <c r="O2680"/>
      <c r="P2680"/>
      <c r="Q2680"/>
    </row>
    <row r="2681" spans="14:17" x14ac:dyDescent="0.25">
      <c r="N2681" s="20"/>
      <c r="O2681"/>
      <c r="P2681"/>
      <c r="Q2681"/>
    </row>
    <row r="2682" spans="14:17" hidden="1" outlineLevel="1" x14ac:dyDescent="0.25">
      <c r="N2682" s="20"/>
      <c r="O2682"/>
      <c r="P2682"/>
      <c r="Q2682"/>
    </row>
    <row r="2683" spans="14:17" x14ac:dyDescent="0.25">
      <c r="N2683" s="20"/>
      <c r="O2683"/>
      <c r="P2683"/>
      <c r="Q2683"/>
    </row>
    <row r="2684" spans="14:17" hidden="1" outlineLevel="1" x14ac:dyDescent="0.25">
      <c r="N2684" s="20"/>
      <c r="O2684"/>
      <c r="P2684"/>
      <c r="Q2684"/>
    </row>
    <row r="2685" spans="14:17" hidden="1" outlineLevel="1" x14ac:dyDescent="0.25">
      <c r="N2685" s="20"/>
      <c r="O2685"/>
      <c r="P2685"/>
      <c r="Q2685"/>
    </row>
    <row r="2686" spans="14:17" x14ac:dyDescent="0.25">
      <c r="N2686" s="20"/>
      <c r="O2686"/>
      <c r="P2686"/>
      <c r="Q2686"/>
    </row>
    <row r="2687" spans="14:17" hidden="1" outlineLevel="1" x14ac:dyDescent="0.25">
      <c r="N2687" s="20"/>
      <c r="O2687"/>
      <c r="P2687"/>
      <c r="Q2687"/>
    </row>
    <row r="2688" spans="14:17" x14ac:dyDescent="0.25">
      <c r="N2688" s="20"/>
      <c r="O2688"/>
      <c r="P2688"/>
      <c r="Q2688"/>
    </row>
    <row r="2689" spans="14:17" hidden="1" outlineLevel="1" x14ac:dyDescent="0.25">
      <c r="N2689" s="20"/>
      <c r="O2689"/>
      <c r="P2689"/>
      <c r="Q2689"/>
    </row>
    <row r="2690" spans="14:17" x14ac:dyDescent="0.25">
      <c r="N2690" s="20"/>
      <c r="O2690"/>
      <c r="P2690"/>
      <c r="Q2690"/>
    </row>
    <row r="2691" spans="14:17" hidden="1" outlineLevel="1" x14ac:dyDescent="0.25">
      <c r="N2691" s="20"/>
      <c r="O2691"/>
      <c r="P2691"/>
      <c r="Q2691"/>
    </row>
    <row r="2692" spans="14:17" x14ac:dyDescent="0.25">
      <c r="N2692" s="20"/>
      <c r="O2692"/>
      <c r="P2692"/>
      <c r="Q2692"/>
    </row>
    <row r="2693" spans="14:17" hidden="1" outlineLevel="1" x14ac:dyDescent="0.25">
      <c r="N2693" s="20"/>
      <c r="O2693"/>
      <c r="P2693"/>
      <c r="Q2693"/>
    </row>
    <row r="2694" spans="14:17" hidden="1" outlineLevel="1" x14ac:dyDescent="0.25">
      <c r="N2694" s="20"/>
      <c r="O2694"/>
      <c r="P2694"/>
      <c r="Q2694"/>
    </row>
    <row r="2695" spans="14:17" x14ac:dyDescent="0.25">
      <c r="N2695" s="20"/>
      <c r="O2695"/>
      <c r="P2695"/>
      <c r="Q2695"/>
    </row>
    <row r="2696" spans="14:17" hidden="1" outlineLevel="1" x14ac:dyDescent="0.25">
      <c r="N2696" s="20"/>
      <c r="O2696"/>
      <c r="P2696"/>
      <c r="Q2696"/>
    </row>
    <row r="2697" spans="14:17" x14ac:dyDescent="0.25">
      <c r="N2697" s="20"/>
      <c r="O2697"/>
      <c r="P2697"/>
      <c r="Q2697"/>
    </row>
    <row r="2698" spans="14:17" hidden="1" outlineLevel="1" x14ac:dyDescent="0.25">
      <c r="N2698" s="20"/>
      <c r="O2698"/>
      <c r="P2698"/>
      <c r="Q2698"/>
    </row>
    <row r="2699" spans="14:17" x14ac:dyDescent="0.25">
      <c r="N2699" s="20"/>
      <c r="O2699"/>
      <c r="P2699"/>
      <c r="Q2699"/>
    </row>
    <row r="2700" spans="14:17" hidden="1" outlineLevel="1" x14ac:dyDescent="0.25">
      <c r="N2700" s="20"/>
      <c r="O2700"/>
      <c r="P2700"/>
      <c r="Q2700"/>
    </row>
    <row r="2701" spans="14:17" x14ac:dyDescent="0.25">
      <c r="N2701" s="20"/>
      <c r="O2701"/>
      <c r="P2701"/>
      <c r="Q2701"/>
    </row>
    <row r="2702" spans="14:17" hidden="1" outlineLevel="1" x14ac:dyDescent="0.25">
      <c r="N2702" s="20"/>
      <c r="O2702"/>
      <c r="P2702"/>
      <c r="Q2702"/>
    </row>
    <row r="2703" spans="14:17" x14ac:dyDescent="0.25">
      <c r="N2703" s="20"/>
      <c r="O2703"/>
      <c r="P2703"/>
      <c r="Q2703"/>
    </row>
    <row r="2704" spans="14:17" hidden="1" outlineLevel="1" x14ac:dyDescent="0.25">
      <c r="N2704" s="20"/>
      <c r="O2704"/>
      <c r="P2704"/>
      <c r="Q2704"/>
    </row>
    <row r="2705" spans="14:17" x14ac:dyDescent="0.25">
      <c r="N2705" s="20"/>
      <c r="O2705"/>
      <c r="P2705"/>
      <c r="Q2705"/>
    </row>
    <row r="2706" spans="14:17" hidden="1" outlineLevel="1" x14ac:dyDescent="0.25">
      <c r="N2706" s="20"/>
      <c r="O2706"/>
      <c r="P2706"/>
      <c r="Q2706"/>
    </row>
    <row r="2707" spans="14:17" x14ac:dyDescent="0.25">
      <c r="N2707" s="20"/>
      <c r="O2707"/>
      <c r="P2707"/>
      <c r="Q2707"/>
    </row>
    <row r="2708" spans="14:17" hidden="1" outlineLevel="1" x14ac:dyDescent="0.25">
      <c r="N2708" s="20"/>
      <c r="O2708"/>
      <c r="P2708"/>
      <c r="Q2708"/>
    </row>
    <row r="2709" spans="14:17" x14ac:dyDescent="0.25">
      <c r="N2709" s="20"/>
      <c r="O2709"/>
      <c r="P2709"/>
      <c r="Q2709"/>
    </row>
    <row r="2710" spans="14:17" hidden="1" outlineLevel="1" x14ac:dyDescent="0.25">
      <c r="N2710" s="20"/>
      <c r="O2710"/>
      <c r="P2710"/>
      <c r="Q2710"/>
    </row>
    <row r="2711" spans="14:17" x14ac:dyDescent="0.25">
      <c r="N2711" s="20"/>
      <c r="O2711"/>
      <c r="P2711"/>
      <c r="Q2711"/>
    </row>
    <row r="2712" spans="14:17" hidden="1" outlineLevel="1" x14ac:dyDescent="0.25">
      <c r="N2712" s="20"/>
      <c r="O2712"/>
      <c r="P2712"/>
      <c r="Q2712"/>
    </row>
    <row r="2713" spans="14:17" x14ac:dyDescent="0.25">
      <c r="N2713" s="20"/>
      <c r="O2713"/>
      <c r="P2713"/>
      <c r="Q2713"/>
    </row>
    <row r="2714" spans="14:17" hidden="1" outlineLevel="1" x14ac:dyDescent="0.25">
      <c r="N2714" s="20"/>
      <c r="O2714"/>
      <c r="P2714"/>
      <c r="Q2714"/>
    </row>
    <row r="2715" spans="14:17" x14ac:dyDescent="0.25">
      <c r="N2715" s="20"/>
      <c r="O2715"/>
      <c r="P2715"/>
      <c r="Q2715"/>
    </row>
    <row r="2716" spans="14:17" hidden="1" outlineLevel="1" x14ac:dyDescent="0.25">
      <c r="N2716" s="20"/>
      <c r="O2716"/>
      <c r="P2716"/>
      <c r="Q2716"/>
    </row>
    <row r="2717" spans="14:17" x14ac:dyDescent="0.25">
      <c r="N2717" s="20"/>
      <c r="O2717"/>
      <c r="P2717"/>
      <c r="Q2717"/>
    </row>
    <row r="2718" spans="14:17" hidden="1" outlineLevel="1" x14ac:dyDescent="0.25">
      <c r="N2718" s="20"/>
      <c r="O2718"/>
      <c r="P2718"/>
      <c r="Q2718"/>
    </row>
    <row r="2719" spans="14:17" hidden="1" outlineLevel="1" x14ac:dyDescent="0.25">
      <c r="N2719" s="20"/>
      <c r="O2719"/>
      <c r="P2719"/>
      <c r="Q2719"/>
    </row>
    <row r="2720" spans="14:17" hidden="1" outlineLevel="1" x14ac:dyDescent="0.25">
      <c r="N2720" s="20"/>
      <c r="O2720"/>
      <c r="P2720"/>
      <c r="Q2720"/>
    </row>
    <row r="2721" spans="14:17" x14ac:dyDescent="0.25">
      <c r="N2721" s="20"/>
      <c r="O2721"/>
      <c r="P2721"/>
      <c r="Q2721"/>
    </row>
    <row r="2722" spans="14:17" hidden="1" outlineLevel="1" x14ac:dyDescent="0.25">
      <c r="N2722" s="20"/>
      <c r="O2722"/>
      <c r="P2722"/>
      <c r="Q2722"/>
    </row>
    <row r="2723" spans="14:17" hidden="1" outlineLevel="1" x14ac:dyDescent="0.25">
      <c r="N2723" s="20"/>
      <c r="O2723"/>
      <c r="P2723"/>
      <c r="Q2723"/>
    </row>
    <row r="2724" spans="14:17" x14ac:dyDescent="0.25">
      <c r="N2724" s="20"/>
      <c r="O2724"/>
      <c r="P2724"/>
      <c r="Q2724"/>
    </row>
    <row r="2725" spans="14:17" hidden="1" outlineLevel="1" x14ac:dyDescent="0.25">
      <c r="N2725" s="20"/>
      <c r="O2725"/>
      <c r="P2725"/>
      <c r="Q2725"/>
    </row>
    <row r="2726" spans="14:17" hidden="1" outlineLevel="1" x14ac:dyDescent="0.25">
      <c r="N2726" s="20"/>
      <c r="O2726"/>
      <c r="P2726"/>
      <c r="Q2726"/>
    </row>
    <row r="2727" spans="14:17" hidden="1" outlineLevel="1" x14ac:dyDescent="0.25">
      <c r="N2727" s="20"/>
      <c r="O2727"/>
      <c r="P2727"/>
      <c r="Q2727"/>
    </row>
    <row r="2728" spans="14:17" hidden="1" outlineLevel="1" x14ac:dyDescent="0.25">
      <c r="N2728" s="20"/>
      <c r="O2728"/>
      <c r="P2728"/>
      <c r="Q2728"/>
    </row>
    <row r="2729" spans="14:17" hidden="1" outlineLevel="1" x14ac:dyDescent="0.25">
      <c r="N2729" s="20"/>
      <c r="O2729"/>
      <c r="P2729"/>
      <c r="Q2729"/>
    </row>
    <row r="2730" spans="14:17" x14ac:dyDescent="0.25">
      <c r="N2730" s="20"/>
      <c r="O2730"/>
      <c r="P2730"/>
      <c r="Q2730"/>
    </row>
    <row r="2731" spans="14:17" hidden="1" outlineLevel="1" x14ac:dyDescent="0.25">
      <c r="N2731" s="20"/>
      <c r="O2731"/>
      <c r="P2731"/>
      <c r="Q2731"/>
    </row>
    <row r="2732" spans="14:17" hidden="1" outlineLevel="1" x14ac:dyDescent="0.25">
      <c r="N2732" s="20"/>
      <c r="O2732"/>
      <c r="P2732"/>
      <c r="Q2732"/>
    </row>
    <row r="2733" spans="14:17" hidden="1" outlineLevel="1" x14ac:dyDescent="0.25">
      <c r="N2733" s="20"/>
      <c r="O2733"/>
      <c r="P2733"/>
      <c r="Q2733"/>
    </row>
    <row r="2734" spans="14:17" hidden="1" outlineLevel="1" x14ac:dyDescent="0.25">
      <c r="N2734" s="20"/>
      <c r="O2734"/>
      <c r="P2734"/>
      <c r="Q2734"/>
    </row>
    <row r="2735" spans="14:17" x14ac:dyDescent="0.25">
      <c r="N2735" s="20"/>
      <c r="O2735"/>
      <c r="P2735"/>
      <c r="Q2735"/>
    </row>
    <row r="2736" spans="14:17" hidden="1" outlineLevel="1" x14ac:dyDescent="0.25">
      <c r="N2736" s="20"/>
      <c r="O2736"/>
      <c r="P2736"/>
      <c r="Q2736"/>
    </row>
    <row r="2737" spans="14:17" x14ac:dyDescent="0.25">
      <c r="N2737" s="20"/>
      <c r="O2737"/>
      <c r="P2737"/>
      <c r="Q2737"/>
    </row>
    <row r="2738" spans="14:17" hidden="1" outlineLevel="1" x14ac:dyDescent="0.25">
      <c r="N2738" s="20"/>
      <c r="O2738"/>
      <c r="P2738"/>
      <c r="Q2738"/>
    </row>
    <row r="2739" spans="14:17" hidden="1" outlineLevel="1" x14ac:dyDescent="0.25">
      <c r="N2739" s="20"/>
      <c r="O2739"/>
      <c r="P2739"/>
      <c r="Q2739"/>
    </row>
    <row r="2740" spans="14:17" hidden="1" outlineLevel="1" x14ac:dyDescent="0.25">
      <c r="N2740" s="20"/>
      <c r="O2740"/>
      <c r="P2740"/>
      <c r="Q2740"/>
    </row>
    <row r="2741" spans="14:17" hidden="1" outlineLevel="1" x14ac:dyDescent="0.25">
      <c r="N2741" s="20"/>
      <c r="O2741"/>
      <c r="P2741"/>
      <c r="Q2741"/>
    </row>
    <row r="2742" spans="14:17" hidden="1" outlineLevel="1" x14ac:dyDescent="0.25">
      <c r="N2742" s="20"/>
      <c r="O2742"/>
      <c r="P2742"/>
      <c r="Q2742"/>
    </row>
    <row r="2743" spans="14:17" hidden="1" outlineLevel="1" x14ac:dyDescent="0.25">
      <c r="N2743" s="20"/>
      <c r="O2743"/>
      <c r="P2743"/>
      <c r="Q2743"/>
    </row>
    <row r="2744" spans="14:17" hidden="1" outlineLevel="1" x14ac:dyDescent="0.25">
      <c r="N2744" s="20"/>
      <c r="O2744"/>
      <c r="P2744"/>
      <c r="Q2744"/>
    </row>
    <row r="2745" spans="14:17" hidden="1" outlineLevel="1" x14ac:dyDescent="0.25">
      <c r="N2745" s="20"/>
      <c r="O2745"/>
      <c r="P2745"/>
      <c r="Q2745"/>
    </row>
    <row r="2746" spans="14:17" x14ac:dyDescent="0.25">
      <c r="N2746" s="20"/>
      <c r="O2746"/>
      <c r="P2746"/>
      <c r="Q2746"/>
    </row>
    <row r="2747" spans="14:17" hidden="1" outlineLevel="1" x14ac:dyDescent="0.25">
      <c r="N2747" s="20"/>
      <c r="O2747"/>
      <c r="P2747"/>
      <c r="Q2747"/>
    </row>
    <row r="2748" spans="14:17" hidden="1" outlineLevel="1" x14ac:dyDescent="0.25">
      <c r="N2748" s="20"/>
      <c r="O2748"/>
      <c r="P2748"/>
      <c r="Q2748"/>
    </row>
    <row r="2749" spans="14:17" hidden="1" outlineLevel="1" x14ac:dyDescent="0.25">
      <c r="N2749" s="20"/>
      <c r="O2749"/>
      <c r="P2749"/>
      <c r="Q2749"/>
    </row>
    <row r="2750" spans="14:17" hidden="1" outlineLevel="1" x14ac:dyDescent="0.25">
      <c r="N2750" s="20"/>
      <c r="O2750"/>
      <c r="P2750"/>
      <c r="Q2750"/>
    </row>
    <row r="2751" spans="14:17" hidden="1" outlineLevel="1" x14ac:dyDescent="0.25">
      <c r="N2751" s="20"/>
      <c r="O2751"/>
      <c r="P2751"/>
      <c r="Q2751"/>
    </row>
    <row r="2752" spans="14:17" hidden="1" outlineLevel="1" x14ac:dyDescent="0.25">
      <c r="N2752" s="20"/>
      <c r="O2752"/>
      <c r="P2752"/>
      <c r="Q2752"/>
    </row>
    <row r="2753" spans="14:17" x14ac:dyDescent="0.25">
      <c r="N2753" s="20"/>
      <c r="O2753"/>
      <c r="P2753"/>
      <c r="Q2753"/>
    </row>
    <row r="2754" spans="14:17" hidden="1" outlineLevel="1" x14ac:dyDescent="0.25">
      <c r="N2754" s="20"/>
      <c r="O2754"/>
      <c r="P2754"/>
      <c r="Q2754"/>
    </row>
    <row r="2755" spans="14:17" x14ac:dyDescent="0.25">
      <c r="N2755" s="20"/>
      <c r="O2755"/>
      <c r="P2755"/>
      <c r="Q2755"/>
    </row>
    <row r="2756" spans="14:17" hidden="1" outlineLevel="1" x14ac:dyDescent="0.25">
      <c r="N2756" s="20"/>
      <c r="O2756"/>
      <c r="P2756"/>
      <c r="Q2756"/>
    </row>
    <row r="2757" spans="14:17" x14ac:dyDescent="0.25">
      <c r="N2757" s="20"/>
      <c r="O2757"/>
      <c r="P2757"/>
      <c r="Q2757"/>
    </row>
    <row r="2758" spans="14:17" hidden="1" outlineLevel="1" x14ac:dyDescent="0.25">
      <c r="N2758" s="20"/>
      <c r="O2758"/>
      <c r="P2758"/>
      <c r="Q2758"/>
    </row>
    <row r="2759" spans="14:17" x14ac:dyDescent="0.25">
      <c r="N2759" s="20"/>
      <c r="O2759"/>
      <c r="P2759"/>
      <c r="Q2759"/>
    </row>
    <row r="2760" spans="14:17" hidden="1" outlineLevel="1" x14ac:dyDescent="0.25">
      <c r="N2760" s="20"/>
      <c r="O2760"/>
      <c r="P2760"/>
      <c r="Q2760"/>
    </row>
    <row r="2761" spans="14:17" x14ac:dyDescent="0.25">
      <c r="N2761" s="20"/>
      <c r="O2761"/>
      <c r="P2761"/>
      <c r="Q2761"/>
    </row>
    <row r="2762" spans="14:17" hidden="1" outlineLevel="1" x14ac:dyDescent="0.25">
      <c r="N2762" s="20"/>
      <c r="O2762"/>
      <c r="P2762"/>
      <c r="Q2762"/>
    </row>
    <row r="2763" spans="14:17" x14ac:dyDescent="0.25">
      <c r="N2763" s="20"/>
      <c r="O2763"/>
      <c r="P2763"/>
      <c r="Q2763"/>
    </row>
    <row r="2764" spans="14:17" hidden="1" outlineLevel="1" x14ac:dyDescent="0.25">
      <c r="N2764" s="20"/>
      <c r="O2764"/>
      <c r="P2764"/>
      <c r="Q2764"/>
    </row>
    <row r="2765" spans="14:17" x14ac:dyDescent="0.25">
      <c r="N2765" s="20"/>
      <c r="O2765"/>
      <c r="P2765"/>
      <c r="Q2765"/>
    </row>
    <row r="2766" spans="14:17" hidden="1" outlineLevel="1" x14ac:dyDescent="0.25">
      <c r="N2766" s="20"/>
      <c r="O2766"/>
      <c r="P2766"/>
      <c r="Q2766"/>
    </row>
    <row r="2767" spans="14:17" x14ac:dyDescent="0.25">
      <c r="N2767" s="20"/>
      <c r="O2767"/>
      <c r="P2767"/>
      <c r="Q2767"/>
    </row>
    <row r="2768" spans="14:17" hidden="1" outlineLevel="1" x14ac:dyDescent="0.25">
      <c r="N2768" s="20"/>
      <c r="O2768"/>
      <c r="P2768"/>
      <c r="Q2768"/>
    </row>
    <row r="2769" spans="14:17" x14ac:dyDescent="0.25">
      <c r="N2769" s="20"/>
      <c r="O2769"/>
      <c r="P2769"/>
      <c r="Q2769"/>
    </row>
    <row r="2770" spans="14:17" hidden="1" outlineLevel="1" x14ac:dyDescent="0.25">
      <c r="N2770" s="20"/>
      <c r="O2770"/>
      <c r="P2770"/>
      <c r="Q2770"/>
    </row>
    <row r="2771" spans="14:17" x14ac:dyDescent="0.25">
      <c r="N2771" s="20"/>
      <c r="O2771"/>
      <c r="P2771"/>
      <c r="Q2771"/>
    </row>
    <row r="2772" spans="14:17" hidden="1" outlineLevel="1" x14ac:dyDescent="0.25">
      <c r="N2772" s="20"/>
      <c r="O2772"/>
      <c r="P2772"/>
      <c r="Q2772"/>
    </row>
    <row r="2773" spans="14:17" hidden="1" outlineLevel="1" x14ac:dyDescent="0.25">
      <c r="N2773" s="20"/>
      <c r="O2773"/>
      <c r="P2773"/>
      <c r="Q2773"/>
    </row>
    <row r="2774" spans="14:17" x14ac:dyDescent="0.25">
      <c r="N2774" s="20"/>
      <c r="O2774"/>
      <c r="P2774"/>
      <c r="Q2774"/>
    </row>
    <row r="2775" spans="14:17" hidden="1" outlineLevel="1" x14ac:dyDescent="0.25">
      <c r="N2775" s="20"/>
      <c r="O2775"/>
      <c r="P2775"/>
      <c r="Q2775"/>
    </row>
    <row r="2776" spans="14:17" x14ac:dyDescent="0.25">
      <c r="N2776" s="20"/>
      <c r="O2776"/>
      <c r="P2776"/>
      <c r="Q2776"/>
    </row>
    <row r="2777" spans="14:17" hidden="1" outlineLevel="1" x14ac:dyDescent="0.25">
      <c r="N2777" s="20"/>
      <c r="O2777"/>
      <c r="P2777"/>
      <c r="Q2777"/>
    </row>
    <row r="2778" spans="14:17" x14ac:dyDescent="0.25">
      <c r="N2778" s="20"/>
      <c r="O2778"/>
      <c r="P2778"/>
      <c r="Q2778"/>
    </row>
    <row r="2779" spans="14:17" hidden="1" outlineLevel="1" x14ac:dyDescent="0.25">
      <c r="N2779" s="20"/>
      <c r="O2779"/>
      <c r="P2779"/>
      <c r="Q2779"/>
    </row>
    <row r="2780" spans="14:17" x14ac:dyDescent="0.25">
      <c r="N2780" s="20"/>
      <c r="O2780"/>
      <c r="P2780"/>
      <c r="Q2780"/>
    </row>
    <row r="2781" spans="14:17" hidden="1" outlineLevel="1" x14ac:dyDescent="0.25">
      <c r="N2781" s="20"/>
      <c r="O2781"/>
      <c r="P2781"/>
      <c r="Q2781"/>
    </row>
    <row r="2782" spans="14:17" x14ac:dyDescent="0.25">
      <c r="N2782" s="20"/>
      <c r="O2782"/>
      <c r="P2782"/>
      <c r="Q2782"/>
    </row>
    <row r="2783" spans="14:17" hidden="1" outlineLevel="1" x14ac:dyDescent="0.25">
      <c r="N2783" s="20"/>
      <c r="O2783"/>
      <c r="P2783"/>
      <c r="Q2783"/>
    </row>
    <row r="2784" spans="14:17" x14ac:dyDescent="0.25">
      <c r="N2784" s="20"/>
      <c r="O2784"/>
      <c r="P2784"/>
      <c r="Q2784"/>
    </row>
    <row r="2785" spans="14:17" hidden="1" outlineLevel="1" x14ac:dyDescent="0.25">
      <c r="N2785" s="20"/>
      <c r="O2785"/>
      <c r="P2785"/>
      <c r="Q2785"/>
    </row>
    <row r="2786" spans="14:17" x14ac:dyDescent="0.25">
      <c r="N2786" s="20"/>
      <c r="O2786"/>
      <c r="P2786"/>
      <c r="Q2786"/>
    </row>
    <row r="2787" spans="14:17" hidden="1" outlineLevel="1" x14ac:dyDescent="0.25">
      <c r="N2787" s="20"/>
      <c r="O2787"/>
      <c r="P2787"/>
      <c r="Q2787"/>
    </row>
    <row r="2788" spans="14:17" hidden="1" outlineLevel="1" x14ac:dyDescent="0.25">
      <c r="N2788" s="20"/>
      <c r="O2788"/>
      <c r="P2788"/>
      <c r="Q2788"/>
    </row>
    <row r="2789" spans="14:17" hidden="1" outlineLevel="1" x14ac:dyDescent="0.25">
      <c r="N2789" s="20"/>
      <c r="O2789"/>
      <c r="P2789"/>
      <c r="Q2789"/>
    </row>
    <row r="2790" spans="14:17" hidden="1" outlineLevel="1" x14ac:dyDescent="0.25">
      <c r="N2790" s="20"/>
      <c r="O2790"/>
      <c r="P2790"/>
      <c r="Q2790"/>
    </row>
    <row r="2791" spans="14:17" x14ac:dyDescent="0.25">
      <c r="N2791" s="20"/>
      <c r="O2791"/>
      <c r="P2791"/>
      <c r="Q2791"/>
    </row>
    <row r="2792" spans="14:17" hidden="1" outlineLevel="1" x14ac:dyDescent="0.25">
      <c r="N2792" s="20"/>
      <c r="O2792"/>
      <c r="P2792"/>
      <c r="Q2792"/>
    </row>
    <row r="2793" spans="14:17" hidden="1" outlineLevel="1" x14ac:dyDescent="0.25">
      <c r="N2793" s="20"/>
      <c r="O2793"/>
      <c r="P2793"/>
      <c r="Q2793"/>
    </row>
    <row r="2794" spans="14:17" hidden="1" outlineLevel="1" x14ac:dyDescent="0.25">
      <c r="N2794" s="20"/>
      <c r="O2794"/>
      <c r="P2794"/>
      <c r="Q2794"/>
    </row>
    <row r="2795" spans="14:17" hidden="1" outlineLevel="1" x14ac:dyDescent="0.25">
      <c r="N2795" s="20"/>
      <c r="O2795"/>
      <c r="P2795"/>
      <c r="Q2795"/>
    </row>
    <row r="2796" spans="14:17" x14ac:dyDescent="0.25">
      <c r="N2796" s="20"/>
      <c r="O2796"/>
      <c r="P2796"/>
      <c r="Q2796"/>
    </row>
    <row r="2797" spans="14:17" hidden="1" outlineLevel="1" x14ac:dyDescent="0.25">
      <c r="N2797" s="20"/>
      <c r="O2797"/>
      <c r="P2797"/>
      <c r="Q2797"/>
    </row>
    <row r="2798" spans="14:17" x14ac:dyDescent="0.25">
      <c r="N2798" s="20"/>
      <c r="O2798"/>
      <c r="P2798"/>
      <c r="Q2798"/>
    </row>
    <row r="2799" spans="14:17" hidden="1" outlineLevel="1" x14ac:dyDescent="0.25">
      <c r="N2799" s="20"/>
      <c r="O2799"/>
      <c r="P2799"/>
      <c r="Q2799"/>
    </row>
    <row r="2800" spans="14:17" x14ac:dyDescent="0.25">
      <c r="N2800" s="20"/>
      <c r="O2800"/>
      <c r="P2800"/>
      <c r="Q2800"/>
    </row>
    <row r="2801" spans="14:17" hidden="1" outlineLevel="1" x14ac:dyDescent="0.25">
      <c r="N2801" s="20"/>
      <c r="O2801"/>
      <c r="P2801"/>
      <c r="Q2801"/>
    </row>
    <row r="2802" spans="14:17" x14ac:dyDescent="0.25">
      <c r="N2802" s="20"/>
      <c r="O2802"/>
      <c r="P2802"/>
      <c r="Q2802"/>
    </row>
    <row r="2803" spans="14:17" hidden="1" outlineLevel="1" x14ac:dyDescent="0.25">
      <c r="N2803" s="20"/>
      <c r="O2803"/>
      <c r="P2803"/>
      <c r="Q2803"/>
    </row>
    <row r="2804" spans="14:17" x14ac:dyDescent="0.25">
      <c r="N2804" s="20"/>
      <c r="O2804"/>
      <c r="P2804"/>
      <c r="Q2804"/>
    </row>
    <row r="2805" spans="14:17" hidden="1" outlineLevel="1" x14ac:dyDescent="0.25">
      <c r="N2805" s="20"/>
      <c r="O2805"/>
      <c r="P2805"/>
      <c r="Q2805"/>
    </row>
    <row r="2806" spans="14:17" hidden="1" outlineLevel="1" x14ac:dyDescent="0.25">
      <c r="N2806" s="20"/>
      <c r="O2806"/>
      <c r="P2806"/>
      <c r="Q2806"/>
    </row>
    <row r="2807" spans="14:17" x14ac:dyDescent="0.25">
      <c r="N2807" s="20"/>
      <c r="O2807"/>
      <c r="P2807"/>
      <c r="Q2807"/>
    </row>
    <row r="2808" spans="14:17" hidden="1" outlineLevel="1" x14ac:dyDescent="0.25">
      <c r="N2808" s="20"/>
      <c r="O2808"/>
      <c r="P2808"/>
      <c r="Q2808"/>
    </row>
    <row r="2809" spans="14:17" x14ac:dyDescent="0.25">
      <c r="N2809" s="20"/>
      <c r="O2809"/>
      <c r="P2809"/>
      <c r="Q2809"/>
    </row>
    <row r="2810" spans="14:17" hidden="1" outlineLevel="1" x14ac:dyDescent="0.25">
      <c r="N2810" s="20"/>
      <c r="O2810"/>
      <c r="P2810"/>
      <c r="Q2810"/>
    </row>
    <row r="2811" spans="14:17" x14ac:dyDescent="0.25">
      <c r="N2811" s="20"/>
      <c r="O2811"/>
      <c r="P2811"/>
      <c r="Q2811"/>
    </row>
    <row r="2812" spans="14:17" hidden="1" outlineLevel="1" x14ac:dyDescent="0.25">
      <c r="N2812" s="20"/>
      <c r="O2812"/>
      <c r="P2812"/>
      <c r="Q2812"/>
    </row>
    <row r="2813" spans="14:17" x14ac:dyDescent="0.25">
      <c r="N2813" s="20"/>
      <c r="O2813"/>
      <c r="P2813"/>
      <c r="Q2813"/>
    </row>
    <row r="2814" spans="14:17" hidden="1" outlineLevel="1" x14ac:dyDescent="0.25">
      <c r="N2814" s="20"/>
      <c r="O2814"/>
      <c r="P2814"/>
      <c r="Q2814"/>
    </row>
    <row r="2815" spans="14:17" x14ac:dyDescent="0.25">
      <c r="N2815" s="20"/>
      <c r="O2815"/>
      <c r="P2815"/>
      <c r="Q2815"/>
    </row>
    <row r="2816" spans="14:17" hidden="1" outlineLevel="1" x14ac:dyDescent="0.25">
      <c r="N2816" s="20"/>
      <c r="O2816"/>
      <c r="P2816"/>
      <c r="Q2816"/>
    </row>
    <row r="2817" spans="14:17" x14ac:dyDescent="0.25">
      <c r="N2817" s="20"/>
      <c r="O2817"/>
      <c r="P2817"/>
      <c r="Q2817"/>
    </row>
    <row r="2818" spans="14:17" hidden="1" outlineLevel="1" x14ac:dyDescent="0.25">
      <c r="N2818" s="20"/>
      <c r="O2818"/>
      <c r="P2818"/>
      <c r="Q2818"/>
    </row>
    <row r="2819" spans="14:17" x14ac:dyDescent="0.25">
      <c r="N2819" s="20"/>
      <c r="O2819"/>
      <c r="P2819"/>
      <c r="Q2819"/>
    </row>
    <row r="2820" spans="14:17" hidden="1" outlineLevel="1" x14ac:dyDescent="0.25">
      <c r="N2820" s="20"/>
      <c r="O2820"/>
      <c r="P2820"/>
      <c r="Q2820"/>
    </row>
    <row r="2821" spans="14:17" hidden="1" outlineLevel="1" x14ac:dyDescent="0.25">
      <c r="N2821" s="20"/>
      <c r="O2821"/>
      <c r="P2821"/>
      <c r="Q2821"/>
    </row>
    <row r="2822" spans="14:17" x14ac:dyDescent="0.25">
      <c r="N2822" s="20"/>
      <c r="O2822"/>
      <c r="P2822"/>
      <c r="Q2822"/>
    </row>
    <row r="2823" spans="14:17" hidden="1" outlineLevel="1" x14ac:dyDescent="0.25">
      <c r="N2823" s="20"/>
      <c r="O2823"/>
      <c r="P2823"/>
      <c r="Q2823"/>
    </row>
    <row r="2824" spans="14:17" hidden="1" outlineLevel="1" x14ac:dyDescent="0.25">
      <c r="N2824" s="20"/>
      <c r="O2824"/>
      <c r="P2824"/>
      <c r="Q2824"/>
    </row>
    <row r="2825" spans="14:17" hidden="1" outlineLevel="1" x14ac:dyDescent="0.25">
      <c r="N2825" s="20"/>
      <c r="O2825"/>
      <c r="P2825"/>
      <c r="Q2825"/>
    </row>
    <row r="2826" spans="14:17" hidden="1" outlineLevel="1" x14ac:dyDescent="0.25">
      <c r="N2826" s="20"/>
      <c r="O2826"/>
      <c r="P2826"/>
      <c r="Q2826"/>
    </row>
    <row r="2827" spans="14:17" x14ac:dyDescent="0.25">
      <c r="N2827" s="20"/>
      <c r="O2827"/>
      <c r="P2827"/>
      <c r="Q2827"/>
    </row>
    <row r="2828" spans="14:17" hidden="1" outlineLevel="1" x14ac:dyDescent="0.25">
      <c r="N2828" s="20"/>
      <c r="O2828"/>
      <c r="P2828"/>
      <c r="Q2828"/>
    </row>
    <row r="2829" spans="14:17" x14ac:dyDescent="0.25">
      <c r="N2829" s="20"/>
      <c r="O2829"/>
      <c r="P2829"/>
      <c r="Q2829"/>
    </row>
    <row r="2830" spans="14:17" hidden="1" outlineLevel="1" x14ac:dyDescent="0.25">
      <c r="N2830" s="20"/>
      <c r="O2830"/>
      <c r="P2830"/>
      <c r="Q2830"/>
    </row>
    <row r="2831" spans="14:17" x14ac:dyDescent="0.25">
      <c r="N2831" s="20"/>
      <c r="O2831"/>
      <c r="P2831"/>
      <c r="Q2831"/>
    </row>
    <row r="2832" spans="14:17" hidden="1" outlineLevel="1" x14ac:dyDescent="0.25">
      <c r="N2832" s="20"/>
      <c r="O2832"/>
      <c r="P2832"/>
      <c r="Q2832"/>
    </row>
    <row r="2833" spans="14:17" x14ac:dyDescent="0.25">
      <c r="N2833" s="20"/>
      <c r="O2833"/>
      <c r="P2833"/>
      <c r="Q2833"/>
    </row>
    <row r="2834" spans="14:17" hidden="1" outlineLevel="1" x14ac:dyDescent="0.25">
      <c r="N2834" s="20"/>
      <c r="O2834"/>
      <c r="P2834"/>
      <c r="Q2834"/>
    </row>
    <row r="2835" spans="14:17" x14ac:dyDescent="0.25">
      <c r="N2835" s="20"/>
      <c r="O2835"/>
      <c r="P2835"/>
      <c r="Q2835"/>
    </row>
    <row r="2836" spans="14:17" hidden="1" outlineLevel="1" x14ac:dyDescent="0.25">
      <c r="N2836" s="20"/>
      <c r="O2836"/>
      <c r="P2836"/>
      <c r="Q2836"/>
    </row>
    <row r="2837" spans="14:17" hidden="1" outlineLevel="1" x14ac:dyDescent="0.25">
      <c r="N2837" s="20"/>
      <c r="O2837"/>
      <c r="P2837"/>
      <c r="Q2837"/>
    </row>
    <row r="2838" spans="14:17" hidden="1" outlineLevel="1" x14ac:dyDescent="0.25">
      <c r="N2838" s="20"/>
      <c r="O2838"/>
      <c r="P2838"/>
      <c r="Q2838"/>
    </row>
    <row r="2839" spans="14:17" hidden="1" outlineLevel="1" x14ac:dyDescent="0.25">
      <c r="N2839" s="20"/>
      <c r="O2839"/>
      <c r="P2839"/>
      <c r="Q2839"/>
    </row>
    <row r="2840" spans="14:17" hidden="1" outlineLevel="1" x14ac:dyDescent="0.25">
      <c r="N2840" s="20"/>
      <c r="O2840"/>
      <c r="P2840"/>
      <c r="Q2840"/>
    </row>
    <row r="2841" spans="14:17" hidden="1" outlineLevel="1" x14ac:dyDescent="0.25">
      <c r="N2841" s="20"/>
      <c r="O2841"/>
      <c r="P2841"/>
      <c r="Q2841"/>
    </row>
    <row r="2842" spans="14:17" hidden="1" outlineLevel="1" x14ac:dyDescent="0.25">
      <c r="N2842" s="20"/>
      <c r="O2842"/>
      <c r="P2842"/>
      <c r="Q2842"/>
    </row>
    <row r="2843" spans="14:17" hidden="1" outlineLevel="1" x14ac:dyDescent="0.25">
      <c r="N2843" s="20"/>
      <c r="O2843"/>
      <c r="P2843"/>
      <c r="Q2843"/>
    </row>
    <row r="2844" spans="14:17" hidden="1" outlineLevel="1" x14ac:dyDescent="0.25">
      <c r="N2844" s="20"/>
      <c r="O2844"/>
      <c r="P2844"/>
      <c r="Q2844"/>
    </row>
    <row r="2845" spans="14:17" hidden="1" outlineLevel="1" x14ac:dyDescent="0.25">
      <c r="N2845" s="20"/>
      <c r="O2845"/>
      <c r="P2845"/>
      <c r="Q2845"/>
    </row>
    <row r="2846" spans="14:17" hidden="1" outlineLevel="1" x14ac:dyDescent="0.25">
      <c r="N2846" s="20"/>
      <c r="O2846"/>
      <c r="P2846"/>
      <c r="Q2846"/>
    </row>
    <row r="2847" spans="14:17" hidden="1" outlineLevel="1" x14ac:dyDescent="0.25">
      <c r="N2847" s="20"/>
      <c r="O2847"/>
      <c r="P2847"/>
      <c r="Q2847"/>
    </row>
    <row r="2848" spans="14:17" hidden="1" outlineLevel="1" x14ac:dyDescent="0.25">
      <c r="N2848" s="20"/>
      <c r="O2848"/>
      <c r="P2848"/>
      <c r="Q2848"/>
    </row>
    <row r="2849" spans="14:17" hidden="1" outlineLevel="1" x14ac:dyDescent="0.25">
      <c r="N2849" s="20"/>
      <c r="O2849"/>
      <c r="P2849"/>
      <c r="Q2849"/>
    </row>
    <row r="2850" spans="14:17" hidden="1" outlineLevel="1" x14ac:dyDescent="0.25">
      <c r="N2850" s="20"/>
      <c r="O2850"/>
      <c r="P2850"/>
      <c r="Q2850"/>
    </row>
    <row r="2851" spans="14:17" hidden="1" outlineLevel="1" x14ac:dyDescent="0.25">
      <c r="N2851" s="20"/>
      <c r="O2851"/>
      <c r="P2851"/>
      <c r="Q2851"/>
    </row>
    <row r="2852" spans="14:17" hidden="1" outlineLevel="1" x14ac:dyDescent="0.25">
      <c r="N2852" s="20"/>
      <c r="O2852"/>
      <c r="P2852"/>
      <c r="Q2852"/>
    </row>
    <row r="2853" spans="14:17" hidden="1" outlineLevel="1" x14ac:dyDescent="0.25">
      <c r="N2853" s="20"/>
      <c r="O2853"/>
      <c r="P2853"/>
      <c r="Q2853"/>
    </row>
    <row r="2854" spans="14:17" hidden="1" outlineLevel="1" x14ac:dyDescent="0.25">
      <c r="N2854" s="20"/>
      <c r="O2854"/>
      <c r="P2854"/>
      <c r="Q2854"/>
    </row>
    <row r="2855" spans="14:17" hidden="1" outlineLevel="1" x14ac:dyDescent="0.25">
      <c r="N2855" s="20"/>
      <c r="O2855"/>
      <c r="P2855"/>
      <c r="Q2855"/>
    </row>
    <row r="2856" spans="14:17" hidden="1" outlineLevel="1" x14ac:dyDescent="0.25">
      <c r="N2856" s="20"/>
      <c r="O2856"/>
      <c r="P2856"/>
      <c r="Q2856"/>
    </row>
    <row r="2857" spans="14:17" x14ac:dyDescent="0.25">
      <c r="N2857" s="20"/>
      <c r="O2857"/>
      <c r="P2857"/>
      <c r="Q2857"/>
    </row>
    <row r="2858" spans="14:17" hidden="1" outlineLevel="1" x14ac:dyDescent="0.25">
      <c r="N2858" s="20"/>
      <c r="O2858"/>
      <c r="P2858"/>
      <c r="Q2858"/>
    </row>
    <row r="2859" spans="14:17" x14ac:dyDescent="0.25">
      <c r="N2859" s="20"/>
      <c r="O2859"/>
      <c r="P2859"/>
      <c r="Q2859"/>
    </row>
    <row r="2860" spans="14:17" hidden="1" outlineLevel="1" x14ac:dyDescent="0.25">
      <c r="N2860" s="20"/>
      <c r="O2860"/>
      <c r="P2860"/>
      <c r="Q2860"/>
    </row>
    <row r="2861" spans="14:17" x14ac:dyDescent="0.25">
      <c r="N2861" s="20"/>
      <c r="O2861"/>
      <c r="P2861"/>
      <c r="Q2861"/>
    </row>
    <row r="2862" spans="14:17" hidden="1" outlineLevel="1" x14ac:dyDescent="0.25">
      <c r="N2862" s="20"/>
      <c r="O2862"/>
      <c r="P2862"/>
      <c r="Q2862"/>
    </row>
    <row r="2863" spans="14:17" x14ac:dyDescent="0.25">
      <c r="N2863" s="20"/>
      <c r="O2863"/>
      <c r="P2863"/>
      <c r="Q2863"/>
    </row>
    <row r="2864" spans="14:17" hidden="1" outlineLevel="1" x14ac:dyDescent="0.25">
      <c r="N2864" s="20"/>
      <c r="O2864"/>
      <c r="P2864"/>
      <c r="Q2864"/>
    </row>
    <row r="2865" spans="14:17" hidden="1" outlineLevel="1" x14ac:dyDescent="0.25">
      <c r="N2865" s="20"/>
      <c r="O2865"/>
      <c r="P2865"/>
      <c r="Q2865"/>
    </row>
    <row r="2866" spans="14:17" x14ac:dyDescent="0.25">
      <c r="N2866" s="20"/>
      <c r="O2866"/>
      <c r="P2866"/>
      <c r="Q2866"/>
    </row>
    <row r="2867" spans="14:17" hidden="1" outlineLevel="1" x14ac:dyDescent="0.25">
      <c r="N2867" s="20"/>
      <c r="O2867"/>
      <c r="P2867"/>
      <c r="Q2867"/>
    </row>
    <row r="2868" spans="14:17" x14ac:dyDescent="0.25">
      <c r="N2868" s="20"/>
      <c r="O2868"/>
      <c r="P2868"/>
      <c r="Q2868"/>
    </row>
    <row r="2869" spans="14:17" hidden="1" outlineLevel="1" x14ac:dyDescent="0.25">
      <c r="N2869" s="20"/>
      <c r="O2869"/>
      <c r="P2869"/>
      <c r="Q2869"/>
    </row>
    <row r="2870" spans="14:17" x14ac:dyDescent="0.25">
      <c r="N2870" s="20"/>
      <c r="O2870"/>
      <c r="P2870"/>
      <c r="Q2870"/>
    </row>
    <row r="2871" spans="14:17" hidden="1" outlineLevel="1" x14ac:dyDescent="0.25">
      <c r="N2871" s="20"/>
      <c r="O2871"/>
      <c r="P2871"/>
      <c r="Q2871"/>
    </row>
    <row r="2872" spans="14:17" hidden="1" outlineLevel="1" x14ac:dyDescent="0.25">
      <c r="N2872" s="20"/>
      <c r="O2872"/>
      <c r="P2872"/>
      <c r="Q2872"/>
    </row>
    <row r="2873" spans="14:17" hidden="1" outlineLevel="1" x14ac:dyDescent="0.25">
      <c r="N2873" s="20"/>
      <c r="O2873"/>
      <c r="P2873"/>
      <c r="Q2873"/>
    </row>
    <row r="2874" spans="14:17" x14ac:dyDescent="0.25">
      <c r="N2874" s="20"/>
      <c r="O2874"/>
      <c r="P2874"/>
      <c r="Q2874"/>
    </row>
    <row r="2875" spans="14:17" hidden="1" outlineLevel="1" x14ac:dyDescent="0.25">
      <c r="N2875" s="20"/>
      <c r="O2875"/>
      <c r="P2875"/>
      <c r="Q2875"/>
    </row>
    <row r="2876" spans="14:17" hidden="1" outlineLevel="1" x14ac:dyDescent="0.25">
      <c r="N2876" s="20"/>
      <c r="O2876"/>
      <c r="P2876"/>
      <c r="Q2876"/>
    </row>
    <row r="2877" spans="14:17" hidden="1" outlineLevel="1" x14ac:dyDescent="0.25">
      <c r="N2877" s="20"/>
      <c r="O2877"/>
      <c r="P2877"/>
      <c r="Q2877"/>
    </row>
    <row r="2878" spans="14:17" hidden="1" outlineLevel="1" x14ac:dyDescent="0.25">
      <c r="N2878" s="20"/>
      <c r="O2878"/>
      <c r="P2878"/>
      <c r="Q2878"/>
    </row>
    <row r="2879" spans="14:17" hidden="1" outlineLevel="1" x14ac:dyDescent="0.25">
      <c r="N2879" s="20"/>
      <c r="O2879"/>
      <c r="P2879"/>
      <c r="Q2879"/>
    </row>
    <row r="2880" spans="14:17" hidden="1" outlineLevel="1" x14ac:dyDescent="0.25">
      <c r="N2880" s="20"/>
      <c r="O2880"/>
      <c r="P2880"/>
      <c r="Q2880"/>
    </row>
    <row r="2881" spans="14:17" x14ac:dyDescent="0.25">
      <c r="N2881" s="20"/>
      <c r="O2881"/>
      <c r="P2881"/>
      <c r="Q2881"/>
    </row>
    <row r="2882" spans="14:17" hidden="1" outlineLevel="1" x14ac:dyDescent="0.25">
      <c r="N2882" s="20"/>
      <c r="O2882"/>
      <c r="P2882"/>
      <c r="Q2882"/>
    </row>
    <row r="2883" spans="14:17" x14ac:dyDescent="0.25">
      <c r="N2883" s="20"/>
      <c r="O2883"/>
      <c r="P2883"/>
      <c r="Q2883"/>
    </row>
    <row r="2884" spans="14:17" hidden="1" outlineLevel="1" x14ac:dyDescent="0.25">
      <c r="N2884" s="20"/>
      <c r="O2884"/>
      <c r="P2884"/>
      <c r="Q2884"/>
    </row>
    <row r="2885" spans="14:17" x14ac:dyDescent="0.25">
      <c r="N2885" s="20"/>
      <c r="O2885"/>
      <c r="P2885"/>
      <c r="Q2885"/>
    </row>
    <row r="2886" spans="14:17" hidden="1" outlineLevel="1" x14ac:dyDescent="0.25">
      <c r="N2886" s="20"/>
      <c r="O2886"/>
      <c r="P2886"/>
      <c r="Q2886"/>
    </row>
    <row r="2887" spans="14:17" hidden="1" outlineLevel="1" x14ac:dyDescent="0.25">
      <c r="N2887" s="20"/>
      <c r="O2887"/>
      <c r="P2887"/>
      <c r="Q2887"/>
    </row>
    <row r="2888" spans="14:17" hidden="1" outlineLevel="1" x14ac:dyDescent="0.25">
      <c r="N2888" s="20"/>
      <c r="O2888"/>
      <c r="P2888"/>
      <c r="Q2888"/>
    </row>
    <row r="2889" spans="14:17" hidden="1" outlineLevel="1" x14ac:dyDescent="0.25">
      <c r="N2889" s="20"/>
      <c r="O2889"/>
      <c r="P2889"/>
      <c r="Q2889"/>
    </row>
    <row r="2890" spans="14:17" hidden="1" outlineLevel="1" x14ac:dyDescent="0.25">
      <c r="N2890" s="20"/>
      <c r="O2890"/>
      <c r="P2890"/>
      <c r="Q2890"/>
    </row>
    <row r="2891" spans="14:17" hidden="1" outlineLevel="1" x14ac:dyDescent="0.25">
      <c r="N2891" s="20"/>
      <c r="O2891"/>
      <c r="P2891"/>
      <c r="Q2891"/>
    </row>
    <row r="2892" spans="14:17" hidden="1" outlineLevel="1" x14ac:dyDescent="0.25">
      <c r="N2892" s="20"/>
      <c r="O2892"/>
      <c r="P2892"/>
      <c r="Q2892"/>
    </row>
    <row r="2893" spans="14:17" hidden="1" outlineLevel="1" x14ac:dyDescent="0.25">
      <c r="N2893" s="20"/>
      <c r="O2893"/>
      <c r="P2893"/>
      <c r="Q2893"/>
    </row>
    <row r="2894" spans="14:17" x14ac:dyDescent="0.25">
      <c r="N2894" s="20"/>
      <c r="O2894"/>
      <c r="P2894"/>
      <c r="Q2894"/>
    </row>
    <row r="2895" spans="14:17" hidden="1" outlineLevel="1" x14ac:dyDescent="0.25">
      <c r="N2895" s="20"/>
      <c r="O2895"/>
      <c r="P2895"/>
      <c r="Q2895"/>
    </row>
    <row r="2896" spans="14:17" hidden="1" outlineLevel="1" x14ac:dyDescent="0.25">
      <c r="N2896" s="20"/>
      <c r="O2896"/>
      <c r="P2896"/>
      <c r="Q2896"/>
    </row>
    <row r="2897" spans="14:17" hidden="1" outlineLevel="1" x14ac:dyDescent="0.25">
      <c r="N2897" s="20"/>
      <c r="O2897"/>
      <c r="P2897"/>
      <c r="Q2897"/>
    </row>
    <row r="2898" spans="14:17" x14ac:dyDescent="0.25">
      <c r="N2898" s="20"/>
      <c r="O2898"/>
      <c r="P2898"/>
      <c r="Q2898"/>
    </row>
    <row r="2899" spans="14:17" hidden="1" outlineLevel="1" x14ac:dyDescent="0.25">
      <c r="N2899" s="20"/>
      <c r="O2899"/>
      <c r="P2899"/>
      <c r="Q2899"/>
    </row>
    <row r="2900" spans="14:17" x14ac:dyDescent="0.25">
      <c r="N2900" s="20"/>
      <c r="O2900"/>
      <c r="P2900"/>
      <c r="Q2900"/>
    </row>
    <row r="2901" spans="14:17" hidden="1" outlineLevel="1" x14ac:dyDescent="0.25">
      <c r="N2901" s="20"/>
      <c r="O2901"/>
      <c r="P2901"/>
      <c r="Q2901"/>
    </row>
    <row r="2902" spans="14:17" x14ac:dyDescent="0.25">
      <c r="N2902" s="20"/>
      <c r="O2902"/>
      <c r="P2902"/>
      <c r="Q2902"/>
    </row>
    <row r="2903" spans="14:17" hidden="1" outlineLevel="1" x14ac:dyDescent="0.25">
      <c r="N2903" s="20"/>
      <c r="O2903"/>
      <c r="P2903"/>
      <c r="Q2903"/>
    </row>
    <row r="2904" spans="14:17" x14ac:dyDescent="0.25">
      <c r="N2904" s="20"/>
      <c r="O2904"/>
      <c r="P2904"/>
      <c r="Q2904"/>
    </row>
    <row r="2905" spans="14:17" hidden="1" outlineLevel="1" x14ac:dyDescent="0.25">
      <c r="N2905" s="20"/>
      <c r="O2905"/>
      <c r="P2905"/>
      <c r="Q2905"/>
    </row>
    <row r="2906" spans="14:17" hidden="1" outlineLevel="1" x14ac:dyDescent="0.25">
      <c r="N2906" s="20"/>
      <c r="O2906"/>
      <c r="P2906"/>
      <c r="Q2906"/>
    </row>
    <row r="2907" spans="14:17" x14ac:dyDescent="0.25">
      <c r="N2907" s="20"/>
      <c r="O2907"/>
      <c r="P2907"/>
      <c r="Q2907"/>
    </row>
    <row r="2908" spans="14:17" hidden="1" outlineLevel="1" x14ac:dyDescent="0.25">
      <c r="N2908" s="20"/>
      <c r="O2908"/>
      <c r="P2908"/>
      <c r="Q2908"/>
    </row>
    <row r="2909" spans="14:17" hidden="1" outlineLevel="1" x14ac:dyDescent="0.25">
      <c r="N2909" s="20"/>
      <c r="O2909"/>
      <c r="P2909"/>
      <c r="Q2909"/>
    </row>
    <row r="2910" spans="14:17" hidden="1" outlineLevel="1" x14ac:dyDescent="0.25">
      <c r="N2910" s="20"/>
      <c r="O2910"/>
      <c r="P2910"/>
      <c r="Q2910"/>
    </row>
    <row r="2911" spans="14:17" x14ac:dyDescent="0.25">
      <c r="N2911" s="20"/>
      <c r="O2911"/>
      <c r="P2911"/>
      <c r="Q2911"/>
    </row>
    <row r="2912" spans="14:17" hidden="1" outlineLevel="1" x14ac:dyDescent="0.25">
      <c r="N2912" s="20"/>
      <c r="O2912"/>
      <c r="P2912"/>
      <c r="Q2912"/>
    </row>
    <row r="2913" spans="14:17" x14ac:dyDescent="0.25">
      <c r="N2913" s="20"/>
      <c r="O2913"/>
      <c r="P2913"/>
      <c r="Q2913"/>
    </row>
    <row r="2914" spans="14:17" hidden="1" outlineLevel="1" x14ac:dyDescent="0.25">
      <c r="N2914" s="20"/>
      <c r="O2914"/>
      <c r="P2914"/>
      <c r="Q2914"/>
    </row>
    <row r="2915" spans="14:17" hidden="1" outlineLevel="1" x14ac:dyDescent="0.25">
      <c r="N2915" s="20"/>
      <c r="O2915"/>
      <c r="P2915"/>
      <c r="Q2915"/>
    </row>
    <row r="2916" spans="14:17" hidden="1" outlineLevel="1" x14ac:dyDescent="0.25">
      <c r="N2916" s="20"/>
      <c r="O2916"/>
      <c r="P2916"/>
      <c r="Q2916"/>
    </row>
    <row r="2917" spans="14:17" hidden="1" outlineLevel="1" x14ac:dyDescent="0.25">
      <c r="N2917" s="20"/>
      <c r="O2917"/>
      <c r="P2917"/>
      <c r="Q2917"/>
    </row>
    <row r="2918" spans="14:17" x14ac:dyDescent="0.25">
      <c r="N2918" s="20"/>
      <c r="O2918"/>
      <c r="P2918"/>
      <c r="Q2918"/>
    </row>
    <row r="2919" spans="14:17" hidden="1" outlineLevel="1" x14ac:dyDescent="0.25">
      <c r="N2919" s="20"/>
      <c r="O2919"/>
      <c r="P2919"/>
      <c r="Q2919"/>
    </row>
    <row r="2920" spans="14:17" hidden="1" outlineLevel="1" x14ac:dyDescent="0.25">
      <c r="N2920" s="20"/>
      <c r="O2920"/>
      <c r="P2920"/>
      <c r="Q2920"/>
    </row>
    <row r="2921" spans="14:17" hidden="1" outlineLevel="1" x14ac:dyDescent="0.25">
      <c r="N2921" s="20"/>
      <c r="O2921"/>
      <c r="P2921"/>
      <c r="Q2921"/>
    </row>
    <row r="2922" spans="14:17" hidden="1" outlineLevel="1" x14ac:dyDescent="0.25">
      <c r="N2922" s="20"/>
      <c r="O2922"/>
      <c r="P2922"/>
      <c r="Q2922"/>
    </row>
    <row r="2923" spans="14:17" x14ac:dyDescent="0.25">
      <c r="N2923" s="20"/>
      <c r="O2923"/>
      <c r="P2923"/>
      <c r="Q2923"/>
    </row>
    <row r="2924" spans="14:17" hidden="1" outlineLevel="1" x14ac:dyDescent="0.25">
      <c r="N2924" s="20"/>
      <c r="O2924"/>
      <c r="P2924"/>
      <c r="Q2924"/>
    </row>
    <row r="2925" spans="14:17" x14ac:dyDescent="0.25">
      <c r="N2925" s="20"/>
      <c r="O2925"/>
      <c r="P2925"/>
      <c r="Q2925"/>
    </row>
    <row r="2926" spans="14:17" hidden="1" outlineLevel="1" x14ac:dyDescent="0.25">
      <c r="N2926" s="20"/>
      <c r="O2926"/>
      <c r="P2926"/>
      <c r="Q2926"/>
    </row>
    <row r="2927" spans="14:17" x14ac:dyDescent="0.25">
      <c r="N2927" s="20"/>
      <c r="O2927"/>
      <c r="P2927"/>
      <c r="Q2927"/>
    </row>
    <row r="2928" spans="14:17" hidden="1" outlineLevel="1" x14ac:dyDescent="0.25">
      <c r="N2928" s="20"/>
      <c r="O2928"/>
      <c r="P2928"/>
      <c r="Q2928"/>
    </row>
    <row r="2929" spans="14:17" x14ac:dyDescent="0.25">
      <c r="N2929" s="20"/>
      <c r="O2929"/>
      <c r="P2929"/>
      <c r="Q2929"/>
    </row>
    <row r="2930" spans="14:17" hidden="1" outlineLevel="1" x14ac:dyDescent="0.25">
      <c r="N2930" s="20"/>
      <c r="O2930"/>
      <c r="P2930"/>
      <c r="Q2930"/>
    </row>
    <row r="2931" spans="14:17" x14ac:dyDescent="0.25">
      <c r="N2931" s="20"/>
      <c r="O2931"/>
      <c r="P2931"/>
      <c r="Q2931"/>
    </row>
    <row r="2932" spans="14:17" hidden="1" outlineLevel="1" x14ac:dyDescent="0.25">
      <c r="N2932" s="20"/>
      <c r="O2932"/>
      <c r="P2932"/>
      <c r="Q2932"/>
    </row>
    <row r="2933" spans="14:17" hidden="1" outlineLevel="1" x14ac:dyDescent="0.25">
      <c r="N2933" s="20"/>
      <c r="O2933"/>
      <c r="P2933"/>
      <c r="Q2933"/>
    </row>
    <row r="2934" spans="14:17" x14ac:dyDescent="0.25">
      <c r="N2934" s="20"/>
      <c r="O2934"/>
      <c r="P2934"/>
      <c r="Q2934"/>
    </row>
    <row r="2935" spans="14:17" hidden="1" outlineLevel="1" x14ac:dyDescent="0.25">
      <c r="N2935" s="20"/>
      <c r="O2935"/>
      <c r="P2935"/>
      <c r="Q2935"/>
    </row>
    <row r="2936" spans="14:17" x14ac:dyDescent="0.25">
      <c r="N2936" s="20"/>
      <c r="O2936"/>
      <c r="P2936"/>
      <c r="Q2936"/>
    </row>
    <row r="2937" spans="14:17" hidden="1" outlineLevel="1" x14ac:dyDescent="0.25">
      <c r="N2937" s="20"/>
      <c r="O2937"/>
      <c r="P2937"/>
      <c r="Q2937"/>
    </row>
    <row r="2938" spans="14:17" x14ac:dyDescent="0.25">
      <c r="N2938" s="20"/>
      <c r="O2938"/>
      <c r="P2938"/>
      <c r="Q2938"/>
    </row>
    <row r="2939" spans="14:17" hidden="1" outlineLevel="1" x14ac:dyDescent="0.25">
      <c r="N2939" s="20"/>
      <c r="O2939"/>
      <c r="P2939"/>
      <c r="Q2939"/>
    </row>
    <row r="2940" spans="14:17" x14ac:dyDescent="0.25">
      <c r="N2940" s="20"/>
      <c r="O2940"/>
      <c r="P2940"/>
      <c r="Q2940"/>
    </row>
    <row r="2941" spans="14:17" hidden="1" outlineLevel="1" x14ac:dyDescent="0.25">
      <c r="N2941" s="20"/>
      <c r="O2941"/>
      <c r="P2941"/>
      <c r="Q2941"/>
    </row>
    <row r="2942" spans="14:17" x14ac:dyDescent="0.25">
      <c r="N2942" s="20"/>
      <c r="O2942"/>
      <c r="P2942"/>
      <c r="Q2942"/>
    </row>
    <row r="2943" spans="14:17" hidden="1" outlineLevel="1" x14ac:dyDescent="0.25">
      <c r="N2943" s="20"/>
      <c r="O2943"/>
      <c r="P2943"/>
      <c r="Q2943"/>
    </row>
    <row r="2944" spans="14:17" x14ac:dyDescent="0.25">
      <c r="N2944" s="20"/>
      <c r="O2944"/>
      <c r="P2944"/>
      <c r="Q2944"/>
    </row>
    <row r="2945" spans="14:17" hidden="1" outlineLevel="1" x14ac:dyDescent="0.25">
      <c r="N2945" s="20"/>
      <c r="O2945"/>
      <c r="P2945"/>
      <c r="Q2945"/>
    </row>
    <row r="2946" spans="14:17" x14ac:dyDescent="0.25">
      <c r="N2946" s="20"/>
      <c r="O2946"/>
      <c r="P2946"/>
      <c r="Q2946"/>
    </row>
    <row r="2947" spans="14:17" hidden="1" outlineLevel="1" x14ac:dyDescent="0.25">
      <c r="N2947" s="20"/>
      <c r="O2947"/>
      <c r="P2947"/>
      <c r="Q2947"/>
    </row>
    <row r="2948" spans="14:17" x14ac:dyDescent="0.25">
      <c r="N2948" s="20"/>
      <c r="O2948"/>
      <c r="P2948"/>
      <c r="Q2948"/>
    </row>
    <row r="2949" spans="14:17" hidden="1" outlineLevel="1" x14ac:dyDescent="0.25">
      <c r="N2949" s="20"/>
      <c r="O2949"/>
      <c r="P2949"/>
      <c r="Q2949"/>
    </row>
    <row r="2950" spans="14:17" x14ac:dyDescent="0.25">
      <c r="N2950" s="20"/>
      <c r="O2950"/>
      <c r="P2950"/>
      <c r="Q2950"/>
    </row>
    <row r="2951" spans="14:17" hidden="1" outlineLevel="1" x14ac:dyDescent="0.25">
      <c r="N2951" s="20"/>
      <c r="O2951"/>
      <c r="P2951"/>
      <c r="Q2951"/>
    </row>
    <row r="2952" spans="14:17" x14ac:dyDescent="0.25">
      <c r="N2952" s="20"/>
      <c r="O2952"/>
      <c r="P2952"/>
      <c r="Q2952"/>
    </row>
    <row r="2953" spans="14:17" hidden="1" outlineLevel="1" x14ac:dyDescent="0.25">
      <c r="N2953" s="20"/>
      <c r="O2953"/>
      <c r="P2953"/>
      <c r="Q2953"/>
    </row>
    <row r="2954" spans="14:17" x14ac:dyDescent="0.25">
      <c r="N2954" s="20"/>
      <c r="O2954"/>
      <c r="P2954"/>
      <c r="Q2954"/>
    </row>
    <row r="2955" spans="14:17" hidden="1" outlineLevel="1" x14ac:dyDescent="0.25">
      <c r="N2955" s="20"/>
      <c r="O2955"/>
      <c r="P2955"/>
      <c r="Q2955"/>
    </row>
    <row r="2956" spans="14:17" hidden="1" outlineLevel="1" x14ac:dyDescent="0.25">
      <c r="N2956" s="20"/>
      <c r="O2956"/>
      <c r="P2956"/>
      <c r="Q2956"/>
    </row>
    <row r="2957" spans="14:17" hidden="1" outlineLevel="1" x14ac:dyDescent="0.25">
      <c r="N2957" s="20"/>
      <c r="O2957"/>
      <c r="P2957"/>
      <c r="Q2957"/>
    </row>
    <row r="2958" spans="14:17" hidden="1" outlineLevel="1" x14ac:dyDescent="0.25">
      <c r="N2958" s="20"/>
      <c r="O2958"/>
      <c r="P2958"/>
      <c r="Q2958"/>
    </row>
    <row r="2959" spans="14:17" x14ac:dyDescent="0.25">
      <c r="N2959" s="20"/>
      <c r="O2959"/>
      <c r="P2959"/>
      <c r="Q2959"/>
    </row>
    <row r="2960" spans="14:17" hidden="1" outlineLevel="1" x14ac:dyDescent="0.25">
      <c r="N2960" s="20"/>
      <c r="O2960"/>
      <c r="P2960"/>
      <c r="Q2960"/>
    </row>
    <row r="2961" spans="14:17" hidden="1" outlineLevel="1" x14ac:dyDescent="0.25">
      <c r="N2961" s="20"/>
      <c r="O2961"/>
      <c r="P2961"/>
      <c r="Q2961"/>
    </row>
    <row r="2962" spans="14:17" x14ac:dyDescent="0.25">
      <c r="N2962" s="20"/>
      <c r="O2962"/>
      <c r="P2962"/>
      <c r="Q2962"/>
    </row>
    <row r="2963" spans="14:17" hidden="1" outlineLevel="1" x14ac:dyDescent="0.25">
      <c r="N2963" s="20"/>
      <c r="O2963"/>
      <c r="P2963"/>
      <c r="Q2963"/>
    </row>
    <row r="2964" spans="14:17" hidden="1" outlineLevel="1" x14ac:dyDescent="0.25">
      <c r="N2964" s="20"/>
      <c r="O2964"/>
      <c r="P2964"/>
      <c r="Q2964"/>
    </row>
    <row r="2965" spans="14:17" hidden="1" outlineLevel="1" x14ac:dyDescent="0.25">
      <c r="N2965" s="20"/>
      <c r="O2965"/>
      <c r="P2965"/>
      <c r="Q2965"/>
    </row>
    <row r="2966" spans="14:17" x14ac:dyDescent="0.25">
      <c r="N2966" s="20"/>
      <c r="O2966"/>
      <c r="P2966"/>
      <c r="Q2966"/>
    </row>
    <row r="2967" spans="14:17" hidden="1" outlineLevel="1" x14ac:dyDescent="0.25">
      <c r="N2967" s="20"/>
      <c r="O2967"/>
      <c r="P2967"/>
      <c r="Q2967"/>
    </row>
    <row r="2968" spans="14:17" x14ac:dyDescent="0.25">
      <c r="N2968" s="20"/>
      <c r="O2968"/>
      <c r="P2968"/>
      <c r="Q2968"/>
    </row>
    <row r="2969" spans="14:17" hidden="1" outlineLevel="1" x14ac:dyDescent="0.25">
      <c r="N2969" s="20"/>
      <c r="O2969"/>
      <c r="P2969"/>
      <c r="Q2969"/>
    </row>
    <row r="2970" spans="14:17" x14ac:dyDescent="0.25">
      <c r="N2970" s="20"/>
      <c r="O2970"/>
      <c r="P2970"/>
      <c r="Q2970"/>
    </row>
    <row r="2971" spans="14:17" hidden="1" outlineLevel="1" x14ac:dyDescent="0.25">
      <c r="N2971" s="20"/>
      <c r="O2971"/>
      <c r="P2971"/>
      <c r="Q2971"/>
    </row>
    <row r="2972" spans="14:17" x14ac:dyDescent="0.25">
      <c r="N2972" s="20"/>
      <c r="O2972"/>
      <c r="P2972"/>
      <c r="Q2972"/>
    </row>
    <row r="2973" spans="14:17" hidden="1" outlineLevel="1" x14ac:dyDescent="0.25">
      <c r="N2973" s="20"/>
      <c r="O2973"/>
      <c r="P2973"/>
      <c r="Q2973"/>
    </row>
    <row r="2974" spans="14:17" x14ac:dyDescent="0.25">
      <c r="N2974" s="20"/>
      <c r="O2974"/>
      <c r="P2974"/>
      <c r="Q2974"/>
    </row>
    <row r="2975" spans="14:17" hidden="1" outlineLevel="1" x14ac:dyDescent="0.25">
      <c r="N2975" s="20"/>
      <c r="O2975"/>
      <c r="P2975"/>
      <c r="Q2975"/>
    </row>
    <row r="2976" spans="14:17" x14ac:dyDescent="0.25">
      <c r="N2976" s="20"/>
      <c r="O2976"/>
      <c r="P2976"/>
      <c r="Q2976"/>
    </row>
    <row r="2977" spans="14:17" hidden="1" outlineLevel="1" x14ac:dyDescent="0.25">
      <c r="N2977" s="20"/>
      <c r="O2977"/>
      <c r="P2977"/>
      <c r="Q2977"/>
    </row>
    <row r="2978" spans="14:17" x14ac:dyDescent="0.25">
      <c r="N2978" s="20"/>
      <c r="O2978"/>
      <c r="P2978"/>
      <c r="Q2978"/>
    </row>
    <row r="2979" spans="14:17" hidden="1" outlineLevel="1" x14ac:dyDescent="0.25">
      <c r="N2979" s="20"/>
      <c r="O2979"/>
      <c r="P2979"/>
      <c r="Q2979"/>
    </row>
    <row r="2980" spans="14:17" x14ac:dyDescent="0.25">
      <c r="N2980" s="20"/>
      <c r="O2980"/>
      <c r="P2980"/>
      <c r="Q2980"/>
    </row>
    <row r="2981" spans="14:17" hidden="1" outlineLevel="1" x14ac:dyDescent="0.25">
      <c r="N2981" s="20"/>
      <c r="O2981"/>
      <c r="P2981"/>
      <c r="Q2981"/>
    </row>
    <row r="2982" spans="14:17" hidden="1" outlineLevel="1" x14ac:dyDescent="0.25">
      <c r="N2982" s="20"/>
      <c r="O2982"/>
      <c r="P2982"/>
      <c r="Q2982"/>
    </row>
    <row r="2983" spans="14:17" x14ac:dyDescent="0.25">
      <c r="N2983" s="20"/>
      <c r="O2983"/>
      <c r="P2983"/>
      <c r="Q2983"/>
    </row>
    <row r="2984" spans="14:17" hidden="1" outlineLevel="1" x14ac:dyDescent="0.25">
      <c r="N2984" s="20"/>
      <c r="O2984"/>
      <c r="P2984"/>
      <c r="Q2984"/>
    </row>
    <row r="2985" spans="14:17" x14ac:dyDescent="0.25">
      <c r="N2985" s="20"/>
      <c r="O2985"/>
      <c r="P2985"/>
      <c r="Q2985"/>
    </row>
    <row r="2986" spans="14:17" hidden="1" outlineLevel="1" x14ac:dyDescent="0.25">
      <c r="N2986" s="20"/>
      <c r="O2986"/>
      <c r="P2986"/>
      <c r="Q2986"/>
    </row>
    <row r="2987" spans="14:17" x14ac:dyDescent="0.25">
      <c r="N2987" s="20"/>
      <c r="O2987"/>
      <c r="P2987"/>
      <c r="Q2987"/>
    </row>
    <row r="2988" spans="14:17" hidden="1" outlineLevel="1" x14ac:dyDescent="0.25">
      <c r="N2988" s="20"/>
      <c r="O2988"/>
      <c r="P2988"/>
      <c r="Q2988"/>
    </row>
    <row r="2989" spans="14:17" x14ac:dyDescent="0.25">
      <c r="N2989" s="20"/>
      <c r="O2989"/>
      <c r="P2989"/>
      <c r="Q2989"/>
    </row>
    <row r="2990" spans="14:17" hidden="1" outlineLevel="1" x14ac:dyDescent="0.25">
      <c r="N2990" s="20"/>
      <c r="O2990"/>
      <c r="P2990"/>
      <c r="Q2990"/>
    </row>
    <row r="2991" spans="14:17" x14ac:dyDescent="0.25">
      <c r="N2991" s="20"/>
      <c r="O2991"/>
      <c r="P2991"/>
      <c r="Q2991"/>
    </row>
    <row r="2992" spans="14:17" hidden="1" outlineLevel="1" x14ac:dyDescent="0.25">
      <c r="N2992" s="20"/>
      <c r="O2992"/>
      <c r="P2992"/>
      <c r="Q2992"/>
    </row>
    <row r="2993" spans="14:17" x14ac:dyDescent="0.25">
      <c r="N2993" s="20"/>
      <c r="O2993"/>
      <c r="P2993"/>
      <c r="Q2993"/>
    </row>
    <row r="2994" spans="14:17" hidden="1" outlineLevel="1" x14ac:dyDescent="0.25">
      <c r="N2994" s="20"/>
      <c r="O2994"/>
      <c r="P2994"/>
      <c r="Q2994"/>
    </row>
    <row r="2995" spans="14:17" x14ac:dyDescent="0.25">
      <c r="N2995" s="20"/>
      <c r="O2995"/>
      <c r="P2995"/>
      <c r="Q2995"/>
    </row>
    <row r="2996" spans="14:17" hidden="1" outlineLevel="1" x14ac:dyDescent="0.25">
      <c r="N2996" s="20"/>
      <c r="O2996"/>
      <c r="P2996"/>
      <c r="Q2996"/>
    </row>
    <row r="2997" spans="14:17" x14ac:dyDescent="0.25">
      <c r="N2997" s="20"/>
      <c r="O2997"/>
      <c r="P2997"/>
      <c r="Q2997"/>
    </row>
    <row r="2998" spans="14:17" hidden="1" outlineLevel="1" x14ac:dyDescent="0.25">
      <c r="N2998" s="20"/>
      <c r="O2998"/>
      <c r="P2998"/>
      <c r="Q2998"/>
    </row>
    <row r="2999" spans="14:17" x14ac:dyDescent="0.25">
      <c r="N2999" s="20"/>
      <c r="O2999"/>
      <c r="P2999"/>
      <c r="Q2999"/>
    </row>
    <row r="3000" spans="14:17" hidden="1" outlineLevel="1" x14ac:dyDescent="0.25">
      <c r="N3000" s="20"/>
      <c r="O3000"/>
      <c r="P3000"/>
      <c r="Q3000"/>
    </row>
    <row r="3001" spans="14:17" x14ac:dyDescent="0.25">
      <c r="N3001" s="20"/>
      <c r="O3001"/>
      <c r="P3001"/>
      <c r="Q3001"/>
    </row>
    <row r="3002" spans="14:17" hidden="1" outlineLevel="1" x14ac:dyDescent="0.25">
      <c r="N3002" s="20"/>
      <c r="O3002"/>
      <c r="P3002"/>
      <c r="Q3002"/>
    </row>
    <row r="3003" spans="14:17" x14ac:dyDescent="0.25">
      <c r="N3003" s="20"/>
      <c r="O3003"/>
      <c r="P3003"/>
      <c r="Q3003"/>
    </row>
    <row r="3004" spans="14:17" hidden="1" outlineLevel="1" x14ac:dyDescent="0.25">
      <c r="N3004" s="20"/>
      <c r="O3004"/>
      <c r="P3004"/>
      <c r="Q3004"/>
    </row>
    <row r="3005" spans="14:17" x14ac:dyDescent="0.25">
      <c r="N3005" s="20"/>
      <c r="O3005"/>
      <c r="P3005"/>
      <c r="Q3005"/>
    </row>
    <row r="3006" spans="14:17" hidden="1" outlineLevel="1" x14ac:dyDescent="0.25">
      <c r="N3006" s="20"/>
      <c r="O3006"/>
      <c r="P3006"/>
      <c r="Q3006"/>
    </row>
    <row r="3007" spans="14:17" hidden="1" outlineLevel="1" x14ac:dyDescent="0.25">
      <c r="N3007" s="20"/>
      <c r="O3007"/>
      <c r="P3007"/>
      <c r="Q3007"/>
    </row>
    <row r="3008" spans="14:17" hidden="1" outlineLevel="1" x14ac:dyDescent="0.25">
      <c r="N3008" s="20"/>
      <c r="O3008"/>
      <c r="P3008"/>
      <c r="Q3008"/>
    </row>
    <row r="3009" spans="14:17" x14ac:dyDescent="0.25">
      <c r="N3009" s="20"/>
      <c r="O3009"/>
      <c r="P3009"/>
      <c r="Q3009"/>
    </row>
    <row r="3010" spans="14:17" hidden="1" outlineLevel="1" x14ac:dyDescent="0.25">
      <c r="N3010" s="20"/>
      <c r="O3010"/>
      <c r="P3010"/>
      <c r="Q3010"/>
    </row>
    <row r="3011" spans="14:17" hidden="1" outlineLevel="1" x14ac:dyDescent="0.25">
      <c r="N3011" s="20"/>
      <c r="O3011"/>
      <c r="P3011"/>
      <c r="Q3011"/>
    </row>
    <row r="3012" spans="14:17" hidden="1" outlineLevel="1" x14ac:dyDescent="0.25">
      <c r="N3012" s="20"/>
      <c r="O3012"/>
      <c r="P3012"/>
      <c r="Q3012"/>
    </row>
    <row r="3013" spans="14:17" hidden="1" outlineLevel="1" x14ac:dyDescent="0.25">
      <c r="N3013" s="20"/>
      <c r="O3013"/>
      <c r="P3013"/>
      <c r="Q3013"/>
    </row>
    <row r="3014" spans="14:17" x14ac:dyDescent="0.25">
      <c r="N3014" s="20"/>
      <c r="O3014"/>
      <c r="P3014"/>
      <c r="Q3014"/>
    </row>
    <row r="3015" spans="14:17" hidden="1" outlineLevel="1" x14ac:dyDescent="0.25">
      <c r="N3015" s="20"/>
      <c r="O3015"/>
      <c r="P3015"/>
      <c r="Q3015"/>
    </row>
    <row r="3016" spans="14:17" x14ac:dyDescent="0.25">
      <c r="N3016" s="20"/>
      <c r="O3016"/>
      <c r="P3016"/>
      <c r="Q3016"/>
    </row>
    <row r="3017" spans="14:17" hidden="1" outlineLevel="1" x14ac:dyDescent="0.25">
      <c r="N3017" s="20"/>
      <c r="O3017"/>
      <c r="P3017"/>
      <c r="Q3017"/>
    </row>
    <row r="3018" spans="14:17" x14ac:dyDescent="0.25">
      <c r="N3018" s="20"/>
      <c r="O3018"/>
      <c r="P3018"/>
      <c r="Q3018"/>
    </row>
    <row r="3019" spans="14:17" hidden="1" outlineLevel="1" x14ac:dyDescent="0.25">
      <c r="N3019" s="20"/>
      <c r="O3019"/>
      <c r="P3019"/>
      <c r="Q3019"/>
    </row>
    <row r="3020" spans="14:17" x14ac:dyDescent="0.25">
      <c r="N3020" s="20"/>
      <c r="O3020"/>
      <c r="P3020"/>
      <c r="Q3020"/>
    </row>
    <row r="3021" spans="14:17" hidden="1" outlineLevel="1" x14ac:dyDescent="0.25">
      <c r="N3021" s="20"/>
      <c r="O3021"/>
      <c r="P3021"/>
      <c r="Q3021"/>
    </row>
    <row r="3022" spans="14:17" x14ac:dyDescent="0.25">
      <c r="N3022" s="20"/>
      <c r="O3022"/>
      <c r="P3022"/>
      <c r="Q3022"/>
    </row>
    <row r="3023" spans="14:17" hidden="1" outlineLevel="1" x14ac:dyDescent="0.25">
      <c r="N3023" s="20"/>
      <c r="O3023"/>
      <c r="P3023"/>
      <c r="Q3023"/>
    </row>
    <row r="3024" spans="14:17" x14ac:dyDescent="0.25">
      <c r="N3024" s="20"/>
      <c r="O3024"/>
      <c r="P3024"/>
      <c r="Q3024"/>
    </row>
    <row r="3025" spans="14:17" hidden="1" outlineLevel="1" x14ac:dyDescent="0.25">
      <c r="N3025" s="20"/>
      <c r="O3025"/>
      <c r="P3025"/>
      <c r="Q3025"/>
    </row>
    <row r="3026" spans="14:17" x14ac:dyDescent="0.25">
      <c r="N3026" s="20"/>
      <c r="O3026"/>
      <c r="P3026"/>
      <c r="Q3026"/>
    </row>
    <row r="3027" spans="14:17" hidden="1" outlineLevel="1" x14ac:dyDescent="0.25">
      <c r="N3027" s="20"/>
      <c r="O3027"/>
      <c r="P3027"/>
      <c r="Q3027"/>
    </row>
    <row r="3028" spans="14:17" hidden="1" outlineLevel="1" x14ac:dyDescent="0.25">
      <c r="N3028" s="20"/>
      <c r="O3028"/>
      <c r="P3028"/>
      <c r="Q3028"/>
    </row>
    <row r="3029" spans="14:17" hidden="1" outlineLevel="1" x14ac:dyDescent="0.25">
      <c r="N3029" s="20"/>
      <c r="O3029"/>
      <c r="P3029"/>
      <c r="Q3029"/>
    </row>
    <row r="3030" spans="14:17" hidden="1" outlineLevel="1" x14ac:dyDescent="0.25">
      <c r="N3030" s="20"/>
      <c r="O3030"/>
      <c r="P3030"/>
      <c r="Q3030"/>
    </row>
    <row r="3031" spans="14:17" hidden="1" outlineLevel="1" x14ac:dyDescent="0.25">
      <c r="N3031" s="20"/>
      <c r="O3031"/>
      <c r="P3031"/>
      <c r="Q3031"/>
    </row>
    <row r="3032" spans="14:17" x14ac:dyDescent="0.25">
      <c r="N3032" s="20"/>
      <c r="O3032"/>
      <c r="P3032"/>
      <c r="Q3032"/>
    </row>
    <row r="3033" spans="14:17" hidden="1" outlineLevel="1" x14ac:dyDescent="0.25">
      <c r="N3033" s="20"/>
      <c r="O3033"/>
      <c r="P3033"/>
      <c r="Q3033"/>
    </row>
    <row r="3034" spans="14:17" x14ac:dyDescent="0.25">
      <c r="N3034" s="20"/>
      <c r="O3034"/>
      <c r="P3034"/>
      <c r="Q3034"/>
    </row>
    <row r="3035" spans="14:17" hidden="1" outlineLevel="1" x14ac:dyDescent="0.25">
      <c r="N3035" s="20"/>
      <c r="O3035"/>
      <c r="P3035"/>
      <c r="Q3035"/>
    </row>
    <row r="3036" spans="14:17" x14ac:dyDescent="0.25">
      <c r="N3036" s="20"/>
      <c r="O3036"/>
      <c r="P3036"/>
      <c r="Q3036"/>
    </row>
    <row r="3037" spans="14:17" hidden="1" outlineLevel="1" x14ac:dyDescent="0.25">
      <c r="N3037" s="20"/>
      <c r="O3037"/>
      <c r="P3037"/>
      <c r="Q3037"/>
    </row>
    <row r="3038" spans="14:17" x14ac:dyDescent="0.25">
      <c r="N3038" s="20"/>
      <c r="O3038"/>
      <c r="P3038"/>
      <c r="Q3038"/>
    </row>
    <row r="3039" spans="14:17" hidden="1" outlineLevel="1" x14ac:dyDescent="0.25">
      <c r="N3039" s="20"/>
      <c r="O3039"/>
      <c r="P3039"/>
      <c r="Q3039"/>
    </row>
    <row r="3040" spans="14:17" x14ac:dyDescent="0.25">
      <c r="N3040" s="20"/>
      <c r="O3040"/>
      <c r="P3040"/>
      <c r="Q3040"/>
    </row>
    <row r="3041" spans="14:17" hidden="1" outlineLevel="1" x14ac:dyDescent="0.25">
      <c r="N3041" s="20"/>
      <c r="O3041"/>
      <c r="P3041"/>
      <c r="Q3041"/>
    </row>
    <row r="3042" spans="14:17" hidden="1" outlineLevel="1" x14ac:dyDescent="0.25">
      <c r="N3042" s="20"/>
      <c r="O3042"/>
      <c r="P3042"/>
      <c r="Q3042"/>
    </row>
    <row r="3043" spans="14:17" hidden="1" outlineLevel="1" x14ac:dyDescent="0.25">
      <c r="N3043" s="20"/>
      <c r="O3043"/>
      <c r="P3043"/>
      <c r="Q3043"/>
    </row>
    <row r="3044" spans="14:17" x14ac:dyDescent="0.25">
      <c r="N3044" s="20"/>
      <c r="O3044"/>
      <c r="P3044"/>
      <c r="Q3044"/>
    </row>
    <row r="3045" spans="14:17" hidden="1" outlineLevel="1" x14ac:dyDescent="0.25">
      <c r="N3045" s="20"/>
      <c r="O3045"/>
      <c r="P3045"/>
      <c r="Q3045"/>
    </row>
    <row r="3046" spans="14:17" hidden="1" outlineLevel="1" x14ac:dyDescent="0.25">
      <c r="N3046" s="20"/>
      <c r="O3046"/>
      <c r="P3046"/>
      <c r="Q3046"/>
    </row>
    <row r="3047" spans="14:17" hidden="1" outlineLevel="1" x14ac:dyDescent="0.25">
      <c r="N3047" s="20"/>
      <c r="O3047"/>
      <c r="P3047"/>
      <c r="Q3047"/>
    </row>
    <row r="3048" spans="14:17" hidden="1" outlineLevel="1" x14ac:dyDescent="0.25">
      <c r="N3048" s="20"/>
      <c r="O3048"/>
      <c r="P3048"/>
      <c r="Q3048"/>
    </row>
    <row r="3049" spans="14:17" hidden="1" outlineLevel="1" x14ac:dyDescent="0.25">
      <c r="N3049" s="20"/>
      <c r="O3049"/>
      <c r="P3049"/>
      <c r="Q3049"/>
    </row>
    <row r="3050" spans="14:17" hidden="1" outlineLevel="1" x14ac:dyDescent="0.25">
      <c r="N3050" s="20"/>
      <c r="O3050"/>
      <c r="P3050"/>
      <c r="Q3050"/>
    </row>
    <row r="3051" spans="14:17" x14ac:dyDescent="0.25">
      <c r="N3051" s="20"/>
      <c r="O3051"/>
      <c r="P3051"/>
      <c r="Q3051"/>
    </row>
    <row r="3052" spans="14:17" hidden="1" outlineLevel="1" x14ac:dyDescent="0.25">
      <c r="N3052" s="20"/>
      <c r="O3052"/>
      <c r="P3052"/>
      <c r="Q3052"/>
    </row>
    <row r="3053" spans="14:17" hidden="1" outlineLevel="1" x14ac:dyDescent="0.25">
      <c r="N3053" s="20"/>
      <c r="O3053"/>
      <c r="P3053"/>
      <c r="Q3053"/>
    </row>
    <row r="3054" spans="14:17" hidden="1" outlineLevel="1" x14ac:dyDescent="0.25">
      <c r="N3054" s="20"/>
      <c r="O3054"/>
      <c r="P3054"/>
      <c r="Q3054"/>
    </row>
    <row r="3055" spans="14:17" hidden="1" outlineLevel="1" x14ac:dyDescent="0.25">
      <c r="N3055" s="20"/>
      <c r="O3055"/>
      <c r="P3055"/>
      <c r="Q3055"/>
    </row>
    <row r="3056" spans="14:17" hidden="1" outlineLevel="1" x14ac:dyDescent="0.25">
      <c r="N3056" s="20"/>
      <c r="O3056"/>
      <c r="P3056"/>
      <c r="Q3056"/>
    </row>
    <row r="3057" spans="14:17" hidden="1" outlineLevel="1" x14ac:dyDescent="0.25">
      <c r="N3057" s="20"/>
      <c r="O3057"/>
      <c r="P3057"/>
      <c r="Q3057"/>
    </row>
    <row r="3058" spans="14:17" hidden="1" outlineLevel="1" x14ac:dyDescent="0.25">
      <c r="N3058" s="20"/>
      <c r="O3058"/>
      <c r="P3058"/>
      <c r="Q3058"/>
    </row>
    <row r="3059" spans="14:17" x14ac:dyDescent="0.25">
      <c r="N3059" s="20"/>
      <c r="O3059"/>
      <c r="P3059"/>
      <c r="Q3059"/>
    </row>
    <row r="3060" spans="14:17" hidden="1" outlineLevel="1" x14ac:dyDescent="0.25">
      <c r="N3060" s="20"/>
      <c r="O3060"/>
      <c r="P3060"/>
      <c r="Q3060"/>
    </row>
    <row r="3061" spans="14:17" x14ac:dyDescent="0.25">
      <c r="N3061" s="20"/>
      <c r="O3061"/>
      <c r="P3061"/>
      <c r="Q3061"/>
    </row>
    <row r="3062" spans="14:17" hidden="1" outlineLevel="1" x14ac:dyDescent="0.25">
      <c r="N3062" s="20"/>
      <c r="O3062"/>
      <c r="P3062"/>
      <c r="Q3062"/>
    </row>
    <row r="3063" spans="14:17" x14ac:dyDescent="0.25">
      <c r="N3063" s="20"/>
      <c r="O3063"/>
      <c r="P3063"/>
      <c r="Q3063"/>
    </row>
    <row r="3064" spans="14:17" hidden="1" outlineLevel="1" x14ac:dyDescent="0.25">
      <c r="N3064" s="20"/>
      <c r="O3064"/>
      <c r="P3064"/>
      <c r="Q3064"/>
    </row>
    <row r="3065" spans="14:17" x14ac:dyDescent="0.25">
      <c r="N3065" s="20"/>
      <c r="O3065"/>
      <c r="P3065"/>
      <c r="Q3065"/>
    </row>
    <row r="3066" spans="14:17" hidden="1" outlineLevel="1" x14ac:dyDescent="0.25">
      <c r="N3066" s="20"/>
      <c r="O3066"/>
      <c r="P3066"/>
      <c r="Q3066"/>
    </row>
    <row r="3067" spans="14:17" hidden="1" outlineLevel="1" x14ac:dyDescent="0.25">
      <c r="N3067" s="20"/>
      <c r="O3067"/>
      <c r="P3067"/>
      <c r="Q3067"/>
    </row>
    <row r="3068" spans="14:17" hidden="1" outlineLevel="1" x14ac:dyDescent="0.25">
      <c r="N3068" s="20"/>
      <c r="O3068"/>
      <c r="P3068"/>
      <c r="Q3068"/>
    </row>
    <row r="3069" spans="14:17" hidden="1" outlineLevel="1" x14ac:dyDescent="0.25">
      <c r="N3069" s="20"/>
      <c r="O3069"/>
      <c r="P3069"/>
      <c r="Q3069"/>
    </row>
    <row r="3070" spans="14:17" hidden="1" outlineLevel="1" x14ac:dyDescent="0.25">
      <c r="N3070" s="20"/>
      <c r="O3070"/>
      <c r="P3070"/>
      <c r="Q3070"/>
    </row>
    <row r="3071" spans="14:17" x14ac:dyDescent="0.25">
      <c r="N3071" s="20"/>
      <c r="O3071"/>
      <c r="P3071"/>
      <c r="Q3071"/>
    </row>
    <row r="3072" spans="14:17" hidden="1" outlineLevel="1" x14ac:dyDescent="0.25">
      <c r="N3072" s="20"/>
      <c r="O3072"/>
      <c r="P3072"/>
      <c r="Q3072"/>
    </row>
    <row r="3073" spans="14:17" x14ac:dyDescent="0.25">
      <c r="N3073" s="20"/>
      <c r="O3073"/>
      <c r="P3073"/>
      <c r="Q3073"/>
    </row>
    <row r="3074" spans="14:17" hidden="1" outlineLevel="1" x14ac:dyDescent="0.25">
      <c r="N3074" s="20"/>
      <c r="O3074"/>
      <c r="P3074"/>
      <c r="Q3074"/>
    </row>
    <row r="3075" spans="14:17" x14ac:dyDescent="0.25">
      <c r="N3075" s="20"/>
      <c r="O3075"/>
      <c r="P3075"/>
      <c r="Q3075"/>
    </row>
    <row r="3076" spans="14:17" hidden="1" outlineLevel="1" x14ac:dyDescent="0.25">
      <c r="N3076" s="20"/>
      <c r="O3076"/>
      <c r="P3076"/>
      <c r="Q3076"/>
    </row>
    <row r="3077" spans="14:17" hidden="1" outlineLevel="1" x14ac:dyDescent="0.25">
      <c r="N3077" s="20"/>
      <c r="O3077"/>
      <c r="P3077"/>
      <c r="Q3077"/>
    </row>
    <row r="3078" spans="14:17" hidden="1" outlineLevel="1" x14ac:dyDescent="0.25">
      <c r="N3078" s="20"/>
      <c r="O3078"/>
      <c r="P3078"/>
      <c r="Q3078"/>
    </row>
    <row r="3079" spans="14:17" x14ac:dyDescent="0.25">
      <c r="N3079" s="20"/>
      <c r="O3079"/>
      <c r="P3079"/>
      <c r="Q3079"/>
    </row>
    <row r="3080" spans="14:17" hidden="1" outlineLevel="1" x14ac:dyDescent="0.25">
      <c r="N3080" s="20"/>
      <c r="O3080"/>
      <c r="P3080"/>
      <c r="Q3080"/>
    </row>
    <row r="3081" spans="14:17" hidden="1" outlineLevel="1" x14ac:dyDescent="0.25">
      <c r="N3081" s="20"/>
      <c r="O3081"/>
      <c r="P3081"/>
      <c r="Q3081"/>
    </row>
    <row r="3082" spans="14:17" x14ac:dyDescent="0.25">
      <c r="N3082" s="20"/>
      <c r="O3082"/>
      <c r="P3082"/>
      <c r="Q3082"/>
    </row>
    <row r="3083" spans="14:17" hidden="1" outlineLevel="1" x14ac:dyDescent="0.25">
      <c r="N3083" s="20"/>
      <c r="O3083"/>
      <c r="P3083"/>
      <c r="Q3083"/>
    </row>
    <row r="3084" spans="14:17" hidden="1" outlineLevel="1" x14ac:dyDescent="0.25">
      <c r="N3084" s="20"/>
      <c r="O3084"/>
      <c r="P3084"/>
      <c r="Q3084"/>
    </row>
    <row r="3085" spans="14:17" hidden="1" outlineLevel="1" x14ac:dyDescent="0.25">
      <c r="N3085" s="20"/>
      <c r="O3085"/>
      <c r="P3085"/>
      <c r="Q3085"/>
    </row>
    <row r="3086" spans="14:17" hidden="1" outlineLevel="1" x14ac:dyDescent="0.25">
      <c r="N3086" s="20"/>
      <c r="O3086"/>
      <c r="P3086"/>
      <c r="Q3086"/>
    </row>
    <row r="3087" spans="14:17" x14ac:dyDescent="0.25">
      <c r="N3087" s="20"/>
      <c r="O3087"/>
      <c r="P3087"/>
      <c r="Q3087"/>
    </row>
    <row r="3088" spans="14:17" hidden="1" outlineLevel="1" x14ac:dyDescent="0.25">
      <c r="N3088" s="20"/>
      <c r="O3088"/>
      <c r="P3088"/>
      <c r="Q3088"/>
    </row>
    <row r="3089" spans="14:17" hidden="1" outlineLevel="1" x14ac:dyDescent="0.25">
      <c r="N3089" s="20"/>
      <c r="O3089"/>
      <c r="P3089"/>
      <c r="Q3089"/>
    </row>
    <row r="3090" spans="14:17" hidden="1" outlineLevel="1" x14ac:dyDescent="0.25">
      <c r="N3090" s="20"/>
      <c r="O3090"/>
      <c r="P3090"/>
      <c r="Q3090"/>
    </row>
    <row r="3091" spans="14:17" hidden="1" outlineLevel="1" x14ac:dyDescent="0.25">
      <c r="N3091" s="20"/>
      <c r="O3091"/>
      <c r="P3091"/>
      <c r="Q3091"/>
    </row>
    <row r="3092" spans="14:17" hidden="1" outlineLevel="1" x14ac:dyDescent="0.25">
      <c r="N3092" s="20"/>
      <c r="O3092"/>
      <c r="P3092"/>
      <c r="Q3092"/>
    </row>
    <row r="3093" spans="14:17" hidden="1" outlineLevel="1" x14ac:dyDescent="0.25">
      <c r="N3093" s="20"/>
      <c r="O3093"/>
      <c r="P3093"/>
      <c r="Q3093"/>
    </row>
    <row r="3094" spans="14:17" hidden="1" outlineLevel="1" x14ac:dyDescent="0.25">
      <c r="N3094" s="20"/>
      <c r="O3094"/>
      <c r="P3094"/>
      <c r="Q3094"/>
    </row>
    <row r="3095" spans="14:17" hidden="1" outlineLevel="1" x14ac:dyDescent="0.25">
      <c r="N3095" s="20"/>
      <c r="O3095"/>
      <c r="P3095"/>
      <c r="Q3095"/>
    </row>
    <row r="3096" spans="14:17" hidden="1" outlineLevel="1" x14ac:dyDescent="0.25">
      <c r="N3096" s="20"/>
      <c r="O3096"/>
      <c r="P3096"/>
      <c r="Q3096"/>
    </row>
    <row r="3097" spans="14:17" hidden="1" outlineLevel="1" x14ac:dyDescent="0.25">
      <c r="N3097" s="20"/>
      <c r="O3097"/>
      <c r="P3097"/>
      <c r="Q3097"/>
    </row>
    <row r="3098" spans="14:17" hidden="1" outlineLevel="1" x14ac:dyDescent="0.25">
      <c r="N3098" s="20"/>
      <c r="O3098"/>
      <c r="P3098"/>
      <c r="Q3098"/>
    </row>
    <row r="3099" spans="14:17" hidden="1" outlineLevel="1" x14ac:dyDescent="0.25">
      <c r="N3099" s="20"/>
      <c r="O3099"/>
      <c r="P3099"/>
      <c r="Q3099"/>
    </row>
    <row r="3100" spans="14:17" hidden="1" outlineLevel="1" x14ac:dyDescent="0.25">
      <c r="N3100" s="20"/>
      <c r="O3100"/>
      <c r="P3100"/>
      <c r="Q3100"/>
    </row>
    <row r="3101" spans="14:17" hidden="1" outlineLevel="1" x14ac:dyDescent="0.25">
      <c r="N3101" s="20"/>
      <c r="O3101"/>
      <c r="P3101"/>
      <c r="Q3101"/>
    </row>
    <row r="3102" spans="14:17" hidden="1" outlineLevel="1" x14ac:dyDescent="0.25">
      <c r="N3102" s="20"/>
      <c r="O3102"/>
      <c r="P3102"/>
      <c r="Q3102"/>
    </row>
    <row r="3103" spans="14:17" hidden="1" outlineLevel="1" x14ac:dyDescent="0.25">
      <c r="N3103" s="20"/>
      <c r="O3103"/>
      <c r="P3103"/>
      <c r="Q3103"/>
    </row>
    <row r="3104" spans="14:17" hidden="1" outlineLevel="1" x14ac:dyDescent="0.25">
      <c r="N3104" s="20"/>
      <c r="O3104"/>
      <c r="P3104"/>
      <c r="Q3104"/>
    </row>
    <row r="3105" spans="14:17" hidden="1" outlineLevel="1" x14ac:dyDescent="0.25">
      <c r="N3105" s="20"/>
      <c r="O3105"/>
      <c r="P3105"/>
      <c r="Q3105"/>
    </row>
    <row r="3106" spans="14:17" hidden="1" outlineLevel="1" x14ac:dyDescent="0.25">
      <c r="N3106" s="20"/>
      <c r="O3106"/>
      <c r="P3106"/>
      <c r="Q3106"/>
    </row>
    <row r="3107" spans="14:17" x14ac:dyDescent="0.25">
      <c r="N3107" s="20"/>
      <c r="O3107"/>
      <c r="P3107"/>
      <c r="Q3107"/>
    </row>
    <row r="3108" spans="14:17" hidden="1" outlineLevel="1" x14ac:dyDescent="0.25">
      <c r="N3108" s="20"/>
      <c r="O3108"/>
      <c r="P3108"/>
      <c r="Q3108"/>
    </row>
    <row r="3109" spans="14:17" x14ac:dyDescent="0.25">
      <c r="N3109" s="20"/>
      <c r="O3109"/>
      <c r="P3109"/>
      <c r="Q3109"/>
    </row>
    <row r="3110" spans="14:17" hidden="1" outlineLevel="1" x14ac:dyDescent="0.25">
      <c r="N3110" s="20"/>
      <c r="O3110"/>
      <c r="P3110"/>
      <c r="Q3110"/>
    </row>
    <row r="3111" spans="14:17" hidden="1" outlineLevel="1" x14ac:dyDescent="0.25">
      <c r="N3111" s="20"/>
      <c r="O3111"/>
      <c r="P3111"/>
      <c r="Q3111"/>
    </row>
    <row r="3112" spans="14:17" x14ac:dyDescent="0.25">
      <c r="N3112" s="20"/>
      <c r="O3112"/>
      <c r="P3112"/>
      <c r="Q3112"/>
    </row>
    <row r="3113" spans="14:17" hidden="1" outlineLevel="1" x14ac:dyDescent="0.25">
      <c r="N3113" s="20"/>
      <c r="O3113"/>
      <c r="P3113"/>
      <c r="Q3113"/>
    </row>
    <row r="3114" spans="14:17" x14ac:dyDescent="0.25">
      <c r="N3114" s="20"/>
      <c r="O3114"/>
      <c r="P3114"/>
      <c r="Q3114"/>
    </row>
    <row r="3115" spans="14:17" hidden="1" outlineLevel="1" x14ac:dyDescent="0.25">
      <c r="N3115" s="20"/>
      <c r="O3115"/>
      <c r="P3115"/>
      <c r="Q3115"/>
    </row>
    <row r="3116" spans="14:17" x14ac:dyDescent="0.25">
      <c r="N3116" s="20"/>
      <c r="O3116"/>
      <c r="P3116"/>
      <c r="Q3116"/>
    </row>
    <row r="3117" spans="14:17" hidden="1" outlineLevel="1" x14ac:dyDescent="0.25">
      <c r="N3117" s="20"/>
      <c r="O3117"/>
      <c r="P3117"/>
      <c r="Q3117"/>
    </row>
    <row r="3118" spans="14:17" x14ac:dyDescent="0.25">
      <c r="N3118" s="20"/>
      <c r="O3118"/>
      <c r="P3118"/>
      <c r="Q3118"/>
    </row>
    <row r="3119" spans="14:17" hidden="1" outlineLevel="1" x14ac:dyDescent="0.25">
      <c r="N3119" s="20"/>
      <c r="O3119"/>
      <c r="P3119"/>
      <c r="Q3119"/>
    </row>
    <row r="3120" spans="14:17" x14ac:dyDescent="0.25">
      <c r="N3120" s="20"/>
      <c r="O3120"/>
      <c r="P3120"/>
      <c r="Q3120"/>
    </row>
    <row r="3121" spans="14:17" hidden="1" outlineLevel="1" x14ac:dyDescent="0.25">
      <c r="N3121" s="20"/>
      <c r="O3121"/>
      <c r="P3121"/>
      <c r="Q3121"/>
    </row>
    <row r="3122" spans="14:17" x14ac:dyDescent="0.25">
      <c r="N3122" s="20"/>
      <c r="O3122"/>
      <c r="P3122"/>
      <c r="Q3122"/>
    </row>
    <row r="3123" spans="14:17" hidden="1" outlineLevel="1" x14ac:dyDescent="0.25">
      <c r="N3123" s="20"/>
      <c r="O3123"/>
      <c r="P3123"/>
      <c r="Q3123"/>
    </row>
    <row r="3124" spans="14:17" hidden="1" outlineLevel="1" x14ac:dyDescent="0.25">
      <c r="N3124" s="20"/>
      <c r="O3124"/>
      <c r="P3124"/>
      <c r="Q3124"/>
    </row>
    <row r="3125" spans="14:17" hidden="1" outlineLevel="1" x14ac:dyDescent="0.25">
      <c r="N3125" s="20"/>
      <c r="O3125"/>
      <c r="P3125"/>
      <c r="Q3125"/>
    </row>
    <row r="3126" spans="14:17" hidden="1" outlineLevel="1" x14ac:dyDescent="0.25">
      <c r="N3126" s="20"/>
      <c r="O3126"/>
      <c r="P3126"/>
      <c r="Q3126"/>
    </row>
    <row r="3127" spans="14:17" hidden="1" outlineLevel="1" x14ac:dyDescent="0.25">
      <c r="N3127" s="20"/>
      <c r="O3127"/>
      <c r="P3127"/>
      <c r="Q3127"/>
    </row>
    <row r="3128" spans="14:17" hidden="1" outlineLevel="1" x14ac:dyDescent="0.25">
      <c r="N3128" s="20"/>
      <c r="O3128"/>
      <c r="P3128"/>
      <c r="Q3128"/>
    </row>
    <row r="3129" spans="14:17" hidden="1" outlineLevel="1" x14ac:dyDescent="0.25">
      <c r="N3129" s="20"/>
      <c r="O3129"/>
      <c r="P3129"/>
      <c r="Q3129"/>
    </row>
    <row r="3130" spans="14:17" x14ac:dyDescent="0.25">
      <c r="N3130" s="20"/>
      <c r="O3130"/>
      <c r="P3130"/>
      <c r="Q3130"/>
    </row>
    <row r="3131" spans="14:17" hidden="1" outlineLevel="1" x14ac:dyDescent="0.25">
      <c r="N3131" s="20"/>
      <c r="O3131"/>
      <c r="P3131"/>
      <c r="Q3131"/>
    </row>
    <row r="3132" spans="14:17" x14ac:dyDescent="0.25">
      <c r="N3132" s="20"/>
      <c r="O3132"/>
      <c r="P3132"/>
      <c r="Q3132"/>
    </row>
    <row r="3133" spans="14:17" hidden="1" outlineLevel="1" x14ac:dyDescent="0.25">
      <c r="N3133" s="20"/>
      <c r="O3133"/>
      <c r="P3133"/>
      <c r="Q3133"/>
    </row>
    <row r="3134" spans="14:17" x14ac:dyDescent="0.25">
      <c r="N3134" s="20"/>
      <c r="O3134"/>
      <c r="P3134"/>
      <c r="Q3134"/>
    </row>
    <row r="3135" spans="14:17" hidden="1" outlineLevel="1" x14ac:dyDescent="0.25">
      <c r="N3135" s="20"/>
      <c r="O3135"/>
      <c r="P3135"/>
      <c r="Q3135"/>
    </row>
    <row r="3136" spans="14:17" x14ac:dyDescent="0.25">
      <c r="N3136" s="20"/>
      <c r="O3136"/>
      <c r="P3136"/>
      <c r="Q3136"/>
    </row>
    <row r="3137" spans="14:17" hidden="1" outlineLevel="1" x14ac:dyDescent="0.25">
      <c r="N3137" s="20"/>
      <c r="O3137"/>
      <c r="P3137"/>
      <c r="Q3137"/>
    </row>
    <row r="3138" spans="14:17" hidden="1" outlineLevel="1" x14ac:dyDescent="0.25">
      <c r="N3138" s="20"/>
      <c r="O3138"/>
      <c r="P3138"/>
      <c r="Q3138"/>
    </row>
    <row r="3139" spans="14:17" x14ac:dyDescent="0.25">
      <c r="N3139" s="20"/>
      <c r="O3139"/>
      <c r="P3139"/>
      <c r="Q3139"/>
    </row>
    <row r="3140" spans="14:17" hidden="1" outlineLevel="1" x14ac:dyDescent="0.25">
      <c r="N3140" s="20"/>
      <c r="O3140"/>
      <c r="P3140"/>
      <c r="Q3140"/>
    </row>
    <row r="3141" spans="14:17" x14ac:dyDescent="0.25">
      <c r="N3141" s="20"/>
      <c r="O3141"/>
      <c r="P3141"/>
      <c r="Q3141"/>
    </row>
    <row r="3142" spans="14:17" hidden="1" outlineLevel="1" x14ac:dyDescent="0.25">
      <c r="N3142" s="20"/>
      <c r="O3142"/>
      <c r="P3142"/>
      <c r="Q3142"/>
    </row>
    <row r="3143" spans="14:17" hidden="1" outlineLevel="1" x14ac:dyDescent="0.25">
      <c r="N3143" s="20"/>
      <c r="O3143"/>
      <c r="P3143"/>
      <c r="Q3143"/>
    </row>
    <row r="3144" spans="14:17" x14ac:dyDescent="0.25">
      <c r="N3144" s="20"/>
      <c r="O3144"/>
      <c r="P3144"/>
      <c r="Q3144"/>
    </row>
    <row r="3145" spans="14:17" hidden="1" outlineLevel="1" x14ac:dyDescent="0.25">
      <c r="N3145" s="20"/>
      <c r="O3145"/>
      <c r="P3145"/>
      <c r="Q3145"/>
    </row>
    <row r="3146" spans="14:17" x14ac:dyDescent="0.25">
      <c r="N3146" s="20"/>
      <c r="O3146"/>
      <c r="P3146"/>
      <c r="Q3146"/>
    </row>
    <row r="3147" spans="14:17" hidden="1" outlineLevel="1" x14ac:dyDescent="0.25">
      <c r="N3147" s="20"/>
      <c r="O3147"/>
      <c r="P3147"/>
      <c r="Q3147"/>
    </row>
    <row r="3148" spans="14:17" x14ac:dyDescent="0.25">
      <c r="N3148" s="20"/>
      <c r="O3148"/>
      <c r="P3148"/>
      <c r="Q3148"/>
    </row>
    <row r="3149" spans="14:17" hidden="1" outlineLevel="1" x14ac:dyDescent="0.25">
      <c r="N3149" s="20"/>
      <c r="O3149"/>
      <c r="P3149"/>
      <c r="Q3149"/>
    </row>
    <row r="3150" spans="14:17" x14ac:dyDescent="0.25">
      <c r="N3150" s="20"/>
      <c r="O3150"/>
      <c r="P3150"/>
      <c r="Q3150"/>
    </row>
    <row r="3151" spans="14:17" hidden="1" outlineLevel="1" x14ac:dyDescent="0.25">
      <c r="N3151" s="20"/>
      <c r="O3151"/>
      <c r="P3151"/>
      <c r="Q3151"/>
    </row>
    <row r="3152" spans="14:17" hidden="1" outlineLevel="1" x14ac:dyDescent="0.25">
      <c r="N3152" s="20"/>
      <c r="O3152"/>
      <c r="P3152"/>
      <c r="Q3152"/>
    </row>
    <row r="3153" spans="14:17" hidden="1" outlineLevel="1" x14ac:dyDescent="0.25">
      <c r="N3153" s="20"/>
      <c r="O3153"/>
      <c r="P3153"/>
      <c r="Q3153"/>
    </row>
    <row r="3154" spans="14:17" hidden="1" outlineLevel="1" x14ac:dyDescent="0.25">
      <c r="N3154" s="20"/>
      <c r="O3154"/>
      <c r="P3154"/>
      <c r="Q3154"/>
    </row>
    <row r="3155" spans="14:17" hidden="1" outlineLevel="1" x14ac:dyDescent="0.25">
      <c r="N3155" s="20"/>
      <c r="O3155"/>
      <c r="P3155"/>
      <c r="Q3155"/>
    </row>
    <row r="3156" spans="14:17" hidden="1" outlineLevel="1" x14ac:dyDescent="0.25">
      <c r="N3156" s="20"/>
      <c r="O3156"/>
      <c r="P3156"/>
      <c r="Q3156"/>
    </row>
    <row r="3157" spans="14:17" x14ac:dyDescent="0.25">
      <c r="N3157" s="20"/>
      <c r="O3157"/>
      <c r="P3157"/>
      <c r="Q3157"/>
    </row>
    <row r="3158" spans="14:17" hidden="1" outlineLevel="1" x14ac:dyDescent="0.25">
      <c r="N3158" s="20"/>
      <c r="O3158"/>
      <c r="P3158"/>
      <c r="Q3158"/>
    </row>
    <row r="3159" spans="14:17" hidden="1" outlineLevel="1" x14ac:dyDescent="0.25">
      <c r="N3159" s="20"/>
      <c r="O3159"/>
      <c r="P3159"/>
      <c r="Q3159"/>
    </row>
    <row r="3160" spans="14:17" x14ac:dyDescent="0.25">
      <c r="N3160" s="20"/>
      <c r="O3160"/>
      <c r="P3160"/>
      <c r="Q3160"/>
    </row>
    <row r="3161" spans="14:17" hidden="1" outlineLevel="1" x14ac:dyDescent="0.25">
      <c r="N3161" s="20"/>
      <c r="O3161"/>
      <c r="P3161"/>
      <c r="Q3161"/>
    </row>
    <row r="3162" spans="14:17" x14ac:dyDescent="0.25">
      <c r="N3162" s="20"/>
      <c r="O3162"/>
      <c r="P3162"/>
      <c r="Q3162"/>
    </row>
    <row r="3163" spans="14:17" hidden="1" outlineLevel="1" x14ac:dyDescent="0.25">
      <c r="N3163" s="20"/>
      <c r="O3163"/>
      <c r="P3163"/>
      <c r="Q3163"/>
    </row>
    <row r="3164" spans="14:17" x14ac:dyDescent="0.25">
      <c r="N3164" s="20"/>
      <c r="O3164"/>
      <c r="P3164"/>
      <c r="Q3164"/>
    </row>
    <row r="3165" spans="14:17" hidden="1" outlineLevel="1" x14ac:dyDescent="0.25">
      <c r="N3165" s="20"/>
      <c r="O3165"/>
      <c r="P3165"/>
      <c r="Q3165"/>
    </row>
    <row r="3166" spans="14:17" x14ac:dyDescent="0.25">
      <c r="N3166" s="20"/>
      <c r="O3166"/>
      <c r="P3166"/>
      <c r="Q3166"/>
    </row>
    <row r="3167" spans="14:17" hidden="1" outlineLevel="1" x14ac:dyDescent="0.25">
      <c r="N3167" s="20"/>
      <c r="O3167"/>
      <c r="P3167"/>
      <c r="Q3167"/>
    </row>
    <row r="3168" spans="14:17" x14ac:dyDescent="0.25">
      <c r="N3168" s="20"/>
      <c r="O3168"/>
      <c r="P3168"/>
      <c r="Q3168"/>
    </row>
    <row r="3169" spans="14:17" hidden="1" outlineLevel="1" x14ac:dyDescent="0.25">
      <c r="N3169" s="20"/>
      <c r="O3169"/>
      <c r="P3169"/>
      <c r="Q3169"/>
    </row>
    <row r="3170" spans="14:17" x14ac:dyDescent="0.25">
      <c r="N3170" s="20"/>
      <c r="O3170"/>
      <c r="P3170"/>
      <c r="Q3170"/>
    </row>
    <row r="3171" spans="14:17" hidden="1" outlineLevel="1" x14ac:dyDescent="0.25">
      <c r="N3171" s="20"/>
      <c r="O3171"/>
      <c r="P3171"/>
      <c r="Q3171"/>
    </row>
    <row r="3172" spans="14:17" x14ac:dyDescent="0.25">
      <c r="N3172" s="20"/>
      <c r="O3172"/>
      <c r="P3172"/>
      <c r="Q3172"/>
    </row>
    <row r="3173" spans="14:17" hidden="1" outlineLevel="1" x14ac:dyDescent="0.25">
      <c r="N3173" s="20"/>
      <c r="O3173"/>
      <c r="P3173"/>
      <c r="Q3173"/>
    </row>
    <row r="3174" spans="14:17" x14ac:dyDescent="0.25">
      <c r="N3174" s="20"/>
      <c r="O3174"/>
      <c r="P3174"/>
      <c r="Q3174"/>
    </row>
    <row r="3175" spans="14:17" hidden="1" outlineLevel="1" x14ac:dyDescent="0.25">
      <c r="N3175" s="20"/>
      <c r="O3175"/>
      <c r="P3175"/>
      <c r="Q3175"/>
    </row>
    <row r="3176" spans="14:17" hidden="1" outlineLevel="1" x14ac:dyDescent="0.25">
      <c r="N3176" s="20"/>
      <c r="O3176"/>
      <c r="P3176"/>
      <c r="Q3176"/>
    </row>
    <row r="3177" spans="14:17" hidden="1" outlineLevel="1" x14ac:dyDescent="0.25">
      <c r="N3177" s="20"/>
      <c r="O3177"/>
      <c r="P3177"/>
      <c r="Q3177"/>
    </row>
    <row r="3178" spans="14:17" hidden="1" outlineLevel="1" x14ac:dyDescent="0.25">
      <c r="N3178" s="20"/>
      <c r="O3178"/>
      <c r="P3178"/>
      <c r="Q3178"/>
    </row>
    <row r="3179" spans="14:17" hidden="1" outlineLevel="1" x14ac:dyDescent="0.25">
      <c r="N3179" s="20"/>
      <c r="O3179"/>
      <c r="P3179"/>
      <c r="Q3179"/>
    </row>
    <row r="3180" spans="14:17" hidden="1" outlineLevel="1" x14ac:dyDescent="0.25">
      <c r="N3180" s="20"/>
      <c r="O3180"/>
      <c r="P3180"/>
      <c r="Q3180"/>
    </row>
    <row r="3181" spans="14:17" x14ac:dyDescent="0.25">
      <c r="N3181" s="20"/>
      <c r="O3181"/>
      <c r="P3181"/>
      <c r="Q3181"/>
    </row>
    <row r="3182" spans="14:17" hidden="1" outlineLevel="1" x14ac:dyDescent="0.25">
      <c r="N3182" s="20"/>
      <c r="O3182"/>
      <c r="P3182"/>
      <c r="Q3182"/>
    </row>
    <row r="3183" spans="14:17" hidden="1" outlineLevel="1" x14ac:dyDescent="0.25">
      <c r="N3183" s="20"/>
      <c r="O3183"/>
      <c r="P3183"/>
      <c r="Q3183"/>
    </row>
    <row r="3184" spans="14:17" x14ac:dyDescent="0.25">
      <c r="N3184" s="20"/>
      <c r="O3184"/>
      <c r="P3184"/>
      <c r="Q3184"/>
    </row>
    <row r="3185" spans="14:17" hidden="1" outlineLevel="1" x14ac:dyDescent="0.25">
      <c r="N3185" s="20"/>
      <c r="O3185"/>
      <c r="P3185"/>
      <c r="Q3185"/>
    </row>
    <row r="3186" spans="14:17" hidden="1" outlineLevel="1" x14ac:dyDescent="0.25">
      <c r="N3186" s="20"/>
      <c r="O3186"/>
      <c r="P3186"/>
      <c r="Q3186"/>
    </row>
    <row r="3187" spans="14:17" x14ac:dyDescent="0.25">
      <c r="N3187" s="20"/>
      <c r="O3187"/>
      <c r="P3187"/>
      <c r="Q3187"/>
    </row>
    <row r="3188" spans="14:17" hidden="1" outlineLevel="1" x14ac:dyDescent="0.25">
      <c r="N3188" s="20"/>
      <c r="O3188"/>
      <c r="P3188"/>
      <c r="Q3188"/>
    </row>
    <row r="3189" spans="14:17" x14ac:dyDescent="0.25">
      <c r="N3189" s="20"/>
      <c r="O3189"/>
      <c r="P3189"/>
      <c r="Q3189"/>
    </row>
    <row r="3190" spans="14:17" hidden="1" outlineLevel="1" x14ac:dyDescent="0.25">
      <c r="N3190" s="20"/>
      <c r="O3190"/>
      <c r="P3190"/>
      <c r="Q3190"/>
    </row>
    <row r="3191" spans="14:17" x14ac:dyDescent="0.25">
      <c r="N3191" s="20"/>
      <c r="O3191"/>
      <c r="P3191"/>
      <c r="Q3191"/>
    </row>
    <row r="3192" spans="14:17" hidden="1" outlineLevel="1" x14ac:dyDescent="0.25">
      <c r="N3192" s="20"/>
      <c r="O3192"/>
      <c r="P3192"/>
      <c r="Q3192"/>
    </row>
    <row r="3193" spans="14:17" x14ac:dyDescent="0.25">
      <c r="N3193" s="20"/>
      <c r="O3193"/>
      <c r="P3193"/>
      <c r="Q3193"/>
    </row>
    <row r="3194" spans="14:17" hidden="1" outlineLevel="1" x14ac:dyDescent="0.25">
      <c r="N3194" s="20"/>
      <c r="O3194"/>
      <c r="P3194"/>
      <c r="Q3194"/>
    </row>
    <row r="3195" spans="14:17" x14ac:dyDescent="0.25">
      <c r="N3195" s="20"/>
      <c r="O3195"/>
      <c r="P3195"/>
      <c r="Q3195"/>
    </row>
    <row r="3196" spans="14:17" hidden="1" outlineLevel="1" x14ac:dyDescent="0.25">
      <c r="N3196" s="20"/>
      <c r="O3196"/>
      <c r="P3196"/>
      <c r="Q3196"/>
    </row>
    <row r="3197" spans="14:17" x14ac:dyDescent="0.25">
      <c r="N3197" s="20"/>
      <c r="O3197"/>
      <c r="P3197"/>
      <c r="Q3197"/>
    </row>
    <row r="3198" spans="14:17" hidden="1" outlineLevel="1" x14ac:dyDescent="0.25">
      <c r="N3198" s="20"/>
      <c r="O3198"/>
      <c r="P3198"/>
      <c r="Q3198"/>
    </row>
    <row r="3199" spans="14:17" x14ac:dyDescent="0.25">
      <c r="N3199" s="20"/>
      <c r="O3199"/>
      <c r="P3199"/>
      <c r="Q3199"/>
    </row>
    <row r="3200" spans="14:17" hidden="1" outlineLevel="1" x14ac:dyDescent="0.25">
      <c r="N3200" s="20"/>
      <c r="O3200"/>
      <c r="P3200"/>
      <c r="Q3200"/>
    </row>
    <row r="3201" spans="14:17" x14ac:dyDescent="0.25">
      <c r="N3201" s="20"/>
      <c r="O3201"/>
      <c r="P3201"/>
      <c r="Q3201"/>
    </row>
    <row r="3202" spans="14:17" hidden="1" outlineLevel="1" x14ac:dyDescent="0.25">
      <c r="N3202" s="20"/>
      <c r="O3202"/>
      <c r="P3202"/>
      <c r="Q3202"/>
    </row>
    <row r="3203" spans="14:17" hidden="1" outlineLevel="1" x14ac:dyDescent="0.25">
      <c r="N3203" s="20"/>
      <c r="O3203"/>
      <c r="P3203"/>
      <c r="Q3203"/>
    </row>
    <row r="3204" spans="14:17" x14ac:dyDescent="0.25">
      <c r="N3204" s="20"/>
      <c r="O3204"/>
      <c r="P3204"/>
      <c r="Q3204"/>
    </row>
    <row r="3205" spans="14:17" hidden="1" outlineLevel="1" x14ac:dyDescent="0.25">
      <c r="N3205" s="20"/>
      <c r="O3205"/>
      <c r="P3205"/>
      <c r="Q3205"/>
    </row>
    <row r="3206" spans="14:17" hidden="1" outlineLevel="1" x14ac:dyDescent="0.25">
      <c r="N3206" s="20"/>
      <c r="O3206"/>
      <c r="P3206"/>
      <c r="Q3206"/>
    </row>
    <row r="3207" spans="14:17" hidden="1" outlineLevel="1" x14ac:dyDescent="0.25">
      <c r="N3207" s="20"/>
      <c r="O3207"/>
      <c r="P3207"/>
      <c r="Q3207"/>
    </row>
    <row r="3208" spans="14:17" x14ac:dyDescent="0.25">
      <c r="N3208" s="20"/>
      <c r="O3208"/>
      <c r="P3208"/>
      <c r="Q3208"/>
    </row>
    <row r="3209" spans="14:17" hidden="1" outlineLevel="1" x14ac:dyDescent="0.25">
      <c r="N3209" s="20"/>
      <c r="O3209"/>
      <c r="P3209"/>
      <c r="Q3209"/>
    </row>
    <row r="3210" spans="14:17" hidden="1" outlineLevel="1" x14ac:dyDescent="0.25">
      <c r="N3210" s="20"/>
      <c r="O3210"/>
      <c r="P3210"/>
      <c r="Q3210"/>
    </row>
    <row r="3211" spans="14:17" x14ac:dyDescent="0.25">
      <c r="N3211" s="20"/>
      <c r="O3211"/>
      <c r="P3211"/>
      <c r="Q3211"/>
    </row>
    <row r="3212" spans="14:17" hidden="1" outlineLevel="1" x14ac:dyDescent="0.25">
      <c r="N3212" s="20"/>
      <c r="O3212"/>
      <c r="P3212"/>
      <c r="Q3212"/>
    </row>
    <row r="3213" spans="14:17" hidden="1" outlineLevel="1" x14ac:dyDescent="0.25">
      <c r="N3213" s="20"/>
      <c r="O3213"/>
      <c r="P3213"/>
      <c r="Q3213"/>
    </row>
    <row r="3214" spans="14:17" x14ac:dyDescent="0.25">
      <c r="N3214" s="20"/>
      <c r="O3214"/>
      <c r="P3214"/>
      <c r="Q3214"/>
    </row>
    <row r="3215" spans="14:17" hidden="1" outlineLevel="1" x14ac:dyDescent="0.25">
      <c r="N3215" s="20"/>
      <c r="O3215"/>
      <c r="P3215"/>
      <c r="Q3215"/>
    </row>
    <row r="3216" spans="14:17" x14ac:dyDescent="0.25">
      <c r="N3216" s="20"/>
      <c r="O3216"/>
      <c r="P3216"/>
      <c r="Q3216"/>
    </row>
    <row r="3217" spans="14:17" hidden="1" outlineLevel="1" x14ac:dyDescent="0.25">
      <c r="N3217" s="20"/>
      <c r="O3217"/>
      <c r="P3217"/>
      <c r="Q3217"/>
    </row>
    <row r="3218" spans="14:17" x14ac:dyDescent="0.25">
      <c r="N3218" s="20"/>
      <c r="O3218"/>
      <c r="P3218"/>
      <c r="Q3218"/>
    </row>
    <row r="3219" spans="14:17" hidden="1" outlineLevel="1" x14ac:dyDescent="0.25">
      <c r="N3219" s="20"/>
      <c r="O3219"/>
      <c r="P3219"/>
      <c r="Q3219"/>
    </row>
    <row r="3220" spans="14:17" hidden="1" outlineLevel="1" x14ac:dyDescent="0.25">
      <c r="N3220" s="20"/>
      <c r="O3220"/>
      <c r="P3220"/>
      <c r="Q3220"/>
    </row>
    <row r="3221" spans="14:17" x14ac:dyDescent="0.25">
      <c r="N3221" s="20"/>
      <c r="O3221"/>
      <c r="P3221"/>
      <c r="Q3221"/>
    </row>
    <row r="3222" spans="14:17" hidden="1" outlineLevel="1" x14ac:dyDescent="0.25">
      <c r="N3222" s="20"/>
      <c r="O3222"/>
      <c r="P3222"/>
      <c r="Q3222"/>
    </row>
    <row r="3223" spans="14:17" x14ac:dyDescent="0.25">
      <c r="N3223" s="20"/>
      <c r="O3223"/>
      <c r="P3223"/>
      <c r="Q3223"/>
    </row>
    <row r="3224" spans="14:17" hidden="1" outlineLevel="1" x14ac:dyDescent="0.25">
      <c r="N3224" s="20"/>
      <c r="O3224"/>
      <c r="P3224"/>
      <c r="Q3224"/>
    </row>
    <row r="3225" spans="14:17" x14ac:dyDescent="0.25">
      <c r="N3225" s="20"/>
      <c r="O3225"/>
      <c r="P3225"/>
      <c r="Q3225"/>
    </row>
    <row r="3226" spans="14:17" hidden="1" outlineLevel="1" x14ac:dyDescent="0.25">
      <c r="N3226" s="20"/>
      <c r="O3226"/>
      <c r="P3226"/>
      <c r="Q3226"/>
    </row>
    <row r="3227" spans="14:17" x14ac:dyDescent="0.25">
      <c r="N3227" s="20"/>
      <c r="O3227"/>
      <c r="P3227"/>
      <c r="Q3227"/>
    </row>
    <row r="3228" spans="14:17" hidden="1" outlineLevel="1" x14ac:dyDescent="0.25">
      <c r="N3228" s="20"/>
      <c r="O3228"/>
      <c r="P3228"/>
      <c r="Q3228"/>
    </row>
    <row r="3229" spans="14:17" x14ac:dyDescent="0.25">
      <c r="N3229" s="20"/>
      <c r="O3229"/>
      <c r="P3229"/>
      <c r="Q3229"/>
    </row>
    <row r="3230" spans="14:17" hidden="1" outlineLevel="1" x14ac:dyDescent="0.25">
      <c r="N3230" s="20"/>
      <c r="O3230"/>
      <c r="P3230"/>
      <c r="Q3230"/>
    </row>
    <row r="3231" spans="14:17" x14ac:dyDescent="0.25">
      <c r="N3231" s="20"/>
      <c r="O3231"/>
      <c r="P3231"/>
      <c r="Q3231"/>
    </row>
    <row r="3232" spans="14:17" hidden="1" outlineLevel="1" x14ac:dyDescent="0.25">
      <c r="N3232" s="20"/>
      <c r="O3232"/>
      <c r="P3232"/>
      <c r="Q3232"/>
    </row>
    <row r="3233" spans="14:17" x14ac:dyDescent="0.25">
      <c r="N3233" s="20"/>
      <c r="O3233"/>
      <c r="P3233"/>
      <c r="Q3233"/>
    </row>
    <row r="3234" spans="14:17" hidden="1" outlineLevel="1" x14ac:dyDescent="0.25">
      <c r="N3234" s="20"/>
      <c r="O3234"/>
      <c r="P3234"/>
      <c r="Q3234"/>
    </row>
    <row r="3235" spans="14:17" x14ac:dyDescent="0.25">
      <c r="N3235" s="20"/>
      <c r="O3235"/>
      <c r="P3235"/>
      <c r="Q3235"/>
    </row>
    <row r="3236" spans="14:17" hidden="1" outlineLevel="1" x14ac:dyDescent="0.25">
      <c r="N3236" s="20"/>
      <c r="O3236"/>
      <c r="P3236"/>
      <c r="Q3236"/>
    </row>
    <row r="3237" spans="14:17" hidden="1" outlineLevel="1" x14ac:dyDescent="0.25">
      <c r="N3237" s="20"/>
      <c r="O3237"/>
      <c r="P3237"/>
      <c r="Q3237"/>
    </row>
    <row r="3238" spans="14:17" x14ac:dyDescent="0.25">
      <c r="N3238" s="20"/>
      <c r="O3238"/>
      <c r="P3238"/>
      <c r="Q3238"/>
    </row>
    <row r="3239" spans="14:17" hidden="1" outlineLevel="1" x14ac:dyDescent="0.25">
      <c r="N3239" s="20"/>
      <c r="O3239"/>
      <c r="P3239"/>
      <c r="Q3239"/>
    </row>
    <row r="3240" spans="14:17" x14ac:dyDescent="0.25">
      <c r="N3240" s="20"/>
      <c r="O3240"/>
      <c r="P3240"/>
      <c r="Q3240"/>
    </row>
    <row r="3241" spans="14:17" hidden="1" outlineLevel="1" x14ac:dyDescent="0.25">
      <c r="N3241" s="20"/>
      <c r="O3241"/>
      <c r="P3241"/>
      <c r="Q3241"/>
    </row>
    <row r="3242" spans="14:17" hidden="1" outlineLevel="1" x14ac:dyDescent="0.25">
      <c r="N3242" s="20"/>
      <c r="O3242"/>
      <c r="P3242"/>
      <c r="Q3242"/>
    </row>
    <row r="3243" spans="14:17" hidden="1" outlineLevel="1" x14ac:dyDescent="0.25">
      <c r="N3243" s="20"/>
      <c r="O3243"/>
      <c r="P3243"/>
      <c r="Q3243"/>
    </row>
    <row r="3244" spans="14:17" hidden="1" outlineLevel="1" x14ac:dyDescent="0.25">
      <c r="N3244" s="20"/>
      <c r="O3244"/>
      <c r="P3244"/>
      <c r="Q3244"/>
    </row>
    <row r="3245" spans="14:17" hidden="1" outlineLevel="1" x14ac:dyDescent="0.25">
      <c r="N3245" s="20"/>
      <c r="O3245"/>
      <c r="P3245"/>
      <c r="Q3245"/>
    </row>
    <row r="3246" spans="14:17" hidden="1" outlineLevel="1" x14ac:dyDescent="0.25">
      <c r="N3246" s="20"/>
      <c r="O3246"/>
      <c r="P3246"/>
      <c r="Q3246"/>
    </row>
    <row r="3247" spans="14:17" hidden="1" outlineLevel="1" x14ac:dyDescent="0.25">
      <c r="N3247" s="20"/>
      <c r="O3247"/>
      <c r="P3247"/>
      <c r="Q3247"/>
    </row>
    <row r="3248" spans="14:17" x14ac:dyDescent="0.25">
      <c r="N3248" s="20"/>
      <c r="O3248"/>
      <c r="P3248"/>
      <c r="Q3248"/>
    </row>
    <row r="3249" spans="14:17" hidden="1" outlineLevel="1" x14ac:dyDescent="0.25">
      <c r="N3249" s="20"/>
      <c r="O3249"/>
      <c r="P3249"/>
      <c r="Q3249"/>
    </row>
    <row r="3250" spans="14:17" hidden="1" outlineLevel="1" x14ac:dyDescent="0.25">
      <c r="N3250" s="20"/>
      <c r="O3250"/>
      <c r="P3250"/>
      <c r="Q3250"/>
    </row>
    <row r="3251" spans="14:17" hidden="1" outlineLevel="1" x14ac:dyDescent="0.25">
      <c r="N3251" s="20"/>
      <c r="O3251"/>
      <c r="P3251"/>
      <c r="Q3251"/>
    </row>
    <row r="3252" spans="14:17" x14ac:dyDescent="0.25">
      <c r="N3252" s="20"/>
      <c r="O3252"/>
      <c r="P3252"/>
      <c r="Q3252"/>
    </row>
    <row r="3253" spans="14:17" hidden="1" outlineLevel="1" x14ac:dyDescent="0.25">
      <c r="N3253" s="20"/>
      <c r="O3253"/>
      <c r="P3253"/>
      <c r="Q3253"/>
    </row>
    <row r="3254" spans="14:17" hidden="1" outlineLevel="1" x14ac:dyDescent="0.25">
      <c r="N3254" s="20"/>
      <c r="O3254"/>
      <c r="P3254"/>
      <c r="Q3254"/>
    </row>
    <row r="3255" spans="14:17" hidden="1" outlineLevel="1" x14ac:dyDescent="0.25">
      <c r="N3255" s="20"/>
      <c r="O3255"/>
      <c r="P3255"/>
      <c r="Q3255"/>
    </row>
    <row r="3256" spans="14:17" hidden="1" outlineLevel="1" x14ac:dyDescent="0.25">
      <c r="N3256" s="20"/>
      <c r="O3256"/>
      <c r="P3256"/>
      <c r="Q3256"/>
    </row>
    <row r="3257" spans="14:17" hidden="1" outlineLevel="1" x14ac:dyDescent="0.25">
      <c r="N3257" s="20"/>
      <c r="O3257"/>
      <c r="P3257"/>
      <c r="Q3257"/>
    </row>
    <row r="3258" spans="14:17" x14ac:dyDescent="0.25">
      <c r="N3258" s="20"/>
      <c r="O3258"/>
      <c r="P3258"/>
      <c r="Q3258"/>
    </row>
    <row r="3259" spans="14:17" hidden="1" outlineLevel="1" x14ac:dyDescent="0.25">
      <c r="N3259" s="20"/>
      <c r="O3259"/>
      <c r="P3259"/>
      <c r="Q3259"/>
    </row>
    <row r="3260" spans="14:17" x14ac:dyDescent="0.25">
      <c r="N3260" s="20"/>
      <c r="O3260"/>
      <c r="P3260"/>
      <c r="Q3260"/>
    </row>
    <row r="3261" spans="14:17" hidden="1" outlineLevel="1" x14ac:dyDescent="0.25">
      <c r="N3261" s="20"/>
      <c r="O3261"/>
      <c r="P3261"/>
      <c r="Q3261"/>
    </row>
    <row r="3262" spans="14:17" x14ac:dyDescent="0.25">
      <c r="N3262" s="20"/>
      <c r="O3262"/>
      <c r="P3262"/>
      <c r="Q3262"/>
    </row>
    <row r="3263" spans="14:17" hidden="1" outlineLevel="1" x14ac:dyDescent="0.25">
      <c r="N3263" s="20"/>
      <c r="O3263"/>
      <c r="P3263"/>
      <c r="Q3263"/>
    </row>
    <row r="3264" spans="14:17" hidden="1" outlineLevel="1" x14ac:dyDescent="0.25">
      <c r="N3264" s="20"/>
      <c r="O3264"/>
      <c r="P3264"/>
      <c r="Q3264"/>
    </row>
    <row r="3265" spans="14:17" x14ac:dyDescent="0.25">
      <c r="N3265" s="20"/>
      <c r="O3265"/>
      <c r="P3265"/>
      <c r="Q3265"/>
    </row>
    <row r="3266" spans="14:17" hidden="1" outlineLevel="1" x14ac:dyDescent="0.25">
      <c r="N3266" s="20"/>
      <c r="O3266"/>
      <c r="P3266"/>
      <c r="Q3266"/>
    </row>
    <row r="3267" spans="14:17" hidden="1" outlineLevel="1" x14ac:dyDescent="0.25">
      <c r="N3267" s="20"/>
      <c r="O3267"/>
      <c r="P3267"/>
      <c r="Q3267"/>
    </row>
    <row r="3268" spans="14:17" x14ac:dyDescent="0.25">
      <c r="N3268" s="20"/>
      <c r="O3268"/>
      <c r="P3268"/>
      <c r="Q3268"/>
    </row>
    <row r="3269" spans="14:17" hidden="1" outlineLevel="1" x14ac:dyDescent="0.25">
      <c r="N3269" s="20"/>
      <c r="O3269"/>
      <c r="P3269"/>
      <c r="Q3269"/>
    </row>
    <row r="3270" spans="14:17" x14ac:dyDescent="0.25">
      <c r="N3270" s="20"/>
      <c r="O3270"/>
      <c r="P3270"/>
      <c r="Q3270"/>
    </row>
    <row r="3271" spans="14:17" hidden="1" outlineLevel="1" x14ac:dyDescent="0.25">
      <c r="N3271" s="20"/>
      <c r="O3271"/>
      <c r="P3271"/>
      <c r="Q3271"/>
    </row>
    <row r="3272" spans="14:17" x14ac:dyDescent="0.25">
      <c r="N3272" s="20"/>
      <c r="O3272"/>
      <c r="P3272"/>
      <c r="Q3272"/>
    </row>
    <row r="3273" spans="14:17" hidden="1" outlineLevel="1" x14ac:dyDescent="0.25">
      <c r="N3273" s="20"/>
      <c r="O3273"/>
      <c r="P3273"/>
      <c r="Q3273"/>
    </row>
    <row r="3274" spans="14:17" x14ac:dyDescent="0.25">
      <c r="N3274" s="20"/>
      <c r="O3274"/>
      <c r="P3274"/>
      <c r="Q3274"/>
    </row>
    <row r="3275" spans="14:17" hidden="1" outlineLevel="1" x14ac:dyDescent="0.25">
      <c r="N3275" s="20"/>
      <c r="O3275"/>
      <c r="P3275"/>
      <c r="Q3275"/>
    </row>
    <row r="3276" spans="14:17" x14ac:dyDescent="0.25">
      <c r="N3276" s="20"/>
      <c r="O3276"/>
      <c r="P3276"/>
      <c r="Q3276"/>
    </row>
    <row r="3277" spans="14:17" hidden="1" outlineLevel="1" x14ac:dyDescent="0.25">
      <c r="N3277" s="20"/>
      <c r="O3277"/>
      <c r="P3277"/>
      <c r="Q3277"/>
    </row>
    <row r="3278" spans="14:17" x14ac:dyDescent="0.25">
      <c r="N3278" s="20"/>
      <c r="O3278"/>
      <c r="P3278"/>
      <c r="Q3278"/>
    </row>
    <row r="3279" spans="14:17" hidden="1" outlineLevel="1" x14ac:dyDescent="0.25">
      <c r="N3279" s="20"/>
      <c r="O3279"/>
      <c r="P3279"/>
      <c r="Q3279"/>
    </row>
    <row r="3280" spans="14:17" x14ac:dyDescent="0.25">
      <c r="N3280" s="20"/>
      <c r="O3280"/>
      <c r="P3280"/>
      <c r="Q3280"/>
    </row>
    <row r="3281" spans="14:17" hidden="1" outlineLevel="1" x14ac:dyDescent="0.25">
      <c r="N3281" s="20"/>
      <c r="O3281"/>
      <c r="P3281"/>
      <c r="Q3281"/>
    </row>
    <row r="3282" spans="14:17" hidden="1" outlineLevel="1" x14ac:dyDescent="0.25">
      <c r="N3282" s="20"/>
      <c r="O3282"/>
      <c r="P3282"/>
      <c r="Q3282"/>
    </row>
    <row r="3283" spans="14:17" hidden="1" outlineLevel="1" x14ac:dyDescent="0.25">
      <c r="N3283" s="20"/>
      <c r="O3283"/>
      <c r="P3283"/>
      <c r="Q3283"/>
    </row>
    <row r="3284" spans="14:17" x14ac:dyDescent="0.25">
      <c r="N3284" s="20"/>
      <c r="O3284"/>
      <c r="P3284"/>
      <c r="Q3284"/>
    </row>
    <row r="3285" spans="14:17" hidden="1" outlineLevel="1" x14ac:dyDescent="0.25">
      <c r="N3285" s="20"/>
      <c r="O3285"/>
      <c r="P3285"/>
      <c r="Q3285"/>
    </row>
    <row r="3286" spans="14:17" x14ac:dyDescent="0.25">
      <c r="N3286" s="20"/>
      <c r="O3286"/>
      <c r="P3286"/>
      <c r="Q3286"/>
    </row>
    <row r="3287" spans="14:17" hidden="1" outlineLevel="1" x14ac:dyDescent="0.25">
      <c r="N3287" s="20"/>
      <c r="O3287"/>
      <c r="P3287"/>
      <c r="Q3287"/>
    </row>
    <row r="3288" spans="14:17" hidden="1" outlineLevel="1" x14ac:dyDescent="0.25">
      <c r="N3288" s="20"/>
      <c r="O3288"/>
      <c r="P3288"/>
      <c r="Q3288"/>
    </row>
    <row r="3289" spans="14:17" hidden="1" outlineLevel="1" x14ac:dyDescent="0.25">
      <c r="N3289" s="20"/>
      <c r="O3289"/>
      <c r="P3289"/>
      <c r="Q3289"/>
    </row>
    <row r="3290" spans="14:17" x14ac:dyDescent="0.25">
      <c r="N3290" s="20"/>
      <c r="O3290"/>
      <c r="P3290"/>
      <c r="Q3290"/>
    </row>
    <row r="3291" spans="14:17" hidden="1" outlineLevel="1" x14ac:dyDescent="0.25">
      <c r="N3291" s="20"/>
      <c r="O3291"/>
      <c r="P3291"/>
      <c r="Q3291"/>
    </row>
    <row r="3292" spans="14:17" hidden="1" outlineLevel="1" x14ac:dyDescent="0.25">
      <c r="N3292" s="20"/>
      <c r="O3292"/>
      <c r="P3292"/>
      <c r="Q3292"/>
    </row>
    <row r="3293" spans="14:17" hidden="1" outlineLevel="1" x14ac:dyDescent="0.25">
      <c r="N3293" s="20"/>
      <c r="O3293"/>
      <c r="P3293"/>
      <c r="Q3293"/>
    </row>
    <row r="3294" spans="14:17" hidden="1" outlineLevel="1" x14ac:dyDescent="0.25">
      <c r="N3294" s="20"/>
      <c r="O3294"/>
      <c r="P3294"/>
      <c r="Q3294"/>
    </row>
    <row r="3295" spans="14:17" hidden="1" outlineLevel="1" x14ac:dyDescent="0.25">
      <c r="N3295" s="20"/>
      <c r="O3295"/>
      <c r="P3295"/>
      <c r="Q3295"/>
    </row>
    <row r="3296" spans="14:17" hidden="1" outlineLevel="1" x14ac:dyDescent="0.25">
      <c r="N3296" s="20"/>
      <c r="O3296"/>
      <c r="P3296"/>
      <c r="Q3296"/>
    </row>
    <row r="3297" spans="14:17" hidden="1" outlineLevel="1" x14ac:dyDescent="0.25">
      <c r="N3297" s="20"/>
      <c r="O3297"/>
      <c r="P3297"/>
      <c r="Q3297"/>
    </row>
    <row r="3298" spans="14:17" hidden="1" outlineLevel="1" x14ac:dyDescent="0.25">
      <c r="N3298" s="20"/>
      <c r="O3298"/>
      <c r="P3298"/>
      <c r="Q3298"/>
    </row>
    <row r="3299" spans="14:17" hidden="1" outlineLevel="1" x14ac:dyDescent="0.25">
      <c r="N3299" s="20"/>
      <c r="O3299"/>
      <c r="P3299"/>
      <c r="Q3299"/>
    </row>
    <row r="3300" spans="14:17" hidden="1" outlineLevel="1" x14ac:dyDescent="0.25">
      <c r="N3300" s="20"/>
      <c r="O3300"/>
      <c r="P3300"/>
      <c r="Q3300"/>
    </row>
    <row r="3301" spans="14:17" hidden="1" outlineLevel="1" x14ac:dyDescent="0.25">
      <c r="N3301" s="20"/>
      <c r="O3301"/>
      <c r="P3301"/>
      <c r="Q3301"/>
    </row>
    <row r="3302" spans="14:17" hidden="1" outlineLevel="1" x14ac:dyDescent="0.25">
      <c r="N3302" s="20"/>
      <c r="O3302"/>
      <c r="P3302"/>
      <c r="Q3302"/>
    </row>
    <row r="3303" spans="14:17" hidden="1" outlineLevel="1" x14ac:dyDescent="0.25">
      <c r="N3303" s="20"/>
      <c r="O3303"/>
      <c r="P3303"/>
      <c r="Q3303"/>
    </row>
    <row r="3304" spans="14:17" hidden="1" outlineLevel="1" x14ac:dyDescent="0.25">
      <c r="N3304" s="20"/>
      <c r="O3304"/>
      <c r="P3304"/>
      <c r="Q3304"/>
    </row>
    <row r="3305" spans="14:17" hidden="1" outlineLevel="1" x14ac:dyDescent="0.25">
      <c r="N3305" s="20"/>
      <c r="O3305"/>
      <c r="P3305"/>
      <c r="Q3305"/>
    </row>
    <row r="3306" spans="14:17" hidden="1" outlineLevel="1" x14ac:dyDescent="0.25">
      <c r="N3306" s="20"/>
      <c r="O3306"/>
      <c r="P3306"/>
      <c r="Q3306"/>
    </row>
    <row r="3307" spans="14:17" hidden="1" outlineLevel="1" x14ac:dyDescent="0.25">
      <c r="N3307" s="20"/>
      <c r="O3307"/>
      <c r="P3307"/>
      <c r="Q3307"/>
    </row>
    <row r="3308" spans="14:17" hidden="1" outlineLevel="1" x14ac:dyDescent="0.25">
      <c r="N3308" s="20"/>
      <c r="O3308"/>
      <c r="P3308"/>
      <c r="Q3308"/>
    </row>
    <row r="3309" spans="14:17" hidden="1" outlineLevel="1" x14ac:dyDescent="0.25">
      <c r="N3309" s="20"/>
      <c r="O3309"/>
      <c r="P3309"/>
      <c r="Q3309"/>
    </row>
    <row r="3310" spans="14:17" hidden="1" outlineLevel="1" x14ac:dyDescent="0.25">
      <c r="N3310" s="20"/>
      <c r="O3310"/>
      <c r="P3310"/>
      <c r="Q3310"/>
    </row>
    <row r="3311" spans="14:17" hidden="1" outlineLevel="1" x14ac:dyDescent="0.25">
      <c r="N3311" s="20"/>
      <c r="O3311"/>
      <c r="P3311"/>
      <c r="Q3311"/>
    </row>
    <row r="3312" spans="14:17" x14ac:dyDescent="0.25">
      <c r="N3312" s="20"/>
      <c r="O3312"/>
      <c r="P3312"/>
      <c r="Q3312"/>
    </row>
    <row r="3313" spans="14:17" hidden="1" outlineLevel="1" x14ac:dyDescent="0.25">
      <c r="N3313" s="20"/>
      <c r="O3313"/>
      <c r="P3313"/>
      <c r="Q3313"/>
    </row>
    <row r="3314" spans="14:17" x14ac:dyDescent="0.25">
      <c r="N3314" s="20"/>
      <c r="O3314"/>
      <c r="P3314"/>
      <c r="Q3314"/>
    </row>
    <row r="3315" spans="14:17" hidden="1" outlineLevel="1" x14ac:dyDescent="0.25">
      <c r="N3315" s="20"/>
      <c r="O3315"/>
      <c r="P3315"/>
      <c r="Q3315"/>
    </row>
    <row r="3316" spans="14:17" x14ac:dyDescent="0.25">
      <c r="N3316" s="20"/>
      <c r="O3316"/>
      <c r="P3316"/>
      <c r="Q3316"/>
    </row>
    <row r="3317" spans="14:17" hidden="1" outlineLevel="1" x14ac:dyDescent="0.25">
      <c r="N3317" s="20"/>
      <c r="O3317"/>
      <c r="P3317"/>
      <c r="Q3317"/>
    </row>
    <row r="3318" spans="14:17" hidden="1" outlineLevel="1" x14ac:dyDescent="0.25">
      <c r="N3318" s="20"/>
      <c r="O3318"/>
      <c r="P3318"/>
      <c r="Q3318"/>
    </row>
    <row r="3319" spans="14:17" hidden="1" outlineLevel="1" x14ac:dyDescent="0.25">
      <c r="N3319" s="20"/>
      <c r="O3319"/>
      <c r="P3319"/>
      <c r="Q3319"/>
    </row>
    <row r="3320" spans="14:17" hidden="1" outlineLevel="1" x14ac:dyDescent="0.25">
      <c r="N3320" s="20"/>
      <c r="O3320"/>
      <c r="P3320"/>
      <c r="Q3320"/>
    </row>
    <row r="3321" spans="14:17" hidden="1" outlineLevel="1" x14ac:dyDescent="0.25">
      <c r="N3321" s="20"/>
      <c r="O3321"/>
      <c r="P3321"/>
      <c r="Q3321"/>
    </row>
    <row r="3322" spans="14:17" hidden="1" outlineLevel="1" x14ac:dyDescent="0.25">
      <c r="N3322" s="20"/>
      <c r="O3322"/>
      <c r="P3322"/>
      <c r="Q3322"/>
    </row>
    <row r="3323" spans="14:17" x14ac:dyDescent="0.25">
      <c r="N3323" s="20"/>
      <c r="O3323"/>
      <c r="P3323"/>
      <c r="Q3323"/>
    </row>
    <row r="3324" spans="14:17" hidden="1" outlineLevel="1" x14ac:dyDescent="0.25">
      <c r="N3324" s="20"/>
      <c r="O3324"/>
      <c r="P3324"/>
      <c r="Q3324"/>
    </row>
    <row r="3325" spans="14:17" x14ac:dyDescent="0.25">
      <c r="N3325" s="20"/>
      <c r="O3325"/>
      <c r="P3325"/>
      <c r="Q3325"/>
    </row>
    <row r="3326" spans="14:17" hidden="1" outlineLevel="1" x14ac:dyDescent="0.25">
      <c r="N3326" s="20"/>
      <c r="O3326"/>
      <c r="P3326"/>
      <c r="Q3326"/>
    </row>
    <row r="3327" spans="14:17" x14ac:dyDescent="0.25">
      <c r="N3327" s="20"/>
      <c r="O3327"/>
      <c r="P3327"/>
      <c r="Q3327"/>
    </row>
    <row r="3328" spans="14:17" hidden="1" outlineLevel="1" x14ac:dyDescent="0.25">
      <c r="N3328" s="20"/>
      <c r="O3328"/>
      <c r="P3328"/>
      <c r="Q3328"/>
    </row>
    <row r="3329" spans="14:17" hidden="1" outlineLevel="1" x14ac:dyDescent="0.25">
      <c r="N3329" s="20"/>
      <c r="O3329"/>
      <c r="P3329"/>
      <c r="Q3329"/>
    </row>
    <row r="3330" spans="14:17" hidden="1" outlineLevel="1" x14ac:dyDescent="0.25">
      <c r="N3330" s="20"/>
      <c r="O3330"/>
      <c r="P3330"/>
      <c r="Q3330"/>
    </row>
    <row r="3331" spans="14:17" x14ac:dyDescent="0.25">
      <c r="N3331" s="20"/>
      <c r="O3331"/>
      <c r="P3331"/>
      <c r="Q3331"/>
    </row>
    <row r="3332" spans="14:17" hidden="1" outlineLevel="1" x14ac:dyDescent="0.25">
      <c r="N3332" s="20"/>
      <c r="O3332"/>
      <c r="P3332"/>
      <c r="Q3332"/>
    </row>
    <row r="3333" spans="14:17" hidden="1" outlineLevel="1" x14ac:dyDescent="0.25">
      <c r="N3333" s="20"/>
      <c r="O3333"/>
      <c r="P3333"/>
      <c r="Q3333"/>
    </row>
    <row r="3334" spans="14:17" hidden="1" outlineLevel="1" x14ac:dyDescent="0.25">
      <c r="N3334" s="20"/>
      <c r="O3334"/>
      <c r="P3334"/>
      <c r="Q3334"/>
    </row>
    <row r="3335" spans="14:17" hidden="1" outlineLevel="1" x14ac:dyDescent="0.25">
      <c r="N3335" s="20"/>
      <c r="O3335"/>
      <c r="P3335"/>
      <c r="Q3335"/>
    </row>
    <row r="3336" spans="14:17" hidden="1" outlineLevel="1" x14ac:dyDescent="0.25">
      <c r="N3336" s="20"/>
      <c r="O3336"/>
      <c r="P3336"/>
      <c r="Q3336"/>
    </row>
    <row r="3337" spans="14:17" x14ac:dyDescent="0.25">
      <c r="N3337" s="20"/>
      <c r="O3337"/>
      <c r="P3337"/>
      <c r="Q3337"/>
    </row>
    <row r="3338" spans="14:17" hidden="1" outlineLevel="1" x14ac:dyDescent="0.25">
      <c r="N3338" s="20"/>
      <c r="O3338"/>
      <c r="P3338"/>
      <c r="Q3338"/>
    </row>
    <row r="3339" spans="14:17" x14ac:dyDescent="0.25">
      <c r="N3339" s="20"/>
      <c r="O3339"/>
      <c r="P3339"/>
      <c r="Q3339"/>
    </row>
    <row r="3340" spans="14:17" hidden="1" outlineLevel="1" x14ac:dyDescent="0.25">
      <c r="N3340" s="20"/>
      <c r="O3340"/>
      <c r="P3340"/>
      <c r="Q3340"/>
    </row>
    <row r="3341" spans="14:17" x14ac:dyDescent="0.25">
      <c r="N3341" s="20"/>
      <c r="O3341"/>
      <c r="P3341"/>
      <c r="Q3341"/>
    </row>
    <row r="3342" spans="14:17" hidden="1" outlineLevel="1" x14ac:dyDescent="0.25">
      <c r="N3342" s="20"/>
      <c r="O3342"/>
      <c r="P3342"/>
      <c r="Q3342"/>
    </row>
    <row r="3343" spans="14:17" hidden="1" outlineLevel="1" x14ac:dyDescent="0.25">
      <c r="N3343" s="20"/>
      <c r="O3343"/>
      <c r="P3343"/>
      <c r="Q3343"/>
    </row>
    <row r="3344" spans="14:17" hidden="1" outlineLevel="1" x14ac:dyDescent="0.25">
      <c r="N3344" s="20"/>
      <c r="O3344"/>
      <c r="P3344"/>
      <c r="Q3344"/>
    </row>
    <row r="3345" spans="14:17" hidden="1" outlineLevel="1" x14ac:dyDescent="0.25">
      <c r="N3345" s="20"/>
      <c r="O3345"/>
      <c r="P3345"/>
      <c r="Q3345"/>
    </row>
    <row r="3346" spans="14:17" hidden="1" outlineLevel="1" x14ac:dyDescent="0.25">
      <c r="N3346" s="20"/>
      <c r="O3346"/>
      <c r="P3346"/>
      <c r="Q3346"/>
    </row>
    <row r="3347" spans="14:17" hidden="1" outlineLevel="1" x14ac:dyDescent="0.25">
      <c r="N3347" s="20"/>
      <c r="O3347"/>
      <c r="P3347"/>
      <c r="Q3347"/>
    </row>
    <row r="3348" spans="14:17" hidden="1" outlineLevel="1" x14ac:dyDescent="0.25">
      <c r="N3348" s="20"/>
      <c r="O3348"/>
      <c r="P3348"/>
      <c r="Q3348"/>
    </row>
    <row r="3349" spans="14:17" hidden="1" outlineLevel="1" x14ac:dyDescent="0.25">
      <c r="N3349" s="20"/>
      <c r="O3349"/>
      <c r="P3349"/>
      <c r="Q3349"/>
    </row>
    <row r="3350" spans="14:17" hidden="1" outlineLevel="1" x14ac:dyDescent="0.25">
      <c r="N3350" s="20"/>
      <c r="O3350"/>
      <c r="P3350"/>
      <c r="Q3350"/>
    </row>
    <row r="3351" spans="14:17" hidden="1" outlineLevel="1" x14ac:dyDescent="0.25">
      <c r="N3351" s="20"/>
      <c r="O3351"/>
      <c r="P3351"/>
      <c r="Q3351"/>
    </row>
    <row r="3352" spans="14:17" hidden="1" outlineLevel="1" x14ac:dyDescent="0.25">
      <c r="N3352" s="20"/>
      <c r="O3352"/>
      <c r="P3352"/>
      <c r="Q3352"/>
    </row>
    <row r="3353" spans="14:17" hidden="1" outlineLevel="1" x14ac:dyDescent="0.25">
      <c r="N3353" s="20"/>
      <c r="O3353"/>
      <c r="P3353"/>
      <c r="Q3353"/>
    </row>
    <row r="3354" spans="14:17" hidden="1" outlineLevel="1" x14ac:dyDescent="0.25">
      <c r="N3354" s="20"/>
      <c r="O3354"/>
      <c r="P3354"/>
      <c r="Q3354"/>
    </row>
    <row r="3355" spans="14:17" hidden="1" outlineLevel="1" x14ac:dyDescent="0.25">
      <c r="N3355" s="20"/>
      <c r="O3355"/>
      <c r="P3355"/>
      <c r="Q3355"/>
    </row>
    <row r="3356" spans="14:17" hidden="1" outlineLevel="1" x14ac:dyDescent="0.25">
      <c r="N3356" s="20"/>
      <c r="O3356"/>
      <c r="P3356"/>
      <c r="Q3356"/>
    </row>
    <row r="3357" spans="14:17" hidden="1" outlineLevel="1" x14ac:dyDescent="0.25">
      <c r="N3357" s="20"/>
      <c r="O3357"/>
      <c r="P3357"/>
      <c r="Q3357"/>
    </row>
    <row r="3358" spans="14:17" hidden="1" outlineLevel="1" x14ac:dyDescent="0.25">
      <c r="N3358" s="20"/>
      <c r="O3358"/>
      <c r="P3358"/>
      <c r="Q3358"/>
    </row>
    <row r="3359" spans="14:17" hidden="1" outlineLevel="1" x14ac:dyDescent="0.25">
      <c r="N3359" s="20"/>
      <c r="O3359"/>
      <c r="P3359"/>
      <c r="Q3359"/>
    </row>
    <row r="3360" spans="14:17" hidden="1" outlineLevel="1" x14ac:dyDescent="0.25">
      <c r="N3360" s="20"/>
      <c r="O3360"/>
      <c r="P3360"/>
      <c r="Q3360"/>
    </row>
    <row r="3361" spans="14:17" hidden="1" outlineLevel="1" x14ac:dyDescent="0.25">
      <c r="N3361" s="20"/>
      <c r="O3361"/>
      <c r="P3361"/>
      <c r="Q3361"/>
    </row>
    <row r="3362" spans="14:17" x14ac:dyDescent="0.25">
      <c r="N3362" s="20"/>
      <c r="O3362"/>
      <c r="P3362"/>
      <c r="Q3362"/>
    </row>
    <row r="3363" spans="14:17" hidden="1" outlineLevel="1" x14ac:dyDescent="0.25">
      <c r="N3363" s="20"/>
      <c r="O3363"/>
      <c r="P3363"/>
      <c r="Q3363"/>
    </row>
    <row r="3364" spans="14:17" x14ac:dyDescent="0.25">
      <c r="N3364" s="20"/>
      <c r="O3364"/>
      <c r="P3364"/>
      <c r="Q3364"/>
    </row>
    <row r="3365" spans="14:17" hidden="1" outlineLevel="1" x14ac:dyDescent="0.25">
      <c r="N3365" s="20"/>
      <c r="O3365"/>
      <c r="P3365"/>
      <c r="Q3365"/>
    </row>
    <row r="3366" spans="14:17" x14ac:dyDescent="0.25">
      <c r="N3366" s="20"/>
      <c r="O3366"/>
      <c r="P3366"/>
      <c r="Q3366"/>
    </row>
    <row r="3367" spans="14:17" hidden="1" outlineLevel="1" x14ac:dyDescent="0.25">
      <c r="N3367" s="20"/>
      <c r="O3367"/>
      <c r="P3367"/>
      <c r="Q3367"/>
    </row>
    <row r="3368" spans="14:17" x14ac:dyDescent="0.25">
      <c r="N3368" s="20"/>
      <c r="O3368"/>
      <c r="P3368"/>
      <c r="Q3368"/>
    </row>
    <row r="3369" spans="14:17" hidden="1" outlineLevel="1" x14ac:dyDescent="0.25">
      <c r="N3369" s="20"/>
      <c r="O3369"/>
      <c r="P3369"/>
      <c r="Q3369"/>
    </row>
    <row r="3370" spans="14:17" x14ac:dyDescent="0.25">
      <c r="N3370" s="20"/>
      <c r="O3370"/>
      <c r="P3370"/>
      <c r="Q3370"/>
    </row>
    <row r="3371" spans="14:17" hidden="1" outlineLevel="1" x14ac:dyDescent="0.25">
      <c r="N3371" s="20"/>
      <c r="O3371"/>
      <c r="P3371"/>
      <c r="Q3371"/>
    </row>
    <row r="3372" spans="14:17" x14ac:dyDescent="0.25">
      <c r="N3372" s="20"/>
      <c r="O3372"/>
      <c r="P3372"/>
      <c r="Q3372"/>
    </row>
    <row r="3373" spans="14:17" hidden="1" outlineLevel="1" x14ac:dyDescent="0.25">
      <c r="N3373" s="20"/>
      <c r="O3373"/>
      <c r="P3373"/>
      <c r="Q3373"/>
    </row>
    <row r="3374" spans="14:17" hidden="1" outlineLevel="1" x14ac:dyDescent="0.25">
      <c r="N3374" s="20"/>
      <c r="O3374"/>
      <c r="P3374"/>
      <c r="Q3374"/>
    </row>
    <row r="3375" spans="14:17" x14ac:dyDescent="0.25">
      <c r="N3375" s="20"/>
      <c r="O3375"/>
      <c r="P3375"/>
      <c r="Q3375"/>
    </row>
    <row r="3376" spans="14:17" hidden="1" outlineLevel="1" x14ac:dyDescent="0.25">
      <c r="N3376" s="20"/>
      <c r="O3376"/>
      <c r="P3376"/>
      <c r="Q3376"/>
    </row>
    <row r="3377" spans="14:17" x14ac:dyDescent="0.25">
      <c r="N3377" s="20"/>
      <c r="O3377"/>
      <c r="P3377"/>
      <c r="Q3377"/>
    </row>
    <row r="3378" spans="14:17" hidden="1" outlineLevel="1" x14ac:dyDescent="0.25">
      <c r="N3378" s="20"/>
      <c r="O3378"/>
      <c r="P3378"/>
      <c r="Q3378"/>
    </row>
    <row r="3379" spans="14:17" hidden="1" outlineLevel="1" x14ac:dyDescent="0.25">
      <c r="N3379" s="20"/>
      <c r="O3379"/>
      <c r="P3379"/>
      <c r="Q3379"/>
    </row>
    <row r="3380" spans="14:17" x14ac:dyDescent="0.25">
      <c r="N3380" s="20"/>
      <c r="O3380"/>
      <c r="P3380"/>
      <c r="Q3380"/>
    </row>
    <row r="3381" spans="14:17" hidden="1" outlineLevel="1" x14ac:dyDescent="0.25">
      <c r="N3381" s="20"/>
      <c r="O3381"/>
      <c r="P3381"/>
      <c r="Q3381"/>
    </row>
    <row r="3382" spans="14:17" x14ac:dyDescent="0.25">
      <c r="N3382" s="20"/>
      <c r="O3382"/>
      <c r="P3382"/>
      <c r="Q3382"/>
    </row>
    <row r="3383" spans="14:17" hidden="1" outlineLevel="1" x14ac:dyDescent="0.25">
      <c r="N3383" s="20"/>
      <c r="O3383"/>
      <c r="P3383"/>
      <c r="Q3383"/>
    </row>
    <row r="3384" spans="14:17" x14ac:dyDescent="0.25">
      <c r="N3384" s="20"/>
      <c r="O3384"/>
      <c r="P3384"/>
      <c r="Q3384"/>
    </row>
    <row r="3385" spans="14:17" hidden="1" outlineLevel="1" x14ac:dyDescent="0.25">
      <c r="N3385" s="20"/>
      <c r="O3385"/>
      <c r="P3385"/>
      <c r="Q3385"/>
    </row>
    <row r="3386" spans="14:17" hidden="1" outlineLevel="1" x14ac:dyDescent="0.25">
      <c r="N3386" s="20"/>
      <c r="O3386"/>
      <c r="P3386"/>
      <c r="Q3386"/>
    </row>
    <row r="3387" spans="14:17" x14ac:dyDescent="0.25">
      <c r="N3387" s="20"/>
      <c r="O3387"/>
      <c r="P3387"/>
      <c r="Q3387"/>
    </row>
    <row r="3388" spans="14:17" hidden="1" outlineLevel="1" x14ac:dyDescent="0.25">
      <c r="N3388" s="20"/>
      <c r="O3388"/>
      <c r="P3388"/>
      <c r="Q3388"/>
    </row>
    <row r="3389" spans="14:17" hidden="1" outlineLevel="1" x14ac:dyDescent="0.25">
      <c r="N3389" s="20"/>
      <c r="O3389"/>
      <c r="P3389"/>
      <c r="Q3389"/>
    </row>
    <row r="3390" spans="14:17" x14ac:dyDescent="0.25">
      <c r="N3390" s="20"/>
      <c r="O3390"/>
      <c r="P3390"/>
      <c r="Q3390"/>
    </row>
    <row r="3391" spans="14:17" hidden="1" outlineLevel="1" x14ac:dyDescent="0.25">
      <c r="N3391" s="20"/>
      <c r="O3391"/>
      <c r="P3391"/>
      <c r="Q3391"/>
    </row>
    <row r="3392" spans="14:17" x14ac:dyDescent="0.25">
      <c r="N3392" s="20"/>
      <c r="O3392"/>
      <c r="P3392"/>
      <c r="Q3392"/>
    </row>
    <row r="3393" spans="14:17" hidden="1" outlineLevel="1" x14ac:dyDescent="0.25">
      <c r="N3393" s="20"/>
      <c r="O3393"/>
      <c r="P3393"/>
      <c r="Q3393"/>
    </row>
    <row r="3394" spans="14:17" x14ac:dyDescent="0.25">
      <c r="N3394" s="20"/>
      <c r="O3394"/>
      <c r="P3394"/>
      <c r="Q3394"/>
    </row>
    <row r="3395" spans="14:17" hidden="1" outlineLevel="1" x14ac:dyDescent="0.25">
      <c r="N3395" s="20"/>
      <c r="O3395"/>
      <c r="P3395"/>
      <c r="Q3395"/>
    </row>
    <row r="3396" spans="14:17" hidden="1" outlineLevel="1" x14ac:dyDescent="0.25">
      <c r="N3396" s="20"/>
      <c r="O3396"/>
      <c r="P3396"/>
      <c r="Q3396"/>
    </row>
    <row r="3397" spans="14:17" hidden="1" outlineLevel="1" x14ac:dyDescent="0.25">
      <c r="N3397" s="20"/>
      <c r="O3397"/>
      <c r="P3397"/>
      <c r="Q3397"/>
    </row>
    <row r="3398" spans="14:17" hidden="1" outlineLevel="1" x14ac:dyDescent="0.25">
      <c r="N3398" s="20"/>
      <c r="O3398"/>
      <c r="P3398"/>
      <c r="Q3398"/>
    </row>
    <row r="3399" spans="14:17" hidden="1" outlineLevel="1" x14ac:dyDescent="0.25">
      <c r="N3399" s="20"/>
      <c r="O3399"/>
      <c r="P3399"/>
      <c r="Q3399"/>
    </row>
    <row r="3400" spans="14:17" hidden="1" outlineLevel="1" x14ac:dyDescent="0.25">
      <c r="N3400" s="20"/>
      <c r="O3400"/>
      <c r="P3400"/>
      <c r="Q3400"/>
    </row>
    <row r="3401" spans="14:17" x14ac:dyDescent="0.25">
      <c r="N3401" s="20"/>
      <c r="O3401"/>
      <c r="P3401"/>
      <c r="Q3401"/>
    </row>
    <row r="3402" spans="14:17" hidden="1" outlineLevel="1" x14ac:dyDescent="0.25">
      <c r="N3402" s="20"/>
      <c r="O3402"/>
      <c r="P3402"/>
      <c r="Q3402"/>
    </row>
    <row r="3403" spans="14:17" x14ac:dyDescent="0.25">
      <c r="N3403" s="20"/>
      <c r="O3403"/>
      <c r="P3403"/>
      <c r="Q3403"/>
    </row>
    <row r="3404" spans="14:17" hidden="1" outlineLevel="1" x14ac:dyDescent="0.25">
      <c r="N3404" s="20"/>
      <c r="O3404"/>
      <c r="P3404"/>
      <c r="Q3404"/>
    </row>
    <row r="3405" spans="14:17" hidden="1" outlineLevel="1" x14ac:dyDescent="0.25">
      <c r="N3405" s="20"/>
      <c r="O3405"/>
      <c r="P3405"/>
      <c r="Q3405"/>
    </row>
    <row r="3406" spans="14:17" x14ac:dyDescent="0.25">
      <c r="N3406" s="20"/>
      <c r="O3406"/>
      <c r="P3406"/>
      <c r="Q3406"/>
    </row>
    <row r="3407" spans="14:17" hidden="1" outlineLevel="1" x14ac:dyDescent="0.25">
      <c r="N3407" s="20"/>
      <c r="O3407"/>
      <c r="P3407"/>
      <c r="Q3407"/>
    </row>
    <row r="3408" spans="14:17" hidden="1" outlineLevel="1" x14ac:dyDescent="0.25">
      <c r="N3408" s="20"/>
      <c r="O3408"/>
      <c r="P3408"/>
      <c r="Q3408"/>
    </row>
    <row r="3409" spans="14:17" x14ac:dyDescent="0.25">
      <c r="N3409" s="20"/>
      <c r="O3409"/>
      <c r="P3409"/>
      <c r="Q3409"/>
    </row>
    <row r="3410" spans="14:17" hidden="1" outlineLevel="1" x14ac:dyDescent="0.25">
      <c r="N3410" s="20"/>
      <c r="O3410"/>
      <c r="P3410"/>
      <c r="Q3410"/>
    </row>
    <row r="3411" spans="14:17" x14ac:dyDescent="0.25">
      <c r="N3411" s="20"/>
      <c r="O3411"/>
      <c r="P3411"/>
      <c r="Q3411"/>
    </row>
    <row r="3412" spans="14:17" hidden="1" outlineLevel="1" x14ac:dyDescent="0.25">
      <c r="N3412" s="20"/>
      <c r="O3412"/>
      <c r="P3412"/>
      <c r="Q3412"/>
    </row>
    <row r="3413" spans="14:17" hidden="1" outlineLevel="1" x14ac:dyDescent="0.25">
      <c r="N3413" s="20"/>
      <c r="O3413"/>
      <c r="P3413"/>
      <c r="Q3413"/>
    </row>
    <row r="3414" spans="14:17" hidden="1" outlineLevel="1" x14ac:dyDescent="0.25">
      <c r="N3414" s="20"/>
      <c r="O3414"/>
      <c r="P3414"/>
      <c r="Q3414"/>
    </row>
    <row r="3415" spans="14:17" hidden="1" outlineLevel="1" x14ac:dyDescent="0.25">
      <c r="N3415" s="20"/>
      <c r="O3415"/>
      <c r="P3415"/>
      <c r="Q3415"/>
    </row>
    <row r="3416" spans="14:17" hidden="1" outlineLevel="1" x14ac:dyDescent="0.25">
      <c r="N3416" s="20"/>
      <c r="O3416"/>
      <c r="P3416"/>
      <c r="Q3416"/>
    </row>
    <row r="3417" spans="14:17" hidden="1" outlineLevel="1" x14ac:dyDescent="0.25">
      <c r="N3417" s="20"/>
      <c r="O3417"/>
      <c r="P3417"/>
      <c r="Q3417"/>
    </row>
    <row r="3418" spans="14:17" hidden="1" outlineLevel="1" x14ac:dyDescent="0.25">
      <c r="N3418" s="20"/>
      <c r="O3418"/>
      <c r="P3418"/>
      <c r="Q3418"/>
    </row>
    <row r="3419" spans="14:17" hidden="1" outlineLevel="1" x14ac:dyDescent="0.25">
      <c r="N3419" s="20"/>
      <c r="O3419"/>
      <c r="P3419"/>
      <c r="Q3419"/>
    </row>
    <row r="3420" spans="14:17" hidden="1" outlineLevel="1" x14ac:dyDescent="0.25">
      <c r="N3420" s="20"/>
      <c r="O3420"/>
      <c r="P3420"/>
      <c r="Q3420"/>
    </row>
    <row r="3421" spans="14:17" hidden="1" outlineLevel="1" x14ac:dyDescent="0.25">
      <c r="N3421" s="20"/>
      <c r="O3421"/>
      <c r="P3421"/>
      <c r="Q3421"/>
    </row>
    <row r="3422" spans="14:17" x14ac:dyDescent="0.25">
      <c r="N3422" s="20"/>
      <c r="O3422"/>
      <c r="P3422"/>
      <c r="Q3422"/>
    </row>
    <row r="3423" spans="14:17" hidden="1" outlineLevel="1" x14ac:dyDescent="0.25">
      <c r="N3423" s="20"/>
      <c r="O3423"/>
      <c r="P3423"/>
      <c r="Q3423"/>
    </row>
    <row r="3424" spans="14:17" hidden="1" outlineLevel="1" x14ac:dyDescent="0.25">
      <c r="N3424" s="20"/>
      <c r="O3424"/>
      <c r="P3424"/>
      <c r="Q3424"/>
    </row>
    <row r="3425" spans="14:17" hidden="1" outlineLevel="1" x14ac:dyDescent="0.25">
      <c r="N3425" s="20"/>
      <c r="O3425"/>
      <c r="P3425"/>
      <c r="Q3425"/>
    </row>
    <row r="3426" spans="14:17" hidden="1" outlineLevel="1" x14ac:dyDescent="0.25">
      <c r="N3426" s="20"/>
      <c r="O3426"/>
      <c r="P3426"/>
      <c r="Q3426"/>
    </row>
    <row r="3427" spans="14:17" hidden="1" outlineLevel="1" x14ac:dyDescent="0.25">
      <c r="N3427" s="20"/>
      <c r="O3427"/>
      <c r="P3427"/>
      <c r="Q3427"/>
    </row>
    <row r="3428" spans="14:17" hidden="1" outlineLevel="1" x14ac:dyDescent="0.25">
      <c r="N3428" s="20"/>
      <c r="O3428"/>
      <c r="P3428"/>
      <c r="Q3428"/>
    </row>
    <row r="3429" spans="14:17" hidden="1" outlineLevel="1" x14ac:dyDescent="0.25">
      <c r="N3429" s="20"/>
      <c r="O3429"/>
      <c r="P3429"/>
      <c r="Q3429"/>
    </row>
    <row r="3430" spans="14:17" hidden="1" outlineLevel="1" x14ac:dyDescent="0.25">
      <c r="N3430" s="20"/>
      <c r="O3430"/>
      <c r="P3430"/>
      <c r="Q3430"/>
    </row>
    <row r="3431" spans="14:17" hidden="1" outlineLevel="1" x14ac:dyDescent="0.25">
      <c r="N3431" s="20"/>
      <c r="O3431"/>
      <c r="P3431"/>
      <c r="Q3431"/>
    </row>
    <row r="3432" spans="14:17" hidden="1" outlineLevel="1" x14ac:dyDescent="0.25">
      <c r="N3432" s="20"/>
      <c r="O3432"/>
      <c r="P3432"/>
      <c r="Q3432"/>
    </row>
    <row r="3433" spans="14:17" hidden="1" outlineLevel="1" x14ac:dyDescent="0.25">
      <c r="N3433" s="20"/>
      <c r="O3433"/>
      <c r="P3433"/>
      <c r="Q3433"/>
    </row>
    <row r="3434" spans="14:17" hidden="1" outlineLevel="1" x14ac:dyDescent="0.25">
      <c r="N3434" s="20"/>
      <c r="O3434"/>
      <c r="P3434"/>
      <c r="Q3434"/>
    </row>
    <row r="3435" spans="14:17" hidden="1" outlineLevel="1" x14ac:dyDescent="0.25">
      <c r="N3435" s="20"/>
      <c r="O3435"/>
      <c r="P3435"/>
      <c r="Q3435"/>
    </row>
    <row r="3436" spans="14:17" hidden="1" outlineLevel="1" x14ac:dyDescent="0.25">
      <c r="N3436" s="20"/>
      <c r="O3436"/>
      <c r="P3436"/>
      <c r="Q3436"/>
    </row>
    <row r="3437" spans="14:17" hidden="1" outlineLevel="1" x14ac:dyDescent="0.25">
      <c r="N3437" s="20"/>
      <c r="O3437"/>
      <c r="P3437"/>
      <c r="Q3437"/>
    </row>
    <row r="3438" spans="14:17" hidden="1" outlineLevel="1" x14ac:dyDescent="0.25">
      <c r="N3438" s="20"/>
      <c r="O3438"/>
      <c r="P3438"/>
      <c r="Q3438"/>
    </row>
    <row r="3439" spans="14:17" hidden="1" outlineLevel="1" x14ac:dyDescent="0.25">
      <c r="N3439" s="20"/>
      <c r="O3439"/>
      <c r="P3439"/>
      <c r="Q3439"/>
    </row>
    <row r="3440" spans="14:17" hidden="1" outlineLevel="1" x14ac:dyDescent="0.25">
      <c r="N3440" s="20"/>
      <c r="O3440"/>
      <c r="P3440"/>
      <c r="Q3440"/>
    </row>
    <row r="3441" spans="14:17" hidden="1" outlineLevel="1" x14ac:dyDescent="0.25">
      <c r="N3441" s="20"/>
      <c r="O3441"/>
      <c r="P3441"/>
      <c r="Q3441"/>
    </row>
    <row r="3442" spans="14:17" hidden="1" outlineLevel="1" x14ac:dyDescent="0.25">
      <c r="N3442" s="20"/>
      <c r="O3442"/>
      <c r="P3442"/>
      <c r="Q3442"/>
    </row>
    <row r="3443" spans="14:17" x14ac:dyDescent="0.25">
      <c r="N3443" s="20"/>
      <c r="O3443"/>
      <c r="P3443"/>
      <c r="Q3443"/>
    </row>
    <row r="3444" spans="14:17" hidden="1" outlineLevel="1" x14ac:dyDescent="0.25">
      <c r="N3444" s="20"/>
      <c r="O3444"/>
      <c r="P3444"/>
      <c r="Q3444"/>
    </row>
    <row r="3445" spans="14:17" hidden="1" outlineLevel="1" x14ac:dyDescent="0.25">
      <c r="N3445" s="20"/>
      <c r="O3445"/>
      <c r="P3445"/>
      <c r="Q3445"/>
    </row>
    <row r="3446" spans="14:17" hidden="1" outlineLevel="1" x14ac:dyDescent="0.25">
      <c r="N3446" s="20"/>
      <c r="O3446"/>
      <c r="P3446"/>
      <c r="Q3446"/>
    </row>
    <row r="3447" spans="14:17" x14ac:dyDescent="0.25">
      <c r="N3447" s="20"/>
      <c r="O3447"/>
      <c r="P3447"/>
      <c r="Q3447"/>
    </row>
    <row r="3448" spans="14:17" hidden="1" outlineLevel="1" x14ac:dyDescent="0.25">
      <c r="N3448" s="20"/>
      <c r="O3448"/>
      <c r="P3448"/>
      <c r="Q3448"/>
    </row>
    <row r="3449" spans="14:17" x14ac:dyDescent="0.25">
      <c r="N3449" s="20"/>
      <c r="O3449"/>
      <c r="P3449"/>
      <c r="Q3449"/>
    </row>
    <row r="3450" spans="14:17" hidden="1" outlineLevel="1" x14ac:dyDescent="0.25">
      <c r="N3450" s="20"/>
      <c r="O3450"/>
      <c r="P3450"/>
      <c r="Q3450"/>
    </row>
    <row r="3451" spans="14:17" x14ac:dyDescent="0.25">
      <c r="N3451" s="20"/>
      <c r="O3451"/>
      <c r="P3451"/>
      <c r="Q3451"/>
    </row>
    <row r="3452" spans="14:17" hidden="1" outlineLevel="1" x14ac:dyDescent="0.25">
      <c r="N3452" s="20"/>
      <c r="O3452"/>
      <c r="P3452"/>
      <c r="Q3452"/>
    </row>
    <row r="3453" spans="14:17" x14ac:dyDescent="0.25">
      <c r="N3453" s="20"/>
      <c r="O3453"/>
      <c r="P3453"/>
      <c r="Q3453"/>
    </row>
    <row r="3454" spans="14:17" hidden="1" outlineLevel="1" x14ac:dyDescent="0.25">
      <c r="N3454" s="20"/>
      <c r="O3454"/>
      <c r="P3454"/>
      <c r="Q3454"/>
    </row>
    <row r="3455" spans="14:17" x14ac:dyDescent="0.25">
      <c r="N3455" s="20"/>
      <c r="O3455"/>
      <c r="P3455"/>
      <c r="Q3455"/>
    </row>
    <row r="3456" spans="14:17" hidden="1" outlineLevel="1" x14ac:dyDescent="0.25">
      <c r="N3456" s="20"/>
      <c r="O3456"/>
      <c r="P3456"/>
      <c r="Q3456"/>
    </row>
    <row r="3457" spans="14:17" x14ac:dyDescent="0.25">
      <c r="N3457" s="20"/>
      <c r="O3457"/>
      <c r="P3457"/>
      <c r="Q3457"/>
    </row>
    <row r="3458" spans="14:17" hidden="1" outlineLevel="1" x14ac:dyDescent="0.25">
      <c r="N3458" s="20"/>
      <c r="O3458"/>
      <c r="P3458"/>
      <c r="Q3458"/>
    </row>
    <row r="3459" spans="14:17" hidden="1" outlineLevel="1" x14ac:dyDescent="0.25">
      <c r="N3459" s="20"/>
      <c r="O3459"/>
      <c r="P3459"/>
      <c r="Q3459"/>
    </row>
    <row r="3460" spans="14:17" hidden="1" outlineLevel="1" x14ac:dyDescent="0.25">
      <c r="N3460" s="20"/>
      <c r="O3460"/>
      <c r="P3460"/>
      <c r="Q3460"/>
    </row>
    <row r="3461" spans="14:17" hidden="1" outlineLevel="1" x14ac:dyDescent="0.25">
      <c r="N3461" s="20"/>
      <c r="O3461"/>
      <c r="P3461"/>
      <c r="Q3461"/>
    </row>
    <row r="3462" spans="14:17" x14ac:dyDescent="0.25">
      <c r="N3462" s="20"/>
      <c r="O3462"/>
      <c r="P3462"/>
      <c r="Q3462"/>
    </row>
    <row r="3463" spans="14:17" hidden="1" outlineLevel="1" x14ac:dyDescent="0.25">
      <c r="N3463" s="20"/>
      <c r="O3463"/>
      <c r="P3463"/>
      <c r="Q3463"/>
    </row>
    <row r="3464" spans="14:17" hidden="1" outlineLevel="1" x14ac:dyDescent="0.25">
      <c r="N3464" s="20"/>
      <c r="O3464"/>
      <c r="P3464"/>
      <c r="Q3464"/>
    </row>
    <row r="3465" spans="14:17" hidden="1" outlineLevel="1" x14ac:dyDescent="0.25">
      <c r="N3465" s="20"/>
      <c r="O3465"/>
      <c r="P3465"/>
      <c r="Q3465"/>
    </row>
    <row r="3466" spans="14:17" x14ac:dyDescent="0.25">
      <c r="N3466" s="20"/>
      <c r="O3466"/>
      <c r="P3466"/>
      <c r="Q3466"/>
    </row>
    <row r="3467" spans="14:17" hidden="1" outlineLevel="1" x14ac:dyDescent="0.25">
      <c r="N3467" s="20"/>
      <c r="O3467"/>
      <c r="P3467"/>
      <c r="Q3467"/>
    </row>
    <row r="3468" spans="14:17" hidden="1" outlineLevel="1" x14ac:dyDescent="0.25">
      <c r="N3468" s="20"/>
      <c r="O3468"/>
      <c r="P3468"/>
      <c r="Q3468"/>
    </row>
    <row r="3469" spans="14:17" hidden="1" outlineLevel="1" x14ac:dyDescent="0.25">
      <c r="N3469" s="20"/>
      <c r="O3469"/>
      <c r="P3469"/>
      <c r="Q3469"/>
    </row>
    <row r="3470" spans="14:17" hidden="1" outlineLevel="1" x14ac:dyDescent="0.25">
      <c r="N3470" s="20"/>
      <c r="O3470"/>
      <c r="P3470"/>
      <c r="Q3470"/>
    </row>
    <row r="3471" spans="14:17" hidden="1" outlineLevel="1" x14ac:dyDescent="0.25">
      <c r="N3471" s="20"/>
      <c r="O3471"/>
      <c r="P3471"/>
      <c r="Q3471"/>
    </row>
    <row r="3472" spans="14:17" hidden="1" outlineLevel="1" x14ac:dyDescent="0.25">
      <c r="N3472" s="20"/>
      <c r="O3472"/>
      <c r="P3472"/>
      <c r="Q3472"/>
    </row>
    <row r="3473" spans="14:17" x14ac:dyDescent="0.25">
      <c r="N3473" s="20"/>
      <c r="O3473"/>
      <c r="P3473"/>
      <c r="Q3473"/>
    </row>
    <row r="3474" spans="14:17" hidden="1" outlineLevel="1" x14ac:dyDescent="0.25">
      <c r="N3474" s="20"/>
      <c r="O3474"/>
      <c r="P3474"/>
      <c r="Q3474"/>
    </row>
    <row r="3475" spans="14:17" x14ac:dyDescent="0.25">
      <c r="N3475" s="20"/>
      <c r="O3475"/>
      <c r="P3475"/>
      <c r="Q3475"/>
    </row>
    <row r="3476" spans="14:17" hidden="1" outlineLevel="1" x14ac:dyDescent="0.25">
      <c r="N3476" s="20"/>
      <c r="O3476"/>
      <c r="P3476"/>
      <c r="Q3476"/>
    </row>
    <row r="3477" spans="14:17" x14ac:dyDescent="0.25">
      <c r="N3477" s="20"/>
      <c r="O3477"/>
      <c r="P3477"/>
      <c r="Q3477"/>
    </row>
    <row r="3478" spans="14:17" hidden="1" outlineLevel="1" x14ac:dyDescent="0.25">
      <c r="N3478" s="20"/>
      <c r="O3478"/>
      <c r="P3478"/>
      <c r="Q3478"/>
    </row>
    <row r="3479" spans="14:17" x14ac:dyDescent="0.25">
      <c r="N3479" s="20"/>
      <c r="O3479"/>
      <c r="P3479"/>
      <c r="Q3479"/>
    </row>
    <row r="3480" spans="14:17" hidden="1" outlineLevel="1" x14ac:dyDescent="0.25">
      <c r="N3480" s="20"/>
      <c r="O3480"/>
      <c r="P3480"/>
      <c r="Q3480"/>
    </row>
    <row r="3481" spans="14:17" x14ac:dyDescent="0.25">
      <c r="N3481" s="20"/>
      <c r="O3481"/>
      <c r="P3481"/>
      <c r="Q3481"/>
    </row>
    <row r="3482" spans="14:17" hidden="1" outlineLevel="1" x14ac:dyDescent="0.25">
      <c r="N3482" s="20"/>
      <c r="O3482"/>
      <c r="P3482"/>
      <c r="Q3482"/>
    </row>
    <row r="3483" spans="14:17" x14ac:dyDescent="0.25">
      <c r="N3483" s="20"/>
      <c r="O3483"/>
      <c r="P3483"/>
      <c r="Q3483"/>
    </row>
    <row r="3484" spans="14:17" hidden="1" outlineLevel="1" x14ac:dyDescent="0.25">
      <c r="N3484" s="20"/>
      <c r="O3484"/>
      <c r="P3484"/>
      <c r="Q3484"/>
    </row>
    <row r="3485" spans="14:17" hidden="1" outlineLevel="1" x14ac:dyDescent="0.25">
      <c r="N3485" s="20"/>
      <c r="O3485"/>
      <c r="P3485"/>
      <c r="Q3485"/>
    </row>
    <row r="3486" spans="14:17" x14ac:dyDescent="0.25">
      <c r="N3486" s="20"/>
      <c r="O3486"/>
      <c r="P3486"/>
      <c r="Q3486"/>
    </row>
    <row r="3487" spans="14:17" hidden="1" outlineLevel="1" x14ac:dyDescent="0.25">
      <c r="N3487" s="20"/>
      <c r="O3487"/>
      <c r="P3487"/>
      <c r="Q3487"/>
    </row>
    <row r="3488" spans="14:17" x14ac:dyDescent="0.25">
      <c r="N3488" s="20"/>
      <c r="O3488"/>
      <c r="P3488"/>
      <c r="Q3488"/>
    </row>
    <row r="3489" spans="14:17" hidden="1" outlineLevel="1" x14ac:dyDescent="0.25">
      <c r="N3489" s="20"/>
      <c r="O3489"/>
      <c r="P3489"/>
      <c r="Q3489"/>
    </row>
    <row r="3490" spans="14:17" x14ac:dyDescent="0.25">
      <c r="N3490" s="20"/>
      <c r="O3490"/>
      <c r="P3490"/>
      <c r="Q3490"/>
    </row>
    <row r="3491" spans="14:17" hidden="1" outlineLevel="1" x14ac:dyDescent="0.25">
      <c r="N3491" s="20"/>
      <c r="O3491"/>
      <c r="P3491"/>
      <c r="Q3491"/>
    </row>
    <row r="3492" spans="14:17" x14ac:dyDescent="0.25">
      <c r="N3492" s="20"/>
      <c r="O3492"/>
      <c r="P3492"/>
      <c r="Q3492"/>
    </row>
    <row r="3493" spans="14:17" hidden="1" outlineLevel="1" x14ac:dyDescent="0.25">
      <c r="N3493" s="20"/>
      <c r="O3493"/>
      <c r="P3493"/>
      <c r="Q3493"/>
    </row>
    <row r="3494" spans="14:17" x14ac:dyDescent="0.25">
      <c r="N3494" s="20"/>
      <c r="O3494"/>
      <c r="P3494"/>
      <c r="Q3494"/>
    </row>
    <row r="3495" spans="14:17" hidden="1" outlineLevel="1" x14ac:dyDescent="0.25">
      <c r="N3495" s="20"/>
      <c r="O3495"/>
      <c r="P3495"/>
      <c r="Q3495"/>
    </row>
    <row r="3496" spans="14:17" x14ac:dyDescent="0.25">
      <c r="N3496" s="20"/>
      <c r="O3496"/>
      <c r="P3496"/>
      <c r="Q3496"/>
    </row>
    <row r="3497" spans="14:17" hidden="1" outlineLevel="1" x14ac:dyDescent="0.25">
      <c r="N3497" s="20"/>
      <c r="O3497"/>
      <c r="P3497"/>
      <c r="Q3497"/>
    </row>
    <row r="3498" spans="14:17" x14ac:dyDescent="0.25">
      <c r="N3498" s="20"/>
      <c r="O3498"/>
      <c r="P3498"/>
      <c r="Q3498"/>
    </row>
    <row r="3499" spans="14:17" hidden="1" outlineLevel="1" x14ac:dyDescent="0.25">
      <c r="N3499" s="20"/>
      <c r="O3499"/>
      <c r="P3499"/>
      <c r="Q3499"/>
    </row>
    <row r="3500" spans="14:17" x14ac:dyDescent="0.25">
      <c r="N3500" s="20"/>
      <c r="O3500"/>
      <c r="P3500"/>
      <c r="Q3500"/>
    </row>
    <row r="3501" spans="14:17" hidden="1" outlineLevel="1" x14ac:dyDescent="0.25">
      <c r="N3501" s="20"/>
      <c r="O3501"/>
      <c r="P3501"/>
      <c r="Q3501"/>
    </row>
    <row r="3502" spans="14:17" x14ac:dyDescent="0.25">
      <c r="N3502" s="20"/>
      <c r="O3502"/>
      <c r="P3502"/>
      <c r="Q3502"/>
    </row>
    <row r="3503" spans="14:17" hidden="1" outlineLevel="1" x14ac:dyDescent="0.25">
      <c r="N3503" s="20"/>
      <c r="O3503"/>
      <c r="P3503"/>
      <c r="Q3503"/>
    </row>
    <row r="3504" spans="14:17" x14ac:dyDescent="0.25">
      <c r="N3504" s="20"/>
      <c r="O3504"/>
      <c r="P3504"/>
      <c r="Q3504"/>
    </row>
    <row r="3505" spans="14:17" hidden="1" outlineLevel="1" x14ac:dyDescent="0.25">
      <c r="N3505" s="20"/>
      <c r="O3505"/>
      <c r="P3505"/>
      <c r="Q3505"/>
    </row>
    <row r="3506" spans="14:17" x14ac:dyDescent="0.25">
      <c r="N3506" s="20"/>
      <c r="O3506"/>
      <c r="P3506"/>
      <c r="Q3506"/>
    </row>
    <row r="3507" spans="14:17" hidden="1" outlineLevel="1" x14ac:dyDescent="0.25">
      <c r="N3507" s="20"/>
      <c r="O3507"/>
      <c r="P3507"/>
      <c r="Q3507"/>
    </row>
    <row r="3508" spans="14:17" x14ac:dyDescent="0.25">
      <c r="N3508" s="20"/>
      <c r="O3508"/>
      <c r="P3508"/>
      <c r="Q3508"/>
    </row>
    <row r="3509" spans="14:17" hidden="1" outlineLevel="1" x14ac:dyDescent="0.25">
      <c r="N3509" s="20"/>
      <c r="O3509"/>
      <c r="P3509"/>
      <c r="Q3509"/>
    </row>
    <row r="3510" spans="14:17" hidden="1" outlineLevel="1" x14ac:dyDescent="0.25">
      <c r="N3510" s="20"/>
      <c r="O3510"/>
      <c r="P3510"/>
      <c r="Q3510"/>
    </row>
    <row r="3511" spans="14:17" hidden="1" outlineLevel="1" x14ac:dyDescent="0.25">
      <c r="N3511" s="20"/>
      <c r="O3511"/>
      <c r="P3511"/>
      <c r="Q3511"/>
    </row>
    <row r="3512" spans="14:17" hidden="1" outlineLevel="1" x14ac:dyDescent="0.25">
      <c r="N3512" s="20"/>
      <c r="O3512"/>
      <c r="P3512"/>
      <c r="Q3512"/>
    </row>
    <row r="3513" spans="14:17" hidden="1" outlineLevel="1" x14ac:dyDescent="0.25">
      <c r="N3513" s="20"/>
      <c r="O3513"/>
      <c r="P3513"/>
      <c r="Q3513"/>
    </row>
    <row r="3514" spans="14:17" hidden="1" outlineLevel="1" x14ac:dyDescent="0.25">
      <c r="N3514" s="20"/>
      <c r="O3514"/>
      <c r="P3514"/>
      <c r="Q3514"/>
    </row>
    <row r="3515" spans="14:17" x14ac:dyDescent="0.25">
      <c r="N3515" s="20"/>
      <c r="O3515"/>
      <c r="P3515"/>
      <c r="Q3515"/>
    </row>
    <row r="3516" spans="14:17" hidden="1" outlineLevel="1" x14ac:dyDescent="0.25">
      <c r="N3516" s="20"/>
      <c r="O3516"/>
      <c r="P3516"/>
      <c r="Q3516"/>
    </row>
    <row r="3517" spans="14:17" hidden="1" outlineLevel="1" x14ac:dyDescent="0.25">
      <c r="N3517" s="20"/>
      <c r="O3517"/>
      <c r="P3517"/>
      <c r="Q3517"/>
    </row>
    <row r="3518" spans="14:17" hidden="1" outlineLevel="1" x14ac:dyDescent="0.25">
      <c r="N3518" s="20"/>
      <c r="O3518"/>
      <c r="P3518"/>
      <c r="Q3518"/>
    </row>
    <row r="3519" spans="14:17" x14ac:dyDescent="0.25">
      <c r="N3519" s="20"/>
      <c r="O3519"/>
      <c r="P3519"/>
      <c r="Q3519"/>
    </row>
    <row r="3520" spans="14:17" hidden="1" outlineLevel="1" x14ac:dyDescent="0.25">
      <c r="N3520" s="20"/>
      <c r="O3520"/>
      <c r="P3520"/>
      <c r="Q3520"/>
    </row>
    <row r="3521" spans="14:17" x14ac:dyDescent="0.25">
      <c r="N3521" s="20"/>
      <c r="O3521"/>
      <c r="P3521"/>
      <c r="Q3521"/>
    </row>
    <row r="3522" spans="14:17" hidden="1" outlineLevel="1" x14ac:dyDescent="0.25">
      <c r="N3522" s="20"/>
      <c r="O3522"/>
      <c r="P3522"/>
      <c r="Q3522"/>
    </row>
    <row r="3523" spans="14:17" x14ac:dyDescent="0.25">
      <c r="N3523" s="20"/>
      <c r="O3523"/>
      <c r="P3523"/>
      <c r="Q3523"/>
    </row>
    <row r="3524" spans="14:17" hidden="1" outlineLevel="1" x14ac:dyDescent="0.25">
      <c r="N3524" s="20"/>
      <c r="O3524"/>
      <c r="P3524"/>
      <c r="Q3524"/>
    </row>
    <row r="3525" spans="14:17" x14ac:dyDescent="0.25">
      <c r="N3525" s="20"/>
      <c r="O3525"/>
      <c r="P3525"/>
      <c r="Q3525"/>
    </row>
    <row r="3526" spans="14:17" hidden="1" outlineLevel="1" x14ac:dyDescent="0.25">
      <c r="N3526" s="20"/>
      <c r="O3526"/>
      <c r="P3526"/>
      <c r="Q3526"/>
    </row>
    <row r="3527" spans="14:17" x14ac:dyDescent="0.25">
      <c r="N3527" s="20"/>
      <c r="O3527"/>
      <c r="P3527"/>
      <c r="Q3527"/>
    </row>
    <row r="3528" spans="14:17" hidden="1" outlineLevel="1" x14ac:dyDescent="0.25">
      <c r="N3528" s="20"/>
      <c r="O3528"/>
      <c r="P3528"/>
      <c r="Q3528"/>
    </row>
    <row r="3529" spans="14:17" x14ac:dyDescent="0.25">
      <c r="N3529" s="20"/>
      <c r="O3529"/>
      <c r="P3529"/>
      <c r="Q3529"/>
    </row>
    <row r="3530" spans="14:17" hidden="1" outlineLevel="1" x14ac:dyDescent="0.25">
      <c r="N3530" s="20"/>
      <c r="O3530"/>
      <c r="P3530"/>
      <c r="Q3530"/>
    </row>
    <row r="3531" spans="14:17" x14ac:dyDescent="0.25">
      <c r="N3531" s="20"/>
      <c r="O3531"/>
      <c r="P3531"/>
      <c r="Q3531"/>
    </row>
    <row r="3532" spans="14:17" hidden="1" outlineLevel="1" x14ac:dyDescent="0.25">
      <c r="N3532" s="20"/>
      <c r="O3532"/>
      <c r="P3532"/>
      <c r="Q3532"/>
    </row>
    <row r="3533" spans="14:17" x14ac:dyDescent="0.25">
      <c r="N3533" s="20"/>
      <c r="O3533"/>
      <c r="P3533"/>
      <c r="Q3533"/>
    </row>
    <row r="3534" spans="14:17" hidden="1" outlineLevel="1" x14ac:dyDescent="0.25">
      <c r="N3534" s="20"/>
      <c r="O3534"/>
      <c r="P3534"/>
      <c r="Q3534"/>
    </row>
    <row r="3535" spans="14:17" x14ac:dyDescent="0.25">
      <c r="N3535" s="20"/>
      <c r="O3535"/>
      <c r="P3535"/>
      <c r="Q3535"/>
    </row>
    <row r="3536" spans="14:17" hidden="1" outlineLevel="1" x14ac:dyDescent="0.25">
      <c r="N3536" s="20"/>
      <c r="O3536"/>
      <c r="P3536"/>
      <c r="Q3536"/>
    </row>
    <row r="3537" spans="14:17" x14ac:dyDescent="0.25">
      <c r="N3537" s="20"/>
      <c r="O3537"/>
      <c r="P3537"/>
      <c r="Q3537"/>
    </row>
    <row r="3538" spans="14:17" hidden="1" outlineLevel="1" x14ac:dyDescent="0.25">
      <c r="N3538" s="20"/>
      <c r="O3538"/>
      <c r="P3538"/>
      <c r="Q3538"/>
    </row>
    <row r="3539" spans="14:17" x14ac:dyDescent="0.25">
      <c r="N3539" s="20"/>
      <c r="O3539"/>
      <c r="P3539"/>
      <c r="Q3539"/>
    </row>
    <row r="3540" spans="14:17" hidden="1" outlineLevel="1" x14ac:dyDescent="0.25">
      <c r="N3540" s="20"/>
      <c r="O3540"/>
      <c r="P3540"/>
      <c r="Q3540"/>
    </row>
    <row r="3541" spans="14:17" hidden="1" outlineLevel="1" x14ac:dyDescent="0.25">
      <c r="N3541" s="20"/>
      <c r="O3541"/>
      <c r="P3541"/>
      <c r="Q3541"/>
    </row>
    <row r="3542" spans="14:17" hidden="1" outlineLevel="1" x14ac:dyDescent="0.25">
      <c r="N3542" s="20"/>
      <c r="O3542"/>
      <c r="P3542"/>
      <c r="Q3542"/>
    </row>
    <row r="3543" spans="14:17" hidden="1" outlineLevel="1" x14ac:dyDescent="0.25">
      <c r="N3543" s="20"/>
      <c r="O3543"/>
      <c r="P3543"/>
      <c r="Q3543"/>
    </row>
    <row r="3544" spans="14:17" hidden="1" outlineLevel="1" x14ac:dyDescent="0.25">
      <c r="N3544" s="20"/>
      <c r="O3544"/>
      <c r="P3544"/>
      <c r="Q3544"/>
    </row>
    <row r="3545" spans="14:17" hidden="1" outlineLevel="1" x14ac:dyDescent="0.25">
      <c r="N3545" s="20"/>
      <c r="O3545"/>
      <c r="P3545"/>
      <c r="Q3545"/>
    </row>
    <row r="3546" spans="14:17" hidden="1" outlineLevel="1" x14ac:dyDescent="0.25">
      <c r="N3546" s="20"/>
      <c r="O3546"/>
      <c r="P3546"/>
      <c r="Q3546"/>
    </row>
    <row r="3547" spans="14:17" x14ac:dyDescent="0.25">
      <c r="N3547" s="20"/>
      <c r="O3547"/>
      <c r="P3547"/>
      <c r="Q3547"/>
    </row>
    <row r="3548" spans="14:17" hidden="1" outlineLevel="1" x14ac:dyDescent="0.25">
      <c r="N3548" s="20"/>
      <c r="O3548"/>
      <c r="P3548"/>
      <c r="Q3548"/>
    </row>
    <row r="3549" spans="14:17" hidden="1" outlineLevel="1" x14ac:dyDescent="0.25">
      <c r="N3549" s="20"/>
      <c r="O3549"/>
      <c r="P3549"/>
      <c r="Q3549"/>
    </row>
    <row r="3550" spans="14:17" x14ac:dyDescent="0.25">
      <c r="N3550" s="20"/>
      <c r="O3550"/>
      <c r="P3550"/>
      <c r="Q3550"/>
    </row>
    <row r="3551" spans="14:17" hidden="1" outlineLevel="1" x14ac:dyDescent="0.25">
      <c r="N3551" s="20"/>
      <c r="O3551"/>
      <c r="P3551"/>
      <c r="Q3551"/>
    </row>
    <row r="3552" spans="14:17" x14ac:dyDescent="0.25">
      <c r="N3552" s="20"/>
      <c r="O3552"/>
      <c r="P3552"/>
      <c r="Q3552"/>
    </row>
    <row r="3553" spans="14:17" hidden="1" outlineLevel="1" x14ac:dyDescent="0.25">
      <c r="N3553" s="20"/>
      <c r="O3553"/>
      <c r="P3553"/>
      <c r="Q3553"/>
    </row>
    <row r="3554" spans="14:17" x14ac:dyDescent="0.25">
      <c r="N3554" s="20"/>
      <c r="O3554"/>
      <c r="P3554"/>
      <c r="Q3554"/>
    </row>
    <row r="3555" spans="14:17" hidden="1" outlineLevel="1" x14ac:dyDescent="0.25">
      <c r="N3555" s="20"/>
      <c r="O3555"/>
      <c r="P3555"/>
      <c r="Q3555"/>
    </row>
    <row r="3556" spans="14:17" x14ac:dyDescent="0.25">
      <c r="N3556" s="20"/>
      <c r="O3556"/>
      <c r="P3556"/>
      <c r="Q3556"/>
    </row>
    <row r="3557" spans="14:17" hidden="1" outlineLevel="1" x14ac:dyDescent="0.25">
      <c r="N3557" s="20"/>
      <c r="O3557"/>
      <c r="P3557"/>
      <c r="Q3557"/>
    </row>
    <row r="3558" spans="14:17" x14ac:dyDescent="0.25">
      <c r="N3558" s="20"/>
      <c r="O3558"/>
      <c r="P3558"/>
      <c r="Q3558"/>
    </row>
    <row r="3559" spans="14:17" hidden="1" outlineLevel="1" x14ac:dyDescent="0.25">
      <c r="N3559" s="20"/>
      <c r="O3559"/>
      <c r="P3559"/>
      <c r="Q3559"/>
    </row>
    <row r="3560" spans="14:17" hidden="1" outlineLevel="1" x14ac:dyDescent="0.25">
      <c r="N3560" s="20"/>
      <c r="O3560"/>
      <c r="P3560"/>
      <c r="Q3560"/>
    </row>
    <row r="3561" spans="14:17" x14ac:dyDescent="0.25">
      <c r="N3561" s="20"/>
      <c r="O3561"/>
      <c r="P3561"/>
      <c r="Q3561"/>
    </row>
    <row r="3562" spans="14:17" hidden="1" outlineLevel="1" x14ac:dyDescent="0.25">
      <c r="N3562" s="20"/>
      <c r="O3562"/>
      <c r="P3562"/>
      <c r="Q3562"/>
    </row>
    <row r="3563" spans="14:17" x14ac:dyDescent="0.25">
      <c r="N3563" s="20"/>
      <c r="O3563"/>
      <c r="P3563"/>
      <c r="Q3563"/>
    </row>
    <row r="3564" spans="14:17" hidden="1" outlineLevel="1" x14ac:dyDescent="0.25">
      <c r="N3564" s="20"/>
      <c r="O3564"/>
      <c r="P3564"/>
      <c r="Q3564"/>
    </row>
    <row r="3565" spans="14:17" x14ac:dyDescent="0.25">
      <c r="N3565" s="20"/>
      <c r="O3565"/>
      <c r="P3565"/>
      <c r="Q3565"/>
    </row>
    <row r="3566" spans="14:17" hidden="1" outlineLevel="1" x14ac:dyDescent="0.25">
      <c r="N3566" s="20"/>
      <c r="O3566"/>
      <c r="P3566"/>
      <c r="Q3566"/>
    </row>
    <row r="3567" spans="14:17" hidden="1" outlineLevel="1" x14ac:dyDescent="0.25">
      <c r="N3567" s="20"/>
      <c r="O3567"/>
      <c r="P3567"/>
      <c r="Q3567"/>
    </row>
    <row r="3568" spans="14:17" hidden="1" outlineLevel="1" x14ac:dyDescent="0.25">
      <c r="N3568" s="20"/>
      <c r="O3568"/>
      <c r="P3568"/>
      <c r="Q3568"/>
    </row>
    <row r="3569" spans="14:17" hidden="1" outlineLevel="1" x14ac:dyDescent="0.25">
      <c r="N3569" s="20"/>
      <c r="O3569"/>
      <c r="P3569"/>
      <c r="Q3569"/>
    </row>
    <row r="3570" spans="14:17" hidden="1" outlineLevel="1" x14ac:dyDescent="0.25">
      <c r="N3570" s="20"/>
      <c r="O3570"/>
      <c r="P3570"/>
      <c r="Q3570"/>
    </row>
    <row r="3571" spans="14:17" x14ac:dyDescent="0.25">
      <c r="N3571" s="20"/>
      <c r="O3571"/>
      <c r="P3571"/>
      <c r="Q3571"/>
    </row>
    <row r="3572" spans="14:17" hidden="1" outlineLevel="1" x14ac:dyDescent="0.25">
      <c r="N3572" s="20"/>
      <c r="O3572"/>
      <c r="P3572"/>
      <c r="Q3572"/>
    </row>
    <row r="3573" spans="14:17" x14ac:dyDescent="0.25">
      <c r="N3573" s="20"/>
      <c r="O3573"/>
      <c r="P3573"/>
      <c r="Q3573"/>
    </row>
    <row r="3574" spans="14:17" hidden="1" outlineLevel="1" x14ac:dyDescent="0.25">
      <c r="N3574" s="20"/>
      <c r="O3574"/>
      <c r="P3574"/>
      <c r="Q3574"/>
    </row>
    <row r="3575" spans="14:17" hidden="1" outlineLevel="1" x14ac:dyDescent="0.25">
      <c r="N3575" s="20"/>
      <c r="O3575"/>
      <c r="P3575"/>
      <c r="Q3575"/>
    </row>
    <row r="3576" spans="14:17" x14ac:dyDescent="0.25">
      <c r="N3576" s="20"/>
      <c r="O3576"/>
      <c r="P3576"/>
      <c r="Q3576"/>
    </row>
    <row r="3577" spans="14:17" hidden="1" outlineLevel="1" x14ac:dyDescent="0.25">
      <c r="N3577" s="20"/>
      <c r="O3577"/>
      <c r="P3577"/>
      <c r="Q3577"/>
    </row>
    <row r="3578" spans="14:17" x14ac:dyDescent="0.25">
      <c r="N3578" s="20"/>
      <c r="O3578"/>
      <c r="P3578"/>
      <c r="Q3578"/>
    </row>
    <row r="3579" spans="14:17" hidden="1" outlineLevel="1" x14ac:dyDescent="0.25">
      <c r="N3579" s="20"/>
      <c r="O3579"/>
      <c r="P3579"/>
      <c r="Q3579"/>
    </row>
    <row r="3580" spans="14:17" hidden="1" outlineLevel="1" x14ac:dyDescent="0.25">
      <c r="N3580" s="20"/>
      <c r="O3580"/>
      <c r="P3580"/>
      <c r="Q3580"/>
    </row>
    <row r="3581" spans="14:17" x14ac:dyDescent="0.25">
      <c r="N3581" s="20"/>
      <c r="O3581"/>
      <c r="P3581"/>
      <c r="Q3581"/>
    </row>
    <row r="3582" spans="14:17" hidden="1" outlineLevel="1" x14ac:dyDescent="0.25">
      <c r="N3582" s="20"/>
      <c r="O3582"/>
      <c r="P3582"/>
      <c r="Q3582"/>
    </row>
    <row r="3583" spans="14:17" x14ac:dyDescent="0.25">
      <c r="N3583" s="20"/>
      <c r="O3583"/>
      <c r="P3583"/>
      <c r="Q3583"/>
    </row>
    <row r="3584" spans="14:17" hidden="1" outlineLevel="1" x14ac:dyDescent="0.25">
      <c r="N3584" s="20"/>
      <c r="O3584"/>
      <c r="P3584"/>
      <c r="Q3584"/>
    </row>
    <row r="3585" spans="14:17" x14ac:dyDescent="0.25">
      <c r="N3585" s="20"/>
      <c r="O3585"/>
      <c r="P3585"/>
      <c r="Q3585"/>
    </row>
    <row r="3586" spans="14:17" hidden="1" outlineLevel="1" x14ac:dyDescent="0.25">
      <c r="N3586" s="20"/>
      <c r="O3586"/>
      <c r="P3586"/>
      <c r="Q3586"/>
    </row>
    <row r="3587" spans="14:17" x14ac:dyDescent="0.25">
      <c r="N3587" s="20"/>
      <c r="O3587"/>
      <c r="P3587"/>
      <c r="Q3587"/>
    </row>
    <row r="3588" spans="14:17" hidden="1" outlineLevel="1" x14ac:dyDescent="0.25">
      <c r="N3588" s="20"/>
      <c r="O3588"/>
      <c r="P3588"/>
      <c r="Q3588"/>
    </row>
    <row r="3589" spans="14:17" x14ac:dyDescent="0.25">
      <c r="N3589" s="20"/>
      <c r="O3589"/>
      <c r="P3589"/>
      <c r="Q3589"/>
    </row>
    <row r="3590" spans="14:17" hidden="1" outlineLevel="1" x14ac:dyDescent="0.25">
      <c r="N3590" s="20"/>
      <c r="O3590"/>
      <c r="P3590"/>
      <c r="Q3590"/>
    </row>
    <row r="3591" spans="14:17" hidden="1" outlineLevel="1" x14ac:dyDescent="0.25">
      <c r="N3591" s="20"/>
      <c r="O3591"/>
      <c r="P3591"/>
      <c r="Q3591"/>
    </row>
    <row r="3592" spans="14:17" x14ac:dyDescent="0.25">
      <c r="N3592" s="20"/>
      <c r="O3592"/>
      <c r="P3592"/>
      <c r="Q3592"/>
    </row>
    <row r="3593" spans="14:17" hidden="1" outlineLevel="1" x14ac:dyDescent="0.25">
      <c r="N3593" s="20"/>
      <c r="O3593"/>
      <c r="P3593"/>
      <c r="Q3593"/>
    </row>
    <row r="3594" spans="14:17" hidden="1" outlineLevel="1" x14ac:dyDescent="0.25">
      <c r="N3594" s="20"/>
      <c r="O3594"/>
      <c r="P3594"/>
      <c r="Q3594"/>
    </row>
    <row r="3595" spans="14:17" hidden="1" outlineLevel="1" x14ac:dyDescent="0.25">
      <c r="N3595" s="20"/>
      <c r="O3595"/>
      <c r="P3595"/>
      <c r="Q3595"/>
    </row>
    <row r="3596" spans="14:17" x14ac:dyDescent="0.25">
      <c r="N3596" s="20"/>
      <c r="O3596"/>
      <c r="P3596"/>
      <c r="Q3596"/>
    </row>
    <row r="3597" spans="14:17" hidden="1" outlineLevel="1" x14ac:dyDescent="0.25">
      <c r="N3597" s="20"/>
      <c r="O3597"/>
      <c r="P3597"/>
      <c r="Q3597"/>
    </row>
    <row r="3598" spans="14:17" x14ac:dyDescent="0.25">
      <c r="N3598" s="20"/>
      <c r="O3598"/>
      <c r="P3598"/>
      <c r="Q3598"/>
    </row>
    <row r="3599" spans="14:17" hidden="1" outlineLevel="1" x14ac:dyDescent="0.25">
      <c r="N3599" s="20"/>
      <c r="O3599"/>
      <c r="P3599"/>
      <c r="Q3599"/>
    </row>
    <row r="3600" spans="14:17" hidden="1" outlineLevel="1" x14ac:dyDescent="0.25">
      <c r="N3600" s="20"/>
      <c r="O3600"/>
      <c r="P3600"/>
      <c r="Q3600"/>
    </row>
    <row r="3601" spans="14:17" hidden="1" outlineLevel="1" x14ac:dyDescent="0.25">
      <c r="N3601" s="20"/>
      <c r="O3601"/>
      <c r="P3601"/>
      <c r="Q3601"/>
    </row>
    <row r="3602" spans="14:17" x14ac:dyDescent="0.25">
      <c r="N3602" s="20"/>
      <c r="O3602"/>
      <c r="P3602"/>
      <c r="Q3602"/>
    </row>
    <row r="3603" spans="14:17" hidden="1" outlineLevel="1" x14ac:dyDescent="0.25">
      <c r="N3603" s="20"/>
      <c r="O3603"/>
      <c r="P3603"/>
      <c r="Q3603"/>
    </row>
    <row r="3604" spans="14:17" hidden="1" outlineLevel="1" x14ac:dyDescent="0.25">
      <c r="N3604" s="20"/>
      <c r="O3604"/>
      <c r="P3604"/>
      <c r="Q3604"/>
    </row>
    <row r="3605" spans="14:17" hidden="1" outlineLevel="1" x14ac:dyDescent="0.25">
      <c r="N3605" s="20"/>
      <c r="O3605"/>
      <c r="P3605"/>
      <c r="Q3605"/>
    </row>
    <row r="3606" spans="14:17" hidden="1" outlineLevel="1" x14ac:dyDescent="0.25">
      <c r="N3606" s="20"/>
      <c r="O3606"/>
      <c r="P3606"/>
      <c r="Q3606"/>
    </row>
    <row r="3607" spans="14:17" hidden="1" outlineLevel="1" x14ac:dyDescent="0.25">
      <c r="N3607" s="20"/>
      <c r="O3607"/>
      <c r="P3607"/>
      <c r="Q3607"/>
    </row>
    <row r="3608" spans="14:17" hidden="1" outlineLevel="1" x14ac:dyDescent="0.25">
      <c r="N3608" s="20"/>
      <c r="O3608"/>
      <c r="P3608"/>
      <c r="Q3608"/>
    </row>
    <row r="3609" spans="14:17" x14ac:dyDescent="0.25">
      <c r="N3609" s="20"/>
      <c r="O3609"/>
      <c r="P3609"/>
      <c r="Q3609"/>
    </row>
    <row r="3610" spans="14:17" hidden="1" outlineLevel="1" x14ac:dyDescent="0.25">
      <c r="N3610" s="20"/>
      <c r="O3610"/>
      <c r="P3610"/>
      <c r="Q3610"/>
    </row>
    <row r="3611" spans="14:17" x14ac:dyDescent="0.25">
      <c r="N3611" s="20"/>
      <c r="O3611"/>
      <c r="P3611"/>
      <c r="Q3611"/>
    </row>
    <row r="3612" spans="14:17" hidden="1" outlineLevel="1" x14ac:dyDescent="0.25">
      <c r="N3612" s="20"/>
      <c r="O3612"/>
      <c r="P3612"/>
      <c r="Q3612"/>
    </row>
    <row r="3613" spans="14:17" x14ac:dyDescent="0.25">
      <c r="N3613" s="20"/>
      <c r="O3613"/>
      <c r="P3613"/>
      <c r="Q3613"/>
    </row>
    <row r="3614" spans="14:17" hidden="1" outlineLevel="1" x14ac:dyDescent="0.25">
      <c r="N3614" s="20"/>
      <c r="O3614"/>
      <c r="P3614"/>
      <c r="Q3614"/>
    </row>
    <row r="3615" spans="14:17" hidden="1" outlineLevel="1" x14ac:dyDescent="0.25">
      <c r="N3615" s="20"/>
      <c r="O3615"/>
      <c r="P3615"/>
      <c r="Q3615"/>
    </row>
    <row r="3616" spans="14:17" hidden="1" outlineLevel="1" x14ac:dyDescent="0.25">
      <c r="N3616" s="20"/>
      <c r="O3616"/>
      <c r="P3616"/>
      <c r="Q3616"/>
    </row>
    <row r="3617" spans="14:17" x14ac:dyDescent="0.25">
      <c r="N3617" s="20"/>
      <c r="O3617"/>
      <c r="P3617"/>
      <c r="Q3617"/>
    </row>
    <row r="3618" spans="14:17" hidden="1" outlineLevel="1" x14ac:dyDescent="0.25">
      <c r="N3618" s="20"/>
      <c r="O3618"/>
      <c r="P3618"/>
      <c r="Q3618"/>
    </row>
    <row r="3619" spans="14:17" x14ac:dyDescent="0.25">
      <c r="N3619" s="20"/>
      <c r="O3619"/>
      <c r="P3619"/>
      <c r="Q3619"/>
    </row>
    <row r="3620" spans="14:17" hidden="1" outlineLevel="1" x14ac:dyDescent="0.25">
      <c r="N3620" s="20"/>
      <c r="O3620"/>
      <c r="P3620"/>
      <c r="Q3620"/>
    </row>
    <row r="3621" spans="14:17" x14ac:dyDescent="0.25">
      <c r="N3621" s="20"/>
      <c r="O3621"/>
      <c r="P3621"/>
      <c r="Q3621"/>
    </row>
    <row r="3622" spans="14:17" hidden="1" outlineLevel="1" x14ac:dyDescent="0.25">
      <c r="N3622" s="20"/>
      <c r="O3622"/>
      <c r="P3622"/>
      <c r="Q3622"/>
    </row>
    <row r="3623" spans="14:17" x14ac:dyDescent="0.25">
      <c r="N3623" s="20"/>
      <c r="O3623"/>
      <c r="P3623"/>
      <c r="Q3623"/>
    </row>
    <row r="3624" spans="14:17" hidden="1" outlineLevel="1" x14ac:dyDescent="0.25">
      <c r="N3624" s="20"/>
      <c r="O3624"/>
      <c r="P3624"/>
      <c r="Q3624"/>
    </row>
    <row r="3625" spans="14:17" hidden="1" outlineLevel="1" x14ac:dyDescent="0.25">
      <c r="N3625" s="20"/>
      <c r="O3625"/>
      <c r="P3625"/>
      <c r="Q3625"/>
    </row>
    <row r="3626" spans="14:17" hidden="1" outlineLevel="1" x14ac:dyDescent="0.25">
      <c r="N3626" s="20"/>
      <c r="O3626"/>
      <c r="P3626"/>
      <c r="Q3626"/>
    </row>
    <row r="3627" spans="14:17" x14ac:dyDescent="0.25">
      <c r="N3627" s="20"/>
      <c r="O3627"/>
      <c r="P3627"/>
      <c r="Q3627"/>
    </row>
    <row r="3628" spans="14:17" hidden="1" outlineLevel="1" x14ac:dyDescent="0.25">
      <c r="N3628" s="20"/>
      <c r="O3628"/>
      <c r="P3628"/>
      <c r="Q3628"/>
    </row>
    <row r="3629" spans="14:17" x14ac:dyDescent="0.25">
      <c r="N3629" s="20"/>
      <c r="O3629"/>
      <c r="P3629"/>
      <c r="Q3629"/>
    </row>
    <row r="3630" spans="14:17" hidden="1" outlineLevel="1" x14ac:dyDescent="0.25">
      <c r="N3630" s="20"/>
      <c r="O3630"/>
      <c r="P3630"/>
      <c r="Q3630"/>
    </row>
    <row r="3631" spans="14:17" x14ac:dyDescent="0.25">
      <c r="N3631" s="20"/>
      <c r="O3631"/>
      <c r="P3631"/>
      <c r="Q3631"/>
    </row>
    <row r="3632" spans="14:17" hidden="1" outlineLevel="1" x14ac:dyDescent="0.25">
      <c r="N3632" s="20"/>
      <c r="O3632"/>
      <c r="P3632"/>
      <c r="Q3632"/>
    </row>
    <row r="3633" spans="14:17" x14ac:dyDescent="0.25">
      <c r="N3633" s="20"/>
      <c r="O3633"/>
      <c r="P3633"/>
      <c r="Q3633"/>
    </row>
    <row r="3634" spans="14:17" hidden="1" outlineLevel="1" x14ac:dyDescent="0.25">
      <c r="N3634" s="20"/>
      <c r="O3634"/>
      <c r="P3634"/>
      <c r="Q3634"/>
    </row>
    <row r="3635" spans="14:17" hidden="1" outlineLevel="1" x14ac:dyDescent="0.25">
      <c r="N3635" s="20"/>
      <c r="O3635"/>
      <c r="P3635"/>
      <c r="Q3635"/>
    </row>
    <row r="3636" spans="14:17" x14ac:dyDescent="0.25">
      <c r="N3636" s="20"/>
      <c r="O3636"/>
      <c r="P3636"/>
      <c r="Q3636"/>
    </row>
    <row r="3637" spans="14:17" hidden="1" outlineLevel="1" x14ac:dyDescent="0.25">
      <c r="N3637" s="20"/>
      <c r="O3637"/>
      <c r="P3637"/>
      <c r="Q3637"/>
    </row>
    <row r="3638" spans="14:17" x14ac:dyDescent="0.25">
      <c r="N3638" s="20"/>
      <c r="O3638"/>
      <c r="P3638"/>
      <c r="Q3638"/>
    </row>
    <row r="3639" spans="14:17" hidden="1" outlineLevel="1" x14ac:dyDescent="0.25">
      <c r="N3639" s="20"/>
      <c r="O3639"/>
      <c r="P3639"/>
      <c r="Q3639"/>
    </row>
    <row r="3640" spans="14:17" x14ac:dyDescent="0.25">
      <c r="N3640" s="20"/>
      <c r="O3640"/>
      <c r="P3640"/>
      <c r="Q3640"/>
    </row>
    <row r="3641" spans="14:17" hidden="1" outlineLevel="1" x14ac:dyDescent="0.25">
      <c r="N3641" s="20"/>
      <c r="O3641"/>
      <c r="P3641"/>
      <c r="Q3641"/>
    </row>
    <row r="3642" spans="14:17" x14ac:dyDescent="0.25">
      <c r="N3642" s="20"/>
      <c r="O3642"/>
      <c r="P3642"/>
      <c r="Q3642"/>
    </row>
    <row r="3643" spans="14:17" hidden="1" outlineLevel="1" x14ac:dyDescent="0.25">
      <c r="N3643" s="20"/>
      <c r="O3643"/>
      <c r="P3643"/>
      <c r="Q3643"/>
    </row>
    <row r="3644" spans="14:17" hidden="1" outlineLevel="1" x14ac:dyDescent="0.25">
      <c r="N3644" s="20"/>
      <c r="O3644"/>
      <c r="P3644"/>
      <c r="Q3644"/>
    </row>
    <row r="3645" spans="14:17" hidden="1" outlineLevel="1" x14ac:dyDescent="0.25">
      <c r="N3645" s="20"/>
      <c r="O3645"/>
      <c r="P3645"/>
      <c r="Q3645"/>
    </row>
    <row r="3646" spans="14:17" x14ac:dyDescent="0.25">
      <c r="N3646" s="20"/>
      <c r="O3646"/>
      <c r="P3646"/>
      <c r="Q3646"/>
    </row>
    <row r="3647" spans="14:17" hidden="1" outlineLevel="1" x14ac:dyDescent="0.25">
      <c r="N3647" s="20"/>
      <c r="O3647"/>
      <c r="P3647"/>
      <c r="Q3647"/>
    </row>
    <row r="3648" spans="14:17" x14ac:dyDescent="0.25">
      <c r="N3648" s="20"/>
      <c r="O3648"/>
      <c r="P3648"/>
      <c r="Q3648"/>
    </row>
    <row r="3649" spans="14:17" hidden="1" outlineLevel="1" x14ac:dyDescent="0.25">
      <c r="N3649" s="20"/>
      <c r="O3649"/>
      <c r="P3649"/>
      <c r="Q3649"/>
    </row>
    <row r="3650" spans="14:17" x14ac:dyDescent="0.25">
      <c r="N3650" s="20"/>
      <c r="O3650"/>
      <c r="P3650"/>
      <c r="Q3650"/>
    </row>
    <row r="3651" spans="14:17" hidden="1" outlineLevel="1" x14ac:dyDescent="0.25">
      <c r="N3651" s="20"/>
      <c r="O3651"/>
      <c r="P3651"/>
      <c r="Q3651"/>
    </row>
    <row r="3652" spans="14:17" x14ac:dyDescent="0.25">
      <c r="N3652" s="20"/>
      <c r="O3652"/>
      <c r="P3652"/>
      <c r="Q3652"/>
    </row>
    <row r="3653" spans="14:17" hidden="1" outlineLevel="1" x14ac:dyDescent="0.25">
      <c r="N3653" s="20"/>
      <c r="O3653"/>
      <c r="P3653"/>
      <c r="Q3653"/>
    </row>
    <row r="3654" spans="14:17" x14ac:dyDescent="0.25">
      <c r="N3654" s="20"/>
      <c r="O3654"/>
      <c r="P3654"/>
      <c r="Q3654"/>
    </row>
    <row r="3655" spans="14:17" hidden="1" outlineLevel="1" x14ac:dyDescent="0.25">
      <c r="N3655" s="20"/>
      <c r="O3655"/>
      <c r="P3655"/>
      <c r="Q3655"/>
    </row>
    <row r="3656" spans="14:17" x14ac:dyDescent="0.25">
      <c r="N3656" s="20"/>
      <c r="O3656"/>
      <c r="P3656"/>
      <c r="Q3656"/>
    </row>
    <row r="3657" spans="14:17" hidden="1" outlineLevel="1" x14ac:dyDescent="0.25">
      <c r="N3657" s="20"/>
      <c r="O3657"/>
      <c r="P3657"/>
      <c r="Q3657"/>
    </row>
    <row r="3658" spans="14:17" x14ac:dyDescent="0.25">
      <c r="N3658" s="20"/>
      <c r="O3658"/>
      <c r="P3658"/>
      <c r="Q3658"/>
    </row>
    <row r="3659" spans="14:17" hidden="1" outlineLevel="1" x14ac:dyDescent="0.25">
      <c r="N3659" s="20"/>
      <c r="O3659"/>
      <c r="P3659"/>
      <c r="Q3659"/>
    </row>
    <row r="3660" spans="14:17" x14ac:dyDescent="0.25">
      <c r="N3660" s="20"/>
      <c r="O3660"/>
      <c r="P3660"/>
      <c r="Q3660"/>
    </row>
    <row r="3661" spans="14:17" hidden="1" outlineLevel="1" x14ac:dyDescent="0.25">
      <c r="N3661" s="20"/>
      <c r="O3661"/>
      <c r="P3661"/>
      <c r="Q3661"/>
    </row>
    <row r="3662" spans="14:17" x14ac:dyDescent="0.25">
      <c r="N3662" s="20"/>
      <c r="O3662"/>
      <c r="P3662"/>
      <c r="Q3662"/>
    </row>
    <row r="3663" spans="14:17" hidden="1" outlineLevel="1" x14ac:dyDescent="0.25">
      <c r="N3663" s="20"/>
      <c r="O3663"/>
      <c r="P3663"/>
      <c r="Q3663"/>
    </row>
    <row r="3664" spans="14:17" hidden="1" outlineLevel="1" x14ac:dyDescent="0.25">
      <c r="N3664" s="20"/>
      <c r="O3664"/>
      <c r="P3664"/>
      <c r="Q3664"/>
    </row>
    <row r="3665" spans="14:17" hidden="1" outlineLevel="1" x14ac:dyDescent="0.25">
      <c r="N3665" s="20"/>
      <c r="O3665"/>
      <c r="P3665"/>
      <c r="Q3665"/>
    </row>
    <row r="3666" spans="14:17" hidden="1" outlineLevel="1" x14ac:dyDescent="0.25">
      <c r="N3666" s="20"/>
      <c r="O3666"/>
      <c r="P3666"/>
      <c r="Q3666"/>
    </row>
    <row r="3667" spans="14:17" hidden="1" outlineLevel="1" x14ac:dyDescent="0.25">
      <c r="N3667" s="20"/>
      <c r="O3667"/>
      <c r="P3667"/>
      <c r="Q3667"/>
    </row>
    <row r="3668" spans="14:17" hidden="1" outlineLevel="1" x14ac:dyDescent="0.25">
      <c r="N3668" s="20"/>
      <c r="O3668"/>
      <c r="P3668"/>
      <c r="Q3668"/>
    </row>
    <row r="3669" spans="14:17" hidden="1" outlineLevel="1" x14ac:dyDescent="0.25">
      <c r="N3669" s="20"/>
      <c r="O3669"/>
      <c r="P3669"/>
      <c r="Q3669"/>
    </row>
    <row r="3670" spans="14:17" hidden="1" outlineLevel="1" x14ac:dyDescent="0.25">
      <c r="N3670" s="20"/>
      <c r="O3670"/>
      <c r="P3670"/>
      <c r="Q3670"/>
    </row>
    <row r="3671" spans="14:17" hidden="1" outlineLevel="1" x14ac:dyDescent="0.25">
      <c r="N3671" s="20"/>
      <c r="O3671"/>
      <c r="P3671"/>
      <c r="Q3671"/>
    </row>
    <row r="3672" spans="14:17" hidden="1" outlineLevel="1" x14ac:dyDescent="0.25">
      <c r="N3672" s="20"/>
      <c r="O3672"/>
      <c r="P3672"/>
      <c r="Q3672"/>
    </row>
    <row r="3673" spans="14:17" x14ac:dyDescent="0.25">
      <c r="N3673" s="20"/>
      <c r="O3673"/>
      <c r="P3673"/>
      <c r="Q3673"/>
    </row>
    <row r="3674" spans="14:17" hidden="1" outlineLevel="1" x14ac:dyDescent="0.25">
      <c r="N3674" s="20"/>
      <c r="O3674"/>
      <c r="P3674"/>
      <c r="Q3674"/>
    </row>
    <row r="3675" spans="14:17" hidden="1" outlineLevel="1" x14ac:dyDescent="0.25">
      <c r="N3675" s="20"/>
      <c r="O3675"/>
      <c r="P3675"/>
      <c r="Q3675"/>
    </row>
    <row r="3676" spans="14:17" x14ac:dyDescent="0.25">
      <c r="N3676" s="20"/>
      <c r="O3676"/>
      <c r="P3676"/>
      <c r="Q3676"/>
    </row>
    <row r="3677" spans="14:17" hidden="1" outlineLevel="1" x14ac:dyDescent="0.25">
      <c r="N3677" s="20"/>
      <c r="O3677"/>
      <c r="P3677"/>
      <c r="Q3677"/>
    </row>
    <row r="3678" spans="14:17" hidden="1" outlineLevel="1" x14ac:dyDescent="0.25">
      <c r="N3678" s="20"/>
      <c r="O3678"/>
      <c r="P3678"/>
      <c r="Q3678"/>
    </row>
    <row r="3679" spans="14:17" x14ac:dyDescent="0.25">
      <c r="N3679" s="20"/>
      <c r="O3679"/>
      <c r="P3679"/>
      <c r="Q3679"/>
    </row>
    <row r="3680" spans="14:17" hidden="1" outlineLevel="1" x14ac:dyDescent="0.25">
      <c r="N3680" s="20"/>
      <c r="O3680"/>
      <c r="P3680"/>
      <c r="Q3680"/>
    </row>
    <row r="3681" spans="14:17" x14ac:dyDescent="0.25">
      <c r="N3681" s="20"/>
      <c r="O3681"/>
      <c r="P3681"/>
      <c r="Q3681"/>
    </row>
    <row r="3682" spans="14:17" hidden="1" outlineLevel="1" x14ac:dyDescent="0.25">
      <c r="N3682" s="20"/>
      <c r="O3682"/>
      <c r="P3682"/>
      <c r="Q3682"/>
    </row>
    <row r="3683" spans="14:17" hidden="1" outlineLevel="1" x14ac:dyDescent="0.25">
      <c r="N3683" s="20"/>
      <c r="O3683"/>
      <c r="P3683"/>
      <c r="Q3683"/>
    </row>
    <row r="3684" spans="14:17" hidden="1" outlineLevel="1" x14ac:dyDescent="0.25">
      <c r="N3684" s="20"/>
      <c r="O3684"/>
      <c r="P3684"/>
      <c r="Q3684"/>
    </row>
    <row r="3685" spans="14:17" hidden="1" outlineLevel="1" x14ac:dyDescent="0.25">
      <c r="N3685" s="20"/>
      <c r="O3685"/>
      <c r="P3685"/>
      <c r="Q3685"/>
    </row>
    <row r="3686" spans="14:17" x14ac:dyDescent="0.25">
      <c r="N3686" s="20"/>
      <c r="O3686"/>
      <c r="P3686"/>
      <c r="Q3686"/>
    </row>
    <row r="3687" spans="14:17" hidden="1" outlineLevel="1" x14ac:dyDescent="0.25">
      <c r="N3687" s="20"/>
      <c r="O3687"/>
      <c r="P3687"/>
      <c r="Q3687"/>
    </row>
    <row r="3688" spans="14:17" x14ac:dyDescent="0.25">
      <c r="N3688" s="20"/>
      <c r="O3688"/>
      <c r="P3688"/>
      <c r="Q3688"/>
    </row>
    <row r="3689" spans="14:17" hidden="1" outlineLevel="1" x14ac:dyDescent="0.25">
      <c r="N3689" s="20"/>
      <c r="O3689"/>
      <c r="P3689"/>
      <c r="Q3689"/>
    </row>
    <row r="3690" spans="14:17" x14ac:dyDescent="0.25">
      <c r="N3690" s="20"/>
      <c r="O3690"/>
      <c r="P3690"/>
      <c r="Q3690"/>
    </row>
    <row r="3691" spans="14:17" hidden="1" outlineLevel="1" x14ac:dyDescent="0.25">
      <c r="N3691" s="20"/>
      <c r="O3691"/>
      <c r="P3691"/>
      <c r="Q3691"/>
    </row>
    <row r="3692" spans="14:17" hidden="1" outlineLevel="1" x14ac:dyDescent="0.25">
      <c r="N3692" s="20"/>
      <c r="O3692"/>
      <c r="P3692"/>
      <c r="Q3692"/>
    </row>
    <row r="3693" spans="14:17" x14ac:dyDescent="0.25">
      <c r="N3693" s="20"/>
      <c r="O3693"/>
      <c r="P3693"/>
      <c r="Q3693"/>
    </row>
    <row r="3694" spans="14:17" hidden="1" outlineLevel="1" x14ac:dyDescent="0.25">
      <c r="N3694" s="20"/>
      <c r="O3694"/>
      <c r="P3694"/>
      <c r="Q3694"/>
    </row>
    <row r="3695" spans="14:17" x14ac:dyDescent="0.25">
      <c r="N3695" s="20"/>
      <c r="O3695"/>
      <c r="P3695"/>
      <c r="Q3695"/>
    </row>
    <row r="3696" spans="14:17" hidden="1" outlineLevel="1" x14ac:dyDescent="0.25">
      <c r="N3696" s="20"/>
      <c r="O3696"/>
      <c r="P3696"/>
      <c r="Q3696"/>
    </row>
    <row r="3697" spans="14:17" x14ac:dyDescent="0.25">
      <c r="N3697" s="20"/>
      <c r="O3697"/>
      <c r="P3697"/>
      <c r="Q3697"/>
    </row>
    <row r="3698" spans="14:17" hidden="1" outlineLevel="1" x14ac:dyDescent="0.25">
      <c r="N3698" s="20"/>
      <c r="O3698"/>
      <c r="P3698"/>
      <c r="Q3698"/>
    </row>
    <row r="3699" spans="14:17" x14ac:dyDescent="0.25">
      <c r="N3699" s="20"/>
      <c r="O3699"/>
      <c r="P3699"/>
      <c r="Q3699"/>
    </row>
    <row r="3700" spans="14:17" hidden="1" outlineLevel="1" x14ac:dyDescent="0.25">
      <c r="N3700" s="20"/>
      <c r="O3700"/>
      <c r="P3700"/>
      <c r="Q3700"/>
    </row>
    <row r="3701" spans="14:17" x14ac:dyDescent="0.25">
      <c r="N3701" s="20"/>
      <c r="O3701"/>
      <c r="P3701"/>
      <c r="Q3701"/>
    </row>
    <row r="3702" spans="14:17" hidden="1" outlineLevel="1" x14ac:dyDescent="0.25">
      <c r="N3702" s="20"/>
      <c r="O3702"/>
      <c r="P3702"/>
      <c r="Q3702"/>
    </row>
    <row r="3703" spans="14:17" x14ac:dyDescent="0.25">
      <c r="N3703" s="20"/>
      <c r="O3703"/>
      <c r="P3703"/>
      <c r="Q3703"/>
    </row>
    <row r="3704" spans="14:17" hidden="1" outlineLevel="1" x14ac:dyDescent="0.25">
      <c r="N3704" s="20"/>
      <c r="O3704"/>
      <c r="P3704"/>
      <c r="Q3704"/>
    </row>
    <row r="3705" spans="14:17" x14ac:dyDescent="0.25">
      <c r="N3705" s="20"/>
      <c r="O3705"/>
      <c r="P3705"/>
      <c r="Q3705"/>
    </row>
    <row r="3706" spans="14:17" hidden="1" outlineLevel="1" x14ac:dyDescent="0.25">
      <c r="N3706" s="20"/>
      <c r="O3706"/>
      <c r="P3706"/>
      <c r="Q3706"/>
    </row>
    <row r="3707" spans="14:17" x14ac:dyDescent="0.25">
      <c r="N3707" s="20"/>
      <c r="O3707"/>
      <c r="P3707"/>
      <c r="Q3707"/>
    </row>
    <row r="3708" spans="14:17" hidden="1" outlineLevel="1" x14ac:dyDescent="0.25">
      <c r="N3708" s="20"/>
      <c r="O3708"/>
      <c r="P3708"/>
      <c r="Q3708"/>
    </row>
    <row r="3709" spans="14:17" x14ac:dyDescent="0.25">
      <c r="N3709" s="20"/>
      <c r="O3709"/>
      <c r="P3709"/>
      <c r="Q3709"/>
    </row>
    <row r="3710" spans="14:17" hidden="1" outlineLevel="1" x14ac:dyDescent="0.25">
      <c r="N3710" s="20"/>
      <c r="O3710"/>
      <c r="P3710"/>
      <c r="Q3710"/>
    </row>
    <row r="3711" spans="14:17" x14ac:dyDescent="0.25">
      <c r="N3711" s="20"/>
      <c r="O3711"/>
      <c r="P3711"/>
      <c r="Q3711"/>
    </row>
    <row r="3712" spans="14:17" hidden="1" outlineLevel="1" x14ac:dyDescent="0.25">
      <c r="N3712" s="20"/>
      <c r="O3712"/>
      <c r="P3712"/>
      <c r="Q3712"/>
    </row>
    <row r="3713" spans="14:17" x14ac:dyDescent="0.25">
      <c r="N3713" s="20"/>
      <c r="O3713"/>
      <c r="P3713"/>
      <c r="Q3713"/>
    </row>
    <row r="3714" spans="14:17" hidden="1" outlineLevel="1" x14ac:dyDescent="0.25">
      <c r="N3714" s="20"/>
      <c r="O3714"/>
      <c r="P3714"/>
      <c r="Q3714"/>
    </row>
    <row r="3715" spans="14:17" x14ac:dyDescent="0.25">
      <c r="N3715" s="20"/>
      <c r="O3715"/>
      <c r="P3715"/>
      <c r="Q3715"/>
    </row>
    <row r="3716" spans="14:17" hidden="1" outlineLevel="1" x14ac:dyDescent="0.25">
      <c r="N3716" s="20"/>
      <c r="O3716"/>
      <c r="P3716"/>
      <c r="Q3716"/>
    </row>
    <row r="3717" spans="14:17" x14ac:dyDescent="0.25">
      <c r="N3717" s="20"/>
      <c r="O3717"/>
      <c r="P3717"/>
      <c r="Q3717"/>
    </row>
    <row r="3718" spans="14:17" hidden="1" outlineLevel="1" x14ac:dyDescent="0.25">
      <c r="N3718" s="20"/>
      <c r="O3718"/>
      <c r="P3718"/>
      <c r="Q3718"/>
    </row>
    <row r="3719" spans="14:17" x14ac:dyDescent="0.25">
      <c r="N3719" s="20"/>
      <c r="O3719"/>
      <c r="P3719"/>
      <c r="Q3719"/>
    </row>
    <row r="3720" spans="14:17" hidden="1" outlineLevel="1" x14ac:dyDescent="0.25">
      <c r="N3720" s="20"/>
      <c r="O3720"/>
      <c r="P3720"/>
      <c r="Q3720"/>
    </row>
    <row r="3721" spans="14:17" x14ac:dyDescent="0.25">
      <c r="N3721" s="20"/>
      <c r="O3721"/>
      <c r="P3721"/>
      <c r="Q3721"/>
    </row>
    <row r="3722" spans="14:17" hidden="1" outlineLevel="1" x14ac:dyDescent="0.25">
      <c r="N3722" s="20"/>
      <c r="O3722"/>
      <c r="P3722"/>
      <c r="Q3722"/>
    </row>
    <row r="3723" spans="14:17" x14ac:dyDescent="0.25">
      <c r="N3723" s="20"/>
      <c r="O3723"/>
      <c r="P3723"/>
      <c r="Q3723"/>
    </row>
    <row r="3724" spans="14:17" hidden="1" outlineLevel="1" x14ac:dyDescent="0.25">
      <c r="N3724" s="20"/>
      <c r="O3724"/>
      <c r="P3724"/>
      <c r="Q3724"/>
    </row>
    <row r="3725" spans="14:17" hidden="1" outlineLevel="1" x14ac:dyDescent="0.25">
      <c r="N3725" s="20"/>
      <c r="O3725"/>
      <c r="P3725"/>
      <c r="Q3725"/>
    </row>
    <row r="3726" spans="14:17" hidden="1" outlineLevel="1" x14ac:dyDescent="0.25">
      <c r="N3726" s="20"/>
      <c r="O3726"/>
      <c r="P3726"/>
      <c r="Q3726"/>
    </row>
    <row r="3727" spans="14:17" hidden="1" outlineLevel="1" x14ac:dyDescent="0.25">
      <c r="N3727" s="20"/>
      <c r="O3727"/>
      <c r="P3727"/>
      <c r="Q3727"/>
    </row>
    <row r="3728" spans="14:17" hidden="1" outlineLevel="1" x14ac:dyDescent="0.25">
      <c r="N3728" s="20"/>
      <c r="O3728"/>
      <c r="P3728"/>
      <c r="Q3728"/>
    </row>
    <row r="3729" spans="14:17" hidden="1" outlineLevel="1" x14ac:dyDescent="0.25">
      <c r="N3729" s="20"/>
      <c r="O3729"/>
      <c r="P3729"/>
      <c r="Q3729"/>
    </row>
    <row r="3730" spans="14:17" hidden="1" outlineLevel="1" x14ac:dyDescent="0.25">
      <c r="N3730" s="20"/>
      <c r="O3730"/>
      <c r="P3730"/>
      <c r="Q3730"/>
    </row>
    <row r="3731" spans="14:17" hidden="1" outlineLevel="1" x14ac:dyDescent="0.25">
      <c r="N3731" s="20"/>
      <c r="O3731"/>
      <c r="P3731"/>
      <c r="Q3731"/>
    </row>
    <row r="3732" spans="14:17" hidden="1" outlineLevel="1" x14ac:dyDescent="0.25">
      <c r="N3732" s="20"/>
      <c r="O3732"/>
      <c r="P3732"/>
      <c r="Q3732"/>
    </row>
    <row r="3733" spans="14:17" hidden="1" outlineLevel="1" x14ac:dyDescent="0.25">
      <c r="N3733" s="20"/>
      <c r="O3733"/>
      <c r="P3733"/>
      <c r="Q3733"/>
    </row>
    <row r="3734" spans="14:17" hidden="1" outlineLevel="1" x14ac:dyDescent="0.25">
      <c r="N3734" s="20"/>
      <c r="O3734"/>
      <c r="P3734"/>
      <c r="Q3734"/>
    </row>
    <row r="3735" spans="14:17" hidden="1" outlineLevel="1" x14ac:dyDescent="0.25">
      <c r="N3735" s="20"/>
      <c r="O3735"/>
      <c r="P3735"/>
      <c r="Q3735"/>
    </row>
    <row r="3736" spans="14:17" hidden="1" outlineLevel="1" x14ac:dyDescent="0.25">
      <c r="N3736" s="20"/>
      <c r="O3736"/>
      <c r="P3736"/>
      <c r="Q3736"/>
    </row>
    <row r="3737" spans="14:17" hidden="1" outlineLevel="1" x14ac:dyDescent="0.25">
      <c r="N3737" s="20"/>
      <c r="O3737"/>
      <c r="P3737"/>
      <c r="Q3737"/>
    </row>
    <row r="3738" spans="14:17" hidden="1" outlineLevel="1" x14ac:dyDescent="0.25">
      <c r="N3738" s="20"/>
      <c r="O3738"/>
      <c r="P3738"/>
      <c r="Q3738"/>
    </row>
    <row r="3739" spans="14:17" hidden="1" outlineLevel="1" x14ac:dyDescent="0.25">
      <c r="N3739" s="20"/>
      <c r="O3739"/>
      <c r="P3739"/>
      <c r="Q3739"/>
    </row>
    <row r="3740" spans="14:17" hidden="1" outlineLevel="1" x14ac:dyDescent="0.25">
      <c r="N3740" s="20"/>
      <c r="O3740"/>
      <c r="P3740"/>
      <c r="Q3740"/>
    </row>
    <row r="3741" spans="14:17" hidden="1" outlineLevel="1" x14ac:dyDescent="0.25">
      <c r="N3741" s="20"/>
      <c r="O3741"/>
      <c r="P3741"/>
      <c r="Q3741"/>
    </row>
    <row r="3742" spans="14:17" hidden="1" outlineLevel="1" x14ac:dyDescent="0.25">
      <c r="N3742" s="20"/>
      <c r="O3742"/>
      <c r="P3742"/>
      <c r="Q3742"/>
    </row>
    <row r="3743" spans="14:17" hidden="1" outlineLevel="1" x14ac:dyDescent="0.25">
      <c r="N3743" s="20"/>
      <c r="O3743"/>
      <c r="P3743"/>
      <c r="Q3743"/>
    </row>
    <row r="3744" spans="14:17" x14ac:dyDescent="0.25">
      <c r="N3744" s="20"/>
      <c r="O3744"/>
      <c r="P3744"/>
      <c r="Q3744"/>
    </row>
    <row r="3745" spans="14:17" hidden="1" outlineLevel="1" x14ac:dyDescent="0.25">
      <c r="N3745" s="20"/>
      <c r="O3745"/>
      <c r="P3745"/>
      <c r="Q3745"/>
    </row>
    <row r="3746" spans="14:17" hidden="1" outlineLevel="1" x14ac:dyDescent="0.25">
      <c r="N3746" s="20"/>
      <c r="O3746"/>
      <c r="P3746"/>
      <c r="Q3746"/>
    </row>
    <row r="3747" spans="14:17" hidden="1" outlineLevel="1" x14ac:dyDescent="0.25">
      <c r="N3747" s="20"/>
      <c r="O3747"/>
      <c r="P3747"/>
      <c r="Q3747"/>
    </row>
    <row r="3748" spans="14:17" x14ac:dyDescent="0.25">
      <c r="N3748" s="20"/>
      <c r="O3748"/>
      <c r="P3748"/>
      <c r="Q3748"/>
    </row>
    <row r="3749" spans="14:17" hidden="1" outlineLevel="1" x14ac:dyDescent="0.25">
      <c r="N3749" s="20"/>
      <c r="O3749"/>
      <c r="P3749"/>
      <c r="Q3749"/>
    </row>
    <row r="3750" spans="14:17" x14ac:dyDescent="0.25">
      <c r="N3750" s="20"/>
      <c r="O3750"/>
      <c r="P3750"/>
      <c r="Q3750"/>
    </row>
    <row r="3751" spans="14:17" hidden="1" outlineLevel="1" x14ac:dyDescent="0.25">
      <c r="N3751" s="20"/>
      <c r="O3751"/>
      <c r="P3751"/>
      <c r="Q3751"/>
    </row>
    <row r="3752" spans="14:17" x14ac:dyDescent="0.25">
      <c r="N3752" s="20"/>
      <c r="O3752"/>
      <c r="P3752"/>
      <c r="Q3752"/>
    </row>
    <row r="3753" spans="14:17" hidden="1" outlineLevel="1" x14ac:dyDescent="0.25">
      <c r="N3753" s="20"/>
      <c r="O3753"/>
      <c r="P3753"/>
      <c r="Q3753"/>
    </row>
    <row r="3754" spans="14:17" hidden="1" outlineLevel="1" x14ac:dyDescent="0.25">
      <c r="N3754" s="20"/>
      <c r="O3754"/>
      <c r="P3754"/>
      <c r="Q3754"/>
    </row>
    <row r="3755" spans="14:17" hidden="1" outlineLevel="1" x14ac:dyDescent="0.25">
      <c r="N3755" s="20"/>
      <c r="O3755"/>
      <c r="P3755"/>
      <c r="Q3755"/>
    </row>
    <row r="3756" spans="14:17" x14ac:dyDescent="0.25">
      <c r="N3756" s="20"/>
      <c r="O3756"/>
      <c r="P3756"/>
      <c r="Q3756"/>
    </row>
    <row r="3757" spans="14:17" hidden="1" outlineLevel="1" x14ac:dyDescent="0.25">
      <c r="N3757" s="20"/>
      <c r="O3757"/>
      <c r="P3757"/>
      <c r="Q3757"/>
    </row>
    <row r="3758" spans="14:17" x14ac:dyDescent="0.25">
      <c r="N3758" s="20"/>
      <c r="O3758"/>
      <c r="P3758"/>
      <c r="Q3758"/>
    </row>
    <row r="3759" spans="14:17" hidden="1" outlineLevel="1" x14ac:dyDescent="0.25">
      <c r="N3759" s="20"/>
      <c r="O3759"/>
      <c r="P3759"/>
      <c r="Q3759"/>
    </row>
    <row r="3760" spans="14:17" x14ac:dyDescent="0.25">
      <c r="N3760" s="20"/>
      <c r="O3760"/>
      <c r="P3760"/>
      <c r="Q3760"/>
    </row>
    <row r="3761" spans="14:17" hidden="1" outlineLevel="1" x14ac:dyDescent="0.25">
      <c r="N3761" s="20"/>
      <c r="O3761"/>
      <c r="P3761"/>
      <c r="Q3761"/>
    </row>
    <row r="3762" spans="14:17" hidden="1" outlineLevel="1" x14ac:dyDescent="0.25">
      <c r="N3762" s="20"/>
      <c r="O3762"/>
      <c r="P3762"/>
      <c r="Q3762"/>
    </row>
    <row r="3763" spans="14:17" x14ac:dyDescent="0.25">
      <c r="N3763" s="20"/>
      <c r="O3763"/>
      <c r="P3763"/>
      <c r="Q3763"/>
    </row>
    <row r="3764" spans="14:17" hidden="1" outlineLevel="1" x14ac:dyDescent="0.25">
      <c r="N3764" s="20"/>
      <c r="O3764"/>
      <c r="P3764"/>
      <c r="Q3764"/>
    </row>
    <row r="3765" spans="14:17" x14ac:dyDescent="0.25">
      <c r="N3765" s="20"/>
      <c r="O3765"/>
      <c r="P3765"/>
      <c r="Q3765"/>
    </row>
    <row r="3766" spans="14:17" hidden="1" outlineLevel="1" x14ac:dyDescent="0.25">
      <c r="N3766" s="20"/>
      <c r="O3766"/>
      <c r="P3766"/>
      <c r="Q3766"/>
    </row>
    <row r="3767" spans="14:17" hidden="1" outlineLevel="1" x14ac:dyDescent="0.25">
      <c r="N3767" s="20"/>
      <c r="O3767"/>
      <c r="P3767"/>
      <c r="Q3767"/>
    </row>
    <row r="3768" spans="14:17" hidden="1" outlineLevel="1" x14ac:dyDescent="0.25">
      <c r="N3768" s="20"/>
      <c r="O3768"/>
      <c r="P3768"/>
      <c r="Q3768"/>
    </row>
    <row r="3769" spans="14:17" hidden="1" outlineLevel="1" x14ac:dyDescent="0.25">
      <c r="N3769" s="20"/>
      <c r="O3769"/>
      <c r="P3769"/>
      <c r="Q3769"/>
    </row>
    <row r="3770" spans="14:17" hidden="1" outlineLevel="1" x14ac:dyDescent="0.25">
      <c r="N3770" s="20"/>
      <c r="O3770"/>
      <c r="P3770"/>
      <c r="Q3770"/>
    </row>
    <row r="3771" spans="14:17" hidden="1" outlineLevel="1" x14ac:dyDescent="0.25">
      <c r="N3771" s="20"/>
      <c r="O3771"/>
      <c r="P3771"/>
      <c r="Q3771"/>
    </row>
    <row r="3772" spans="14:17" hidden="1" outlineLevel="1" x14ac:dyDescent="0.25">
      <c r="N3772" s="20"/>
      <c r="O3772"/>
      <c r="P3772"/>
      <c r="Q3772"/>
    </row>
    <row r="3773" spans="14:17" hidden="1" outlineLevel="1" x14ac:dyDescent="0.25">
      <c r="N3773" s="20"/>
      <c r="O3773"/>
      <c r="P3773"/>
      <c r="Q3773"/>
    </row>
    <row r="3774" spans="14:17" x14ac:dyDescent="0.25">
      <c r="N3774" s="20"/>
      <c r="O3774"/>
      <c r="P3774"/>
      <c r="Q3774"/>
    </row>
    <row r="3775" spans="14:17" hidden="1" outlineLevel="1" x14ac:dyDescent="0.25">
      <c r="N3775" s="20"/>
      <c r="O3775"/>
      <c r="P3775"/>
      <c r="Q3775"/>
    </row>
    <row r="3776" spans="14:17" hidden="1" outlineLevel="1" x14ac:dyDescent="0.25">
      <c r="N3776" s="20"/>
      <c r="O3776"/>
      <c r="P3776"/>
      <c r="Q3776"/>
    </row>
    <row r="3777" spans="14:17" x14ac:dyDescent="0.25">
      <c r="N3777" s="20"/>
      <c r="O3777"/>
      <c r="P3777"/>
      <c r="Q3777"/>
    </row>
    <row r="3778" spans="14:17" hidden="1" outlineLevel="1" x14ac:dyDescent="0.25">
      <c r="N3778" s="20"/>
      <c r="O3778"/>
      <c r="P3778"/>
      <c r="Q3778"/>
    </row>
    <row r="3779" spans="14:17" hidden="1" outlineLevel="1" x14ac:dyDescent="0.25">
      <c r="N3779" s="20"/>
      <c r="O3779"/>
      <c r="P3779"/>
      <c r="Q3779"/>
    </row>
    <row r="3780" spans="14:17" hidden="1" outlineLevel="1" x14ac:dyDescent="0.25">
      <c r="N3780" s="20"/>
      <c r="O3780"/>
      <c r="P3780"/>
      <c r="Q3780"/>
    </row>
    <row r="3781" spans="14:17" x14ac:dyDescent="0.25">
      <c r="N3781" s="20"/>
      <c r="O3781"/>
      <c r="P3781"/>
      <c r="Q3781"/>
    </row>
    <row r="3782" spans="14:17" hidden="1" outlineLevel="1" x14ac:dyDescent="0.25">
      <c r="N3782" s="20"/>
      <c r="O3782"/>
      <c r="P3782"/>
      <c r="Q3782"/>
    </row>
    <row r="3783" spans="14:17" hidden="1" outlineLevel="1" x14ac:dyDescent="0.25">
      <c r="N3783" s="20"/>
      <c r="O3783"/>
      <c r="P3783"/>
      <c r="Q3783"/>
    </row>
    <row r="3784" spans="14:17" x14ac:dyDescent="0.25">
      <c r="N3784" s="20"/>
      <c r="O3784"/>
      <c r="P3784"/>
      <c r="Q3784"/>
    </row>
    <row r="3785" spans="14:17" hidden="1" outlineLevel="1" x14ac:dyDescent="0.25">
      <c r="N3785" s="20"/>
      <c r="O3785"/>
      <c r="P3785"/>
      <c r="Q3785"/>
    </row>
    <row r="3786" spans="14:17" x14ac:dyDescent="0.25">
      <c r="N3786" s="20"/>
      <c r="O3786"/>
      <c r="P3786"/>
      <c r="Q3786"/>
    </row>
    <row r="3787" spans="14:17" hidden="1" outlineLevel="1" x14ac:dyDescent="0.25">
      <c r="N3787" s="20"/>
      <c r="O3787"/>
      <c r="P3787"/>
      <c r="Q3787"/>
    </row>
    <row r="3788" spans="14:17" x14ac:dyDescent="0.25">
      <c r="N3788" s="20"/>
      <c r="O3788"/>
      <c r="P3788"/>
      <c r="Q3788"/>
    </row>
    <row r="3789" spans="14:17" hidden="1" outlineLevel="1" x14ac:dyDescent="0.25">
      <c r="N3789" s="20"/>
      <c r="O3789"/>
      <c r="P3789"/>
      <c r="Q3789"/>
    </row>
    <row r="3790" spans="14:17" x14ac:dyDescent="0.25">
      <c r="N3790" s="20"/>
      <c r="O3790"/>
      <c r="P3790"/>
      <c r="Q3790"/>
    </row>
    <row r="3791" spans="14:17" hidden="1" outlineLevel="1" x14ac:dyDescent="0.25">
      <c r="N3791" s="20"/>
      <c r="O3791"/>
      <c r="P3791"/>
      <c r="Q3791"/>
    </row>
    <row r="3792" spans="14:17" x14ac:dyDescent="0.25">
      <c r="N3792" s="20"/>
      <c r="O3792"/>
      <c r="P3792"/>
      <c r="Q3792"/>
    </row>
    <row r="3793" spans="14:17" hidden="1" outlineLevel="1" x14ac:dyDescent="0.25">
      <c r="N3793" s="20"/>
      <c r="O3793"/>
      <c r="P3793"/>
      <c r="Q3793"/>
    </row>
    <row r="3794" spans="14:17" x14ac:dyDescent="0.25">
      <c r="N3794" s="20"/>
      <c r="O3794"/>
      <c r="P3794"/>
      <c r="Q3794"/>
    </row>
    <row r="3795" spans="14:17" hidden="1" outlineLevel="1" x14ac:dyDescent="0.25">
      <c r="N3795" s="20"/>
      <c r="O3795"/>
      <c r="P3795"/>
      <c r="Q3795"/>
    </row>
    <row r="3796" spans="14:17" x14ac:dyDescent="0.25">
      <c r="N3796" s="20"/>
      <c r="O3796"/>
      <c r="P3796"/>
      <c r="Q3796"/>
    </row>
    <row r="3797" spans="14:17" hidden="1" outlineLevel="1" x14ac:dyDescent="0.25">
      <c r="N3797" s="20"/>
      <c r="O3797"/>
      <c r="P3797"/>
      <c r="Q3797"/>
    </row>
    <row r="3798" spans="14:17" hidden="1" outlineLevel="1" x14ac:dyDescent="0.25">
      <c r="N3798" s="20"/>
      <c r="O3798"/>
      <c r="P3798"/>
      <c r="Q3798"/>
    </row>
    <row r="3799" spans="14:17" hidden="1" outlineLevel="1" x14ac:dyDescent="0.25">
      <c r="N3799" s="20"/>
      <c r="O3799"/>
      <c r="P3799"/>
      <c r="Q3799"/>
    </row>
    <row r="3800" spans="14:17" hidden="1" outlineLevel="1" x14ac:dyDescent="0.25">
      <c r="N3800" s="20"/>
      <c r="O3800"/>
      <c r="P3800"/>
      <c r="Q3800"/>
    </row>
    <row r="3801" spans="14:17" hidden="1" outlineLevel="1" x14ac:dyDescent="0.25">
      <c r="N3801" s="20"/>
      <c r="O3801"/>
      <c r="P3801"/>
      <c r="Q3801"/>
    </row>
    <row r="3802" spans="14:17" hidden="1" outlineLevel="1" x14ac:dyDescent="0.25">
      <c r="N3802" s="20"/>
      <c r="O3802"/>
      <c r="P3802"/>
      <c r="Q3802"/>
    </row>
    <row r="3803" spans="14:17" hidden="1" outlineLevel="1" x14ac:dyDescent="0.25">
      <c r="N3803" s="20"/>
      <c r="O3803"/>
      <c r="P3803"/>
      <c r="Q3803"/>
    </row>
    <row r="3804" spans="14:17" hidden="1" outlineLevel="1" x14ac:dyDescent="0.25">
      <c r="N3804" s="20"/>
      <c r="O3804"/>
      <c r="P3804"/>
      <c r="Q3804"/>
    </row>
    <row r="3805" spans="14:17" hidden="1" outlineLevel="1" x14ac:dyDescent="0.25">
      <c r="N3805" s="20"/>
      <c r="O3805"/>
      <c r="P3805"/>
      <c r="Q3805"/>
    </row>
    <row r="3806" spans="14:17" hidden="1" outlineLevel="1" x14ac:dyDescent="0.25">
      <c r="N3806" s="20"/>
      <c r="O3806"/>
      <c r="P3806"/>
      <c r="Q3806"/>
    </row>
    <row r="3807" spans="14:17" hidden="1" outlineLevel="1" x14ac:dyDescent="0.25">
      <c r="N3807" s="20"/>
      <c r="O3807"/>
      <c r="P3807"/>
      <c r="Q3807"/>
    </row>
    <row r="3808" spans="14:17" hidden="1" outlineLevel="1" x14ac:dyDescent="0.25">
      <c r="N3808" s="20"/>
      <c r="O3808"/>
      <c r="P3808"/>
      <c r="Q3808"/>
    </row>
    <row r="3809" spans="14:17" hidden="1" outlineLevel="1" x14ac:dyDescent="0.25">
      <c r="N3809" s="20"/>
      <c r="O3809"/>
      <c r="P3809"/>
      <c r="Q3809"/>
    </row>
    <row r="3810" spans="14:17" hidden="1" outlineLevel="1" x14ac:dyDescent="0.25">
      <c r="N3810" s="20"/>
      <c r="O3810"/>
      <c r="P3810"/>
      <c r="Q3810"/>
    </row>
    <row r="3811" spans="14:17" hidden="1" outlineLevel="1" x14ac:dyDescent="0.25">
      <c r="N3811" s="20"/>
      <c r="O3811"/>
      <c r="P3811"/>
      <c r="Q3811"/>
    </row>
    <row r="3812" spans="14:17" hidden="1" outlineLevel="1" x14ac:dyDescent="0.25">
      <c r="N3812" s="20"/>
      <c r="O3812"/>
      <c r="P3812"/>
      <c r="Q3812"/>
    </row>
    <row r="3813" spans="14:17" hidden="1" outlineLevel="1" x14ac:dyDescent="0.25">
      <c r="N3813" s="20"/>
      <c r="O3813"/>
      <c r="P3813"/>
      <c r="Q3813"/>
    </row>
    <row r="3814" spans="14:17" hidden="1" outlineLevel="1" x14ac:dyDescent="0.25">
      <c r="N3814" s="20"/>
      <c r="O3814"/>
      <c r="P3814"/>
      <c r="Q3814"/>
    </row>
    <row r="3815" spans="14:17" hidden="1" outlineLevel="1" x14ac:dyDescent="0.25">
      <c r="N3815" s="20"/>
      <c r="O3815"/>
      <c r="P3815"/>
      <c r="Q3815"/>
    </row>
    <row r="3816" spans="14:17" hidden="1" outlineLevel="1" x14ac:dyDescent="0.25">
      <c r="N3816" s="20"/>
      <c r="O3816"/>
      <c r="P3816"/>
      <c r="Q3816"/>
    </row>
    <row r="3817" spans="14:17" hidden="1" outlineLevel="1" x14ac:dyDescent="0.25">
      <c r="N3817" s="20"/>
      <c r="O3817"/>
      <c r="P3817"/>
      <c r="Q3817"/>
    </row>
    <row r="3818" spans="14:17" hidden="1" outlineLevel="1" x14ac:dyDescent="0.25">
      <c r="N3818" s="20"/>
      <c r="O3818"/>
      <c r="P3818"/>
      <c r="Q3818"/>
    </row>
    <row r="3819" spans="14:17" hidden="1" outlineLevel="1" x14ac:dyDescent="0.25">
      <c r="N3819" s="20"/>
      <c r="O3819"/>
      <c r="P3819"/>
      <c r="Q3819"/>
    </row>
    <row r="3820" spans="14:17" hidden="1" outlineLevel="1" x14ac:dyDescent="0.25">
      <c r="N3820" s="20"/>
      <c r="O3820"/>
      <c r="P3820"/>
      <c r="Q3820"/>
    </row>
    <row r="3821" spans="14:17" hidden="1" outlineLevel="1" x14ac:dyDescent="0.25">
      <c r="N3821" s="20"/>
      <c r="O3821"/>
      <c r="P3821"/>
      <c r="Q3821"/>
    </row>
    <row r="3822" spans="14:17" hidden="1" outlineLevel="1" x14ac:dyDescent="0.25">
      <c r="N3822" s="20"/>
      <c r="O3822"/>
      <c r="P3822"/>
      <c r="Q3822"/>
    </row>
    <row r="3823" spans="14:17" hidden="1" outlineLevel="1" x14ac:dyDescent="0.25">
      <c r="N3823" s="20"/>
      <c r="O3823"/>
      <c r="P3823"/>
      <c r="Q3823"/>
    </row>
    <row r="3824" spans="14:17" hidden="1" outlineLevel="1" x14ac:dyDescent="0.25">
      <c r="N3824" s="20"/>
      <c r="O3824"/>
      <c r="P3824"/>
      <c r="Q3824"/>
    </row>
    <row r="3825" spans="14:17" hidden="1" outlineLevel="1" x14ac:dyDescent="0.25">
      <c r="N3825" s="20"/>
      <c r="O3825"/>
      <c r="P3825"/>
      <c r="Q3825"/>
    </row>
    <row r="3826" spans="14:17" hidden="1" outlineLevel="1" x14ac:dyDescent="0.25">
      <c r="N3826" s="20"/>
      <c r="O3826"/>
      <c r="P3826"/>
      <c r="Q3826"/>
    </row>
    <row r="3827" spans="14:17" hidden="1" outlineLevel="1" x14ac:dyDescent="0.25">
      <c r="N3827" s="20"/>
      <c r="O3827"/>
      <c r="P3827"/>
      <c r="Q3827"/>
    </row>
    <row r="3828" spans="14:17" hidden="1" outlineLevel="1" x14ac:dyDescent="0.25">
      <c r="N3828" s="20"/>
      <c r="O3828"/>
      <c r="P3828"/>
      <c r="Q3828"/>
    </row>
    <row r="3829" spans="14:17" hidden="1" outlineLevel="1" x14ac:dyDescent="0.25">
      <c r="N3829" s="20"/>
      <c r="O3829"/>
      <c r="P3829"/>
      <c r="Q3829"/>
    </row>
    <row r="3830" spans="14:17" x14ac:dyDescent="0.25">
      <c r="N3830" s="20"/>
      <c r="O3830"/>
      <c r="P3830"/>
      <c r="Q3830"/>
    </row>
    <row r="3831" spans="14:17" hidden="1" outlineLevel="1" x14ac:dyDescent="0.25">
      <c r="N3831" s="20"/>
      <c r="O3831"/>
      <c r="P3831"/>
      <c r="Q3831"/>
    </row>
    <row r="3832" spans="14:17" hidden="1" outlineLevel="1" x14ac:dyDescent="0.25">
      <c r="N3832" s="20"/>
      <c r="O3832"/>
      <c r="P3832"/>
      <c r="Q3832"/>
    </row>
    <row r="3833" spans="14:17" x14ac:dyDescent="0.25">
      <c r="N3833" s="20"/>
      <c r="O3833"/>
      <c r="P3833"/>
      <c r="Q3833"/>
    </row>
    <row r="3834" spans="14:17" hidden="1" outlineLevel="1" x14ac:dyDescent="0.25">
      <c r="N3834" s="20"/>
      <c r="O3834"/>
      <c r="P3834"/>
      <c r="Q3834"/>
    </row>
    <row r="3835" spans="14:17" hidden="1" outlineLevel="1" x14ac:dyDescent="0.25">
      <c r="N3835" s="20"/>
      <c r="O3835"/>
      <c r="P3835"/>
      <c r="Q3835"/>
    </row>
    <row r="3836" spans="14:17" x14ac:dyDescent="0.25">
      <c r="N3836" s="20"/>
      <c r="O3836"/>
      <c r="P3836"/>
      <c r="Q3836"/>
    </row>
    <row r="3837" spans="14:17" hidden="1" outlineLevel="1" x14ac:dyDescent="0.25">
      <c r="N3837" s="20"/>
      <c r="O3837"/>
      <c r="P3837"/>
      <c r="Q3837"/>
    </row>
    <row r="3838" spans="14:17" x14ac:dyDescent="0.25">
      <c r="N3838" s="20"/>
      <c r="O3838"/>
      <c r="P3838"/>
      <c r="Q3838"/>
    </row>
    <row r="3839" spans="14:17" hidden="1" outlineLevel="1" x14ac:dyDescent="0.25">
      <c r="N3839" s="20"/>
      <c r="O3839"/>
      <c r="P3839"/>
      <c r="Q3839"/>
    </row>
    <row r="3840" spans="14:17" hidden="1" outlineLevel="1" x14ac:dyDescent="0.25">
      <c r="N3840" s="20"/>
      <c r="O3840"/>
      <c r="P3840"/>
      <c r="Q3840"/>
    </row>
    <row r="3841" spans="14:17" x14ac:dyDescent="0.25">
      <c r="N3841" s="20"/>
      <c r="O3841"/>
      <c r="P3841"/>
      <c r="Q3841"/>
    </row>
    <row r="3842" spans="14:17" hidden="1" outlineLevel="1" x14ac:dyDescent="0.25">
      <c r="N3842" s="20"/>
      <c r="O3842"/>
      <c r="P3842"/>
      <c r="Q3842"/>
    </row>
    <row r="3843" spans="14:17" x14ac:dyDescent="0.25">
      <c r="N3843" s="20"/>
      <c r="O3843"/>
      <c r="P3843"/>
      <c r="Q3843"/>
    </row>
    <row r="3844" spans="14:17" hidden="1" outlineLevel="1" x14ac:dyDescent="0.25">
      <c r="N3844" s="20"/>
      <c r="O3844"/>
      <c r="P3844"/>
      <c r="Q3844"/>
    </row>
    <row r="3845" spans="14:17" x14ac:dyDescent="0.25">
      <c r="N3845" s="20"/>
      <c r="O3845"/>
      <c r="P3845"/>
      <c r="Q3845"/>
    </row>
    <row r="3846" spans="14:17" hidden="1" outlineLevel="1" x14ac:dyDescent="0.25">
      <c r="N3846" s="20"/>
      <c r="O3846"/>
      <c r="P3846"/>
      <c r="Q3846"/>
    </row>
    <row r="3847" spans="14:17" hidden="1" outlineLevel="1" x14ac:dyDescent="0.25">
      <c r="N3847" s="20"/>
      <c r="O3847"/>
      <c r="P3847"/>
      <c r="Q3847"/>
    </row>
    <row r="3848" spans="14:17" x14ac:dyDescent="0.25">
      <c r="N3848" s="20"/>
      <c r="O3848"/>
      <c r="P3848"/>
      <c r="Q3848"/>
    </row>
    <row r="3849" spans="14:17" hidden="1" outlineLevel="1" x14ac:dyDescent="0.25">
      <c r="N3849" s="20"/>
      <c r="O3849"/>
      <c r="P3849"/>
      <c r="Q3849"/>
    </row>
    <row r="3850" spans="14:17" hidden="1" outlineLevel="1" x14ac:dyDescent="0.25">
      <c r="N3850" s="20"/>
      <c r="O3850"/>
      <c r="P3850"/>
      <c r="Q3850"/>
    </row>
    <row r="3851" spans="14:17" hidden="1" outlineLevel="1" x14ac:dyDescent="0.25">
      <c r="N3851" s="20"/>
      <c r="O3851"/>
      <c r="P3851"/>
      <c r="Q3851"/>
    </row>
    <row r="3852" spans="14:17" hidden="1" outlineLevel="1" x14ac:dyDescent="0.25">
      <c r="N3852" s="20"/>
      <c r="O3852"/>
      <c r="P3852"/>
      <c r="Q3852"/>
    </row>
    <row r="3853" spans="14:17" x14ac:dyDescent="0.25">
      <c r="N3853" s="20"/>
      <c r="O3853"/>
      <c r="P3853"/>
      <c r="Q3853"/>
    </row>
    <row r="3854" spans="14:17" hidden="1" outlineLevel="1" x14ac:dyDescent="0.25">
      <c r="N3854" s="20"/>
      <c r="O3854"/>
      <c r="P3854"/>
      <c r="Q3854"/>
    </row>
    <row r="3855" spans="14:17" x14ac:dyDescent="0.25">
      <c r="N3855" s="20"/>
      <c r="O3855"/>
      <c r="P3855"/>
      <c r="Q3855"/>
    </row>
    <row r="3856" spans="14:17" hidden="1" outlineLevel="1" x14ac:dyDescent="0.25">
      <c r="N3856" s="20"/>
      <c r="O3856"/>
      <c r="P3856"/>
      <c r="Q3856"/>
    </row>
    <row r="3857" spans="14:17" x14ac:dyDescent="0.25">
      <c r="N3857" s="20"/>
      <c r="O3857"/>
      <c r="P3857"/>
      <c r="Q3857"/>
    </row>
    <row r="3858" spans="14:17" hidden="1" outlineLevel="1" x14ac:dyDescent="0.25">
      <c r="N3858" s="20"/>
      <c r="O3858"/>
      <c r="P3858"/>
      <c r="Q3858"/>
    </row>
    <row r="3859" spans="14:17" x14ac:dyDescent="0.25">
      <c r="N3859" s="20"/>
      <c r="O3859"/>
      <c r="P3859"/>
      <c r="Q3859"/>
    </row>
    <row r="3860" spans="14:17" hidden="1" outlineLevel="1" x14ac:dyDescent="0.25">
      <c r="N3860" s="20"/>
      <c r="O3860"/>
      <c r="P3860"/>
      <c r="Q3860"/>
    </row>
    <row r="3861" spans="14:17" x14ac:dyDescent="0.25">
      <c r="N3861" s="20"/>
      <c r="O3861"/>
      <c r="P3861"/>
      <c r="Q3861"/>
    </row>
    <row r="3862" spans="14:17" hidden="1" outlineLevel="1" x14ac:dyDescent="0.25">
      <c r="N3862" s="20"/>
      <c r="O3862"/>
      <c r="P3862"/>
      <c r="Q3862"/>
    </row>
    <row r="3863" spans="14:17" x14ac:dyDescent="0.25">
      <c r="N3863" s="20"/>
      <c r="O3863"/>
      <c r="P3863"/>
      <c r="Q3863"/>
    </row>
    <row r="3864" spans="14:17" hidden="1" outlineLevel="1" x14ac:dyDescent="0.25">
      <c r="N3864" s="20"/>
      <c r="O3864"/>
      <c r="P3864"/>
      <c r="Q3864"/>
    </row>
    <row r="3865" spans="14:17" hidden="1" outlineLevel="1" x14ac:dyDescent="0.25">
      <c r="N3865" s="20"/>
      <c r="O3865"/>
      <c r="P3865"/>
      <c r="Q3865"/>
    </row>
    <row r="3866" spans="14:17" hidden="1" outlineLevel="1" x14ac:dyDescent="0.25">
      <c r="N3866" s="20"/>
      <c r="O3866"/>
      <c r="P3866"/>
      <c r="Q3866"/>
    </row>
    <row r="3867" spans="14:17" hidden="1" outlineLevel="1" x14ac:dyDescent="0.25">
      <c r="N3867" s="20"/>
      <c r="O3867"/>
      <c r="P3867"/>
      <c r="Q3867"/>
    </row>
    <row r="3868" spans="14:17" hidden="1" outlineLevel="1" x14ac:dyDescent="0.25">
      <c r="N3868" s="20"/>
      <c r="O3868"/>
      <c r="P3868"/>
      <c r="Q3868"/>
    </row>
    <row r="3869" spans="14:17" hidden="1" outlineLevel="1" x14ac:dyDescent="0.25">
      <c r="N3869" s="20"/>
      <c r="O3869"/>
      <c r="P3869"/>
      <c r="Q3869"/>
    </row>
    <row r="3870" spans="14:17" hidden="1" outlineLevel="1" x14ac:dyDescent="0.25">
      <c r="N3870" s="20"/>
      <c r="O3870"/>
      <c r="P3870"/>
      <c r="Q3870"/>
    </row>
    <row r="3871" spans="14:17" hidden="1" outlineLevel="1" x14ac:dyDescent="0.25">
      <c r="N3871" s="20"/>
      <c r="O3871"/>
      <c r="P3871"/>
      <c r="Q3871"/>
    </row>
    <row r="3872" spans="14:17" hidden="1" outlineLevel="1" x14ac:dyDescent="0.25">
      <c r="N3872" s="20"/>
      <c r="O3872"/>
      <c r="P3872"/>
      <c r="Q3872"/>
    </row>
    <row r="3873" spans="14:17" hidden="1" outlineLevel="1" x14ac:dyDescent="0.25">
      <c r="N3873" s="20"/>
      <c r="O3873"/>
      <c r="P3873"/>
      <c r="Q3873"/>
    </row>
    <row r="3874" spans="14:17" x14ac:dyDescent="0.25">
      <c r="N3874" s="20"/>
      <c r="O3874"/>
      <c r="P3874"/>
      <c r="Q3874"/>
    </row>
    <row r="3875" spans="14:17" hidden="1" outlineLevel="1" x14ac:dyDescent="0.25">
      <c r="N3875" s="20"/>
      <c r="O3875"/>
      <c r="P3875"/>
      <c r="Q3875"/>
    </row>
    <row r="3876" spans="14:17" x14ac:dyDescent="0.25">
      <c r="N3876" s="20"/>
      <c r="O3876"/>
      <c r="P3876"/>
      <c r="Q3876"/>
    </row>
    <row r="3877" spans="14:17" hidden="1" outlineLevel="1" x14ac:dyDescent="0.25">
      <c r="N3877" s="20"/>
      <c r="O3877"/>
      <c r="P3877"/>
      <c r="Q3877"/>
    </row>
    <row r="3878" spans="14:17" x14ac:dyDescent="0.25">
      <c r="N3878" s="20"/>
      <c r="O3878"/>
      <c r="P3878"/>
      <c r="Q3878"/>
    </row>
    <row r="3879" spans="14:17" hidden="1" outlineLevel="1" x14ac:dyDescent="0.25">
      <c r="N3879" s="20"/>
      <c r="O3879"/>
      <c r="P3879"/>
      <c r="Q3879"/>
    </row>
    <row r="3880" spans="14:17" x14ac:dyDescent="0.25">
      <c r="N3880" s="20"/>
      <c r="O3880"/>
      <c r="P3880"/>
      <c r="Q3880"/>
    </row>
    <row r="3881" spans="14:17" hidden="1" outlineLevel="1" x14ac:dyDescent="0.25">
      <c r="N3881" s="20"/>
      <c r="O3881"/>
      <c r="P3881"/>
      <c r="Q3881"/>
    </row>
    <row r="3882" spans="14:17" hidden="1" outlineLevel="1" x14ac:dyDescent="0.25">
      <c r="N3882" s="20"/>
      <c r="O3882"/>
      <c r="P3882"/>
      <c r="Q3882"/>
    </row>
    <row r="3883" spans="14:17" hidden="1" outlineLevel="1" x14ac:dyDescent="0.25">
      <c r="N3883" s="20"/>
      <c r="O3883"/>
      <c r="P3883"/>
      <c r="Q3883"/>
    </row>
    <row r="3884" spans="14:17" hidden="1" outlineLevel="1" x14ac:dyDescent="0.25">
      <c r="N3884" s="20"/>
      <c r="O3884"/>
      <c r="P3884"/>
      <c r="Q3884"/>
    </row>
    <row r="3885" spans="14:17" hidden="1" outlineLevel="1" x14ac:dyDescent="0.25">
      <c r="N3885" s="20"/>
      <c r="O3885"/>
      <c r="P3885"/>
      <c r="Q3885"/>
    </row>
    <row r="3886" spans="14:17" hidden="1" outlineLevel="1" x14ac:dyDescent="0.25">
      <c r="N3886" s="20"/>
      <c r="O3886"/>
      <c r="P3886"/>
      <c r="Q3886"/>
    </row>
    <row r="3887" spans="14:17" hidden="1" outlineLevel="1" x14ac:dyDescent="0.25">
      <c r="N3887" s="20"/>
      <c r="O3887"/>
      <c r="P3887"/>
      <c r="Q3887"/>
    </row>
    <row r="3888" spans="14:17" hidden="1" outlineLevel="1" x14ac:dyDescent="0.25">
      <c r="N3888" s="20"/>
      <c r="O3888"/>
      <c r="P3888"/>
      <c r="Q3888"/>
    </row>
    <row r="3889" spans="14:17" hidden="1" outlineLevel="1" x14ac:dyDescent="0.25">
      <c r="N3889" s="20"/>
      <c r="O3889"/>
      <c r="P3889"/>
      <c r="Q3889"/>
    </row>
    <row r="3890" spans="14:17" hidden="1" outlineLevel="1" x14ac:dyDescent="0.25">
      <c r="N3890" s="20"/>
      <c r="O3890"/>
      <c r="P3890"/>
      <c r="Q3890"/>
    </row>
    <row r="3891" spans="14:17" hidden="1" outlineLevel="1" x14ac:dyDescent="0.25">
      <c r="N3891" s="20"/>
      <c r="O3891"/>
      <c r="P3891"/>
      <c r="Q3891"/>
    </row>
    <row r="3892" spans="14:17" hidden="1" outlineLevel="1" x14ac:dyDescent="0.25">
      <c r="N3892" s="20"/>
      <c r="O3892"/>
      <c r="P3892"/>
      <c r="Q3892"/>
    </row>
    <row r="3893" spans="14:17" hidden="1" outlineLevel="1" x14ac:dyDescent="0.25">
      <c r="N3893" s="20"/>
      <c r="O3893"/>
      <c r="P3893"/>
      <c r="Q3893"/>
    </row>
    <row r="3894" spans="14:17" x14ac:dyDescent="0.25">
      <c r="N3894" s="20"/>
      <c r="O3894"/>
      <c r="P3894"/>
      <c r="Q3894"/>
    </row>
    <row r="3895" spans="14:17" hidden="1" outlineLevel="1" x14ac:dyDescent="0.25">
      <c r="N3895" s="20"/>
      <c r="O3895"/>
      <c r="P3895"/>
      <c r="Q3895"/>
    </row>
    <row r="3896" spans="14:17" hidden="1" outlineLevel="1" x14ac:dyDescent="0.25">
      <c r="N3896" s="20"/>
      <c r="O3896"/>
      <c r="P3896"/>
      <c r="Q3896"/>
    </row>
    <row r="3897" spans="14:17" hidden="1" outlineLevel="1" x14ac:dyDescent="0.25">
      <c r="N3897" s="20"/>
      <c r="O3897"/>
      <c r="P3897"/>
      <c r="Q3897"/>
    </row>
    <row r="3898" spans="14:17" hidden="1" outlineLevel="1" x14ac:dyDescent="0.25">
      <c r="N3898" s="20"/>
      <c r="O3898"/>
      <c r="P3898"/>
      <c r="Q3898"/>
    </row>
    <row r="3899" spans="14:17" x14ac:dyDescent="0.25">
      <c r="N3899" s="20"/>
      <c r="O3899"/>
      <c r="P3899"/>
      <c r="Q3899"/>
    </row>
    <row r="3900" spans="14:17" hidden="1" outlineLevel="1" x14ac:dyDescent="0.25">
      <c r="N3900" s="20"/>
      <c r="O3900"/>
      <c r="P3900"/>
      <c r="Q3900"/>
    </row>
    <row r="3901" spans="14:17" x14ac:dyDescent="0.25">
      <c r="N3901" s="20"/>
      <c r="O3901"/>
      <c r="P3901"/>
      <c r="Q3901"/>
    </row>
    <row r="3902" spans="14:17" hidden="1" outlineLevel="1" x14ac:dyDescent="0.25">
      <c r="N3902" s="20"/>
      <c r="O3902"/>
      <c r="P3902"/>
      <c r="Q3902"/>
    </row>
    <row r="3903" spans="14:17" x14ac:dyDescent="0.25">
      <c r="N3903" s="20"/>
      <c r="O3903"/>
      <c r="P3903"/>
      <c r="Q3903"/>
    </row>
    <row r="3904" spans="14:17" hidden="1" outlineLevel="1" x14ac:dyDescent="0.25">
      <c r="N3904" s="20"/>
      <c r="O3904"/>
      <c r="P3904"/>
      <c r="Q3904"/>
    </row>
    <row r="3905" spans="14:17" x14ac:dyDescent="0.25">
      <c r="N3905" s="20"/>
      <c r="O3905"/>
      <c r="P3905"/>
      <c r="Q3905"/>
    </row>
    <row r="3906" spans="14:17" hidden="1" outlineLevel="1" x14ac:dyDescent="0.25">
      <c r="N3906" s="20"/>
      <c r="O3906"/>
      <c r="P3906"/>
      <c r="Q3906"/>
    </row>
    <row r="3907" spans="14:17" x14ac:dyDescent="0.25">
      <c r="N3907" s="20"/>
      <c r="O3907"/>
      <c r="P3907"/>
      <c r="Q3907"/>
    </row>
    <row r="3908" spans="14:17" hidden="1" outlineLevel="1" x14ac:dyDescent="0.25">
      <c r="N3908" s="20"/>
      <c r="O3908"/>
      <c r="P3908"/>
      <c r="Q3908"/>
    </row>
    <row r="3909" spans="14:17" hidden="1" outlineLevel="1" x14ac:dyDescent="0.25">
      <c r="N3909" s="20"/>
      <c r="O3909"/>
      <c r="P3909"/>
      <c r="Q3909"/>
    </row>
    <row r="3910" spans="14:17" hidden="1" outlineLevel="1" x14ac:dyDescent="0.25">
      <c r="N3910" s="20"/>
      <c r="O3910"/>
      <c r="P3910"/>
      <c r="Q3910"/>
    </row>
    <row r="3911" spans="14:17" hidden="1" outlineLevel="1" x14ac:dyDescent="0.25">
      <c r="N3911" s="20"/>
      <c r="O3911"/>
      <c r="P3911"/>
      <c r="Q3911"/>
    </row>
    <row r="3912" spans="14:17" hidden="1" outlineLevel="1" x14ac:dyDescent="0.25">
      <c r="N3912" s="20"/>
      <c r="O3912"/>
      <c r="P3912"/>
      <c r="Q3912"/>
    </row>
    <row r="3913" spans="14:17" hidden="1" outlineLevel="1" x14ac:dyDescent="0.25">
      <c r="N3913" s="20"/>
      <c r="O3913"/>
      <c r="P3913"/>
      <c r="Q3913"/>
    </row>
    <row r="3914" spans="14:17" x14ac:dyDescent="0.25">
      <c r="N3914" s="20"/>
      <c r="O3914"/>
      <c r="P3914"/>
      <c r="Q3914"/>
    </row>
    <row r="3915" spans="14:17" hidden="1" outlineLevel="1" x14ac:dyDescent="0.25">
      <c r="N3915" s="20"/>
      <c r="O3915"/>
      <c r="P3915"/>
      <c r="Q3915"/>
    </row>
    <row r="3916" spans="14:17" x14ac:dyDescent="0.25">
      <c r="N3916" s="20"/>
      <c r="O3916"/>
      <c r="P3916"/>
      <c r="Q3916"/>
    </row>
    <row r="3917" spans="14:17" hidden="1" outlineLevel="1" x14ac:dyDescent="0.25">
      <c r="N3917" s="20"/>
      <c r="O3917"/>
      <c r="P3917"/>
      <c r="Q3917"/>
    </row>
    <row r="3918" spans="14:17" x14ac:dyDescent="0.25">
      <c r="N3918" s="20"/>
      <c r="O3918"/>
      <c r="P3918"/>
      <c r="Q3918"/>
    </row>
    <row r="3919" spans="14:17" hidden="1" outlineLevel="1" x14ac:dyDescent="0.25">
      <c r="N3919" s="20"/>
      <c r="O3919"/>
      <c r="P3919"/>
      <c r="Q3919"/>
    </row>
    <row r="3920" spans="14:17" hidden="1" outlineLevel="1" x14ac:dyDescent="0.25">
      <c r="N3920" s="20"/>
      <c r="O3920"/>
      <c r="P3920"/>
      <c r="Q3920"/>
    </row>
    <row r="3921" spans="14:17" hidden="1" outlineLevel="1" x14ac:dyDescent="0.25">
      <c r="N3921" s="20"/>
      <c r="O3921"/>
      <c r="P3921"/>
      <c r="Q3921"/>
    </row>
    <row r="3922" spans="14:17" hidden="1" outlineLevel="1" x14ac:dyDescent="0.25">
      <c r="N3922" s="20"/>
      <c r="O3922"/>
      <c r="P3922"/>
      <c r="Q3922"/>
    </row>
    <row r="3923" spans="14:17" hidden="1" outlineLevel="1" x14ac:dyDescent="0.25">
      <c r="N3923" s="20"/>
      <c r="O3923"/>
      <c r="P3923"/>
      <c r="Q3923"/>
    </row>
    <row r="3924" spans="14:17" x14ac:dyDescent="0.25">
      <c r="N3924" s="20"/>
      <c r="O3924"/>
      <c r="P3924"/>
      <c r="Q3924"/>
    </row>
    <row r="3925" spans="14:17" hidden="1" outlineLevel="1" x14ac:dyDescent="0.25">
      <c r="N3925" s="20"/>
      <c r="O3925"/>
      <c r="P3925"/>
      <c r="Q3925"/>
    </row>
    <row r="3926" spans="14:17" x14ac:dyDescent="0.25">
      <c r="N3926" s="20"/>
      <c r="O3926"/>
      <c r="P3926"/>
      <c r="Q3926"/>
    </row>
    <row r="3927" spans="14:17" hidden="1" outlineLevel="1" x14ac:dyDescent="0.25">
      <c r="N3927" s="20"/>
      <c r="O3927"/>
      <c r="P3927"/>
      <c r="Q3927"/>
    </row>
    <row r="3928" spans="14:17" x14ac:dyDescent="0.25">
      <c r="N3928" s="20"/>
      <c r="O3928"/>
      <c r="P3928"/>
      <c r="Q3928"/>
    </row>
    <row r="3929" spans="14:17" hidden="1" outlineLevel="1" x14ac:dyDescent="0.25">
      <c r="N3929" s="20"/>
      <c r="O3929"/>
      <c r="P3929"/>
      <c r="Q3929"/>
    </row>
    <row r="3930" spans="14:17" hidden="1" outlineLevel="1" x14ac:dyDescent="0.25">
      <c r="N3930" s="20"/>
      <c r="O3930"/>
      <c r="P3930"/>
      <c r="Q3930"/>
    </row>
    <row r="3931" spans="14:17" x14ac:dyDescent="0.25">
      <c r="N3931" s="20"/>
      <c r="O3931"/>
      <c r="P3931"/>
      <c r="Q3931"/>
    </row>
    <row r="3932" spans="14:17" hidden="1" outlineLevel="1" x14ac:dyDescent="0.25">
      <c r="N3932" s="20"/>
      <c r="O3932"/>
      <c r="P3932"/>
      <c r="Q3932"/>
    </row>
    <row r="3933" spans="14:17" hidden="1" outlineLevel="1" x14ac:dyDescent="0.25">
      <c r="N3933" s="20"/>
      <c r="O3933"/>
      <c r="P3933"/>
      <c r="Q3933"/>
    </row>
    <row r="3934" spans="14:17" hidden="1" outlineLevel="1" x14ac:dyDescent="0.25">
      <c r="N3934" s="20"/>
      <c r="O3934"/>
      <c r="P3934"/>
      <c r="Q3934"/>
    </row>
    <row r="3935" spans="14:17" hidden="1" outlineLevel="1" x14ac:dyDescent="0.25">
      <c r="N3935" s="20"/>
      <c r="O3935"/>
      <c r="P3935"/>
      <c r="Q3935"/>
    </row>
    <row r="3936" spans="14:17" hidden="1" outlineLevel="1" x14ac:dyDescent="0.25">
      <c r="N3936" s="20"/>
      <c r="O3936"/>
      <c r="P3936"/>
      <c r="Q3936"/>
    </row>
    <row r="3937" spans="14:17" hidden="1" outlineLevel="1" x14ac:dyDescent="0.25">
      <c r="N3937" s="20"/>
      <c r="O3937"/>
      <c r="P3937"/>
      <c r="Q3937"/>
    </row>
    <row r="3938" spans="14:17" hidden="1" outlineLevel="1" x14ac:dyDescent="0.25">
      <c r="N3938" s="20"/>
      <c r="O3938"/>
      <c r="P3938"/>
      <c r="Q3938"/>
    </row>
    <row r="3939" spans="14:17" x14ac:dyDescent="0.25">
      <c r="N3939" s="20"/>
      <c r="O3939"/>
      <c r="P3939"/>
      <c r="Q3939"/>
    </row>
    <row r="3940" spans="14:17" hidden="1" outlineLevel="1" x14ac:dyDescent="0.25">
      <c r="N3940" s="20"/>
      <c r="O3940"/>
      <c r="P3940"/>
      <c r="Q3940"/>
    </row>
    <row r="3941" spans="14:17" x14ac:dyDescent="0.25">
      <c r="N3941" s="20"/>
      <c r="O3941"/>
      <c r="P3941"/>
      <c r="Q3941"/>
    </row>
    <row r="3942" spans="14:17" hidden="1" outlineLevel="1" x14ac:dyDescent="0.25">
      <c r="N3942" s="20"/>
      <c r="O3942"/>
      <c r="P3942"/>
      <c r="Q3942"/>
    </row>
    <row r="3943" spans="14:17" x14ac:dyDescent="0.25">
      <c r="N3943" s="20"/>
      <c r="O3943"/>
      <c r="P3943"/>
      <c r="Q3943"/>
    </row>
    <row r="3944" spans="14:17" hidden="1" outlineLevel="1" x14ac:dyDescent="0.25">
      <c r="N3944" s="20"/>
      <c r="O3944"/>
      <c r="P3944"/>
      <c r="Q3944"/>
    </row>
    <row r="3945" spans="14:17" hidden="1" outlineLevel="1" x14ac:dyDescent="0.25">
      <c r="N3945" s="20"/>
      <c r="O3945"/>
      <c r="P3945"/>
      <c r="Q3945"/>
    </row>
    <row r="3946" spans="14:17" hidden="1" outlineLevel="1" x14ac:dyDescent="0.25">
      <c r="N3946" s="20"/>
      <c r="O3946"/>
      <c r="P3946"/>
      <c r="Q3946"/>
    </row>
    <row r="3947" spans="14:17" hidden="1" outlineLevel="1" x14ac:dyDescent="0.25">
      <c r="N3947" s="20"/>
      <c r="O3947"/>
      <c r="P3947"/>
      <c r="Q3947"/>
    </row>
    <row r="3948" spans="14:17" hidden="1" outlineLevel="1" x14ac:dyDescent="0.25">
      <c r="N3948" s="20"/>
      <c r="O3948"/>
      <c r="P3948"/>
      <c r="Q3948"/>
    </row>
    <row r="3949" spans="14:17" hidden="1" outlineLevel="1" x14ac:dyDescent="0.25">
      <c r="N3949" s="20"/>
      <c r="O3949"/>
      <c r="P3949"/>
      <c r="Q3949"/>
    </row>
    <row r="3950" spans="14:17" x14ac:dyDescent="0.25">
      <c r="N3950" s="20"/>
      <c r="O3950"/>
      <c r="P3950"/>
      <c r="Q3950"/>
    </row>
    <row r="3951" spans="14:17" hidden="1" outlineLevel="1" x14ac:dyDescent="0.25">
      <c r="N3951" s="20"/>
      <c r="O3951"/>
      <c r="P3951"/>
      <c r="Q3951"/>
    </row>
    <row r="3952" spans="14:17" hidden="1" outlineLevel="1" x14ac:dyDescent="0.25">
      <c r="N3952" s="20"/>
      <c r="O3952"/>
      <c r="P3952"/>
      <c r="Q3952"/>
    </row>
    <row r="3953" spans="14:17" hidden="1" outlineLevel="1" x14ac:dyDescent="0.25">
      <c r="N3953" s="20"/>
      <c r="O3953"/>
      <c r="P3953"/>
      <c r="Q3953"/>
    </row>
    <row r="3954" spans="14:17" x14ac:dyDescent="0.25">
      <c r="N3954" s="20"/>
      <c r="O3954"/>
      <c r="P3954"/>
      <c r="Q3954"/>
    </row>
    <row r="3955" spans="14:17" hidden="1" outlineLevel="1" x14ac:dyDescent="0.25">
      <c r="N3955" s="20"/>
      <c r="O3955"/>
      <c r="P3955"/>
      <c r="Q3955"/>
    </row>
    <row r="3956" spans="14:17" x14ac:dyDescent="0.25">
      <c r="N3956" s="20"/>
      <c r="O3956"/>
      <c r="P3956"/>
      <c r="Q3956"/>
    </row>
    <row r="3957" spans="14:17" hidden="1" outlineLevel="1" x14ac:dyDescent="0.25">
      <c r="N3957" s="20"/>
      <c r="O3957"/>
      <c r="P3957"/>
      <c r="Q3957"/>
    </row>
    <row r="3958" spans="14:17" x14ac:dyDescent="0.25">
      <c r="N3958" s="20"/>
      <c r="O3958"/>
      <c r="P3958"/>
      <c r="Q3958"/>
    </row>
    <row r="3959" spans="14:17" hidden="1" outlineLevel="1" x14ac:dyDescent="0.25">
      <c r="N3959" s="20"/>
      <c r="O3959"/>
      <c r="P3959"/>
      <c r="Q3959"/>
    </row>
    <row r="3960" spans="14:17" x14ac:dyDescent="0.25">
      <c r="N3960" s="20"/>
      <c r="O3960"/>
      <c r="P3960"/>
      <c r="Q3960"/>
    </row>
    <row r="3961" spans="14:17" hidden="1" outlineLevel="1" x14ac:dyDescent="0.25">
      <c r="N3961" s="20"/>
      <c r="O3961"/>
      <c r="P3961"/>
      <c r="Q3961"/>
    </row>
    <row r="3962" spans="14:17" hidden="1" outlineLevel="1" x14ac:dyDescent="0.25">
      <c r="N3962" s="20"/>
      <c r="O3962"/>
      <c r="P3962"/>
      <c r="Q3962"/>
    </row>
    <row r="3963" spans="14:17" x14ac:dyDescent="0.25">
      <c r="N3963" s="20"/>
      <c r="O3963"/>
      <c r="P3963"/>
      <c r="Q3963"/>
    </row>
    <row r="3964" spans="14:17" hidden="1" outlineLevel="1" x14ac:dyDescent="0.25">
      <c r="N3964" s="20"/>
      <c r="O3964"/>
      <c r="P3964"/>
      <c r="Q3964"/>
    </row>
    <row r="3965" spans="14:17" hidden="1" outlineLevel="1" x14ac:dyDescent="0.25">
      <c r="N3965" s="20"/>
      <c r="O3965"/>
      <c r="P3965"/>
      <c r="Q3965"/>
    </row>
    <row r="3966" spans="14:17" hidden="1" outlineLevel="1" x14ac:dyDescent="0.25">
      <c r="N3966" s="20"/>
      <c r="O3966"/>
      <c r="P3966"/>
      <c r="Q3966"/>
    </row>
    <row r="3967" spans="14:17" hidden="1" outlineLevel="1" x14ac:dyDescent="0.25">
      <c r="N3967" s="20"/>
      <c r="O3967"/>
      <c r="P3967"/>
      <c r="Q3967"/>
    </row>
    <row r="3968" spans="14:17" x14ac:dyDescent="0.25">
      <c r="N3968" s="20"/>
      <c r="O3968"/>
      <c r="P3968"/>
      <c r="Q3968"/>
    </row>
    <row r="3969" spans="14:17" hidden="1" outlineLevel="1" x14ac:dyDescent="0.25">
      <c r="N3969" s="20"/>
      <c r="O3969"/>
      <c r="P3969"/>
      <c r="Q3969"/>
    </row>
    <row r="3970" spans="14:17" hidden="1" outlineLevel="1" x14ac:dyDescent="0.25">
      <c r="N3970" s="20"/>
      <c r="O3970"/>
      <c r="P3970"/>
      <c r="Q3970"/>
    </row>
    <row r="3971" spans="14:17" hidden="1" outlineLevel="1" x14ac:dyDescent="0.25">
      <c r="N3971" s="20"/>
      <c r="O3971"/>
      <c r="P3971"/>
      <c r="Q3971"/>
    </row>
    <row r="3972" spans="14:17" hidden="1" outlineLevel="1" x14ac:dyDescent="0.25">
      <c r="N3972" s="20"/>
      <c r="O3972"/>
      <c r="P3972"/>
      <c r="Q3972"/>
    </row>
    <row r="3973" spans="14:17" hidden="1" outlineLevel="1" x14ac:dyDescent="0.25">
      <c r="N3973" s="20"/>
      <c r="O3973"/>
      <c r="P3973"/>
      <c r="Q3973"/>
    </row>
    <row r="3974" spans="14:17" x14ac:dyDescent="0.25">
      <c r="N3974" s="20"/>
      <c r="O3974"/>
      <c r="P3974"/>
      <c r="Q3974"/>
    </row>
    <row r="3975" spans="14:17" hidden="1" outlineLevel="1" x14ac:dyDescent="0.25">
      <c r="N3975" s="20"/>
      <c r="O3975"/>
      <c r="P3975"/>
      <c r="Q3975"/>
    </row>
    <row r="3976" spans="14:17" x14ac:dyDescent="0.25">
      <c r="N3976" s="20"/>
      <c r="O3976"/>
      <c r="P3976"/>
      <c r="Q3976"/>
    </row>
    <row r="3977" spans="14:17" hidden="1" outlineLevel="1" x14ac:dyDescent="0.25">
      <c r="N3977" s="20"/>
      <c r="O3977"/>
      <c r="P3977"/>
      <c r="Q3977"/>
    </row>
    <row r="3978" spans="14:17" x14ac:dyDescent="0.25">
      <c r="N3978" s="20"/>
      <c r="O3978"/>
      <c r="P3978"/>
      <c r="Q3978"/>
    </row>
    <row r="3979" spans="14:17" hidden="1" outlineLevel="1" x14ac:dyDescent="0.25">
      <c r="N3979" s="20"/>
      <c r="O3979"/>
      <c r="P3979"/>
      <c r="Q3979"/>
    </row>
    <row r="3980" spans="14:17" x14ac:dyDescent="0.25">
      <c r="N3980" s="20"/>
      <c r="O3980"/>
      <c r="P3980"/>
      <c r="Q3980"/>
    </row>
    <row r="3981" spans="14:17" hidden="1" outlineLevel="1" x14ac:dyDescent="0.25">
      <c r="N3981" s="20"/>
      <c r="O3981"/>
      <c r="P3981"/>
      <c r="Q3981"/>
    </row>
    <row r="3982" spans="14:17" x14ac:dyDescent="0.25">
      <c r="N3982" s="20"/>
      <c r="O3982"/>
      <c r="P3982"/>
      <c r="Q3982"/>
    </row>
    <row r="3983" spans="14:17" hidden="1" outlineLevel="1" x14ac:dyDescent="0.25">
      <c r="N3983" s="20"/>
      <c r="O3983"/>
      <c r="P3983"/>
      <c r="Q3983"/>
    </row>
    <row r="3984" spans="14:17" x14ac:dyDescent="0.25">
      <c r="N3984" s="20"/>
      <c r="O3984"/>
      <c r="P3984"/>
      <c r="Q3984"/>
    </row>
    <row r="3985" spans="14:17" hidden="1" outlineLevel="1" x14ac:dyDescent="0.25">
      <c r="N3985" s="20"/>
      <c r="O3985"/>
      <c r="P3985"/>
      <c r="Q3985"/>
    </row>
    <row r="3986" spans="14:17" x14ac:dyDescent="0.25">
      <c r="N3986" s="20"/>
      <c r="O3986"/>
      <c r="P3986"/>
      <c r="Q3986"/>
    </row>
    <row r="3987" spans="14:17" hidden="1" outlineLevel="1" x14ac:dyDescent="0.25">
      <c r="N3987" s="20"/>
      <c r="O3987"/>
      <c r="P3987"/>
      <c r="Q3987"/>
    </row>
    <row r="3988" spans="14:17" hidden="1" outlineLevel="1" x14ac:dyDescent="0.25">
      <c r="N3988" s="20"/>
      <c r="O3988"/>
      <c r="P3988"/>
      <c r="Q3988"/>
    </row>
    <row r="3989" spans="14:17" hidden="1" outlineLevel="1" x14ac:dyDescent="0.25">
      <c r="N3989" s="20"/>
      <c r="O3989"/>
      <c r="P3989"/>
      <c r="Q3989"/>
    </row>
    <row r="3990" spans="14:17" hidden="1" outlineLevel="1" x14ac:dyDescent="0.25">
      <c r="N3990" s="20"/>
      <c r="O3990"/>
      <c r="P3990"/>
      <c r="Q3990"/>
    </row>
    <row r="3991" spans="14:17" hidden="1" outlineLevel="1" x14ac:dyDescent="0.25">
      <c r="N3991" s="20"/>
      <c r="O3991"/>
      <c r="P3991"/>
      <c r="Q3991"/>
    </row>
    <row r="3992" spans="14:17" x14ac:dyDescent="0.25">
      <c r="N3992" s="20"/>
      <c r="O3992"/>
      <c r="P3992"/>
      <c r="Q3992"/>
    </row>
    <row r="3993" spans="14:17" hidden="1" outlineLevel="1" x14ac:dyDescent="0.25">
      <c r="N3993" s="20"/>
      <c r="O3993"/>
      <c r="P3993"/>
      <c r="Q3993"/>
    </row>
    <row r="3994" spans="14:17" x14ac:dyDescent="0.25">
      <c r="N3994" s="20"/>
      <c r="O3994"/>
      <c r="P3994"/>
      <c r="Q3994"/>
    </row>
    <row r="3995" spans="14:17" hidden="1" outlineLevel="1" x14ac:dyDescent="0.25">
      <c r="N3995" s="20"/>
      <c r="O3995"/>
      <c r="P3995"/>
      <c r="Q3995"/>
    </row>
    <row r="3996" spans="14:17" hidden="1" outlineLevel="1" x14ac:dyDescent="0.25">
      <c r="N3996" s="20"/>
      <c r="O3996"/>
      <c r="P3996"/>
      <c r="Q3996"/>
    </row>
    <row r="3997" spans="14:17" hidden="1" outlineLevel="1" x14ac:dyDescent="0.25">
      <c r="N3997" s="20"/>
      <c r="O3997"/>
      <c r="P3997"/>
      <c r="Q3997"/>
    </row>
    <row r="3998" spans="14:17" x14ac:dyDescent="0.25">
      <c r="N3998" s="20"/>
      <c r="O3998"/>
      <c r="P3998"/>
      <c r="Q3998"/>
    </row>
    <row r="3999" spans="14:17" hidden="1" outlineLevel="1" x14ac:dyDescent="0.25">
      <c r="N3999" s="20"/>
      <c r="O3999"/>
      <c r="P3999"/>
      <c r="Q3999"/>
    </row>
    <row r="4000" spans="14:17" x14ac:dyDescent="0.25">
      <c r="N4000" s="20"/>
      <c r="O4000"/>
      <c r="P4000"/>
      <c r="Q4000"/>
    </row>
    <row r="4001" spans="14:17" hidden="1" outlineLevel="1" x14ac:dyDescent="0.25">
      <c r="N4001" s="20"/>
      <c r="O4001"/>
      <c r="P4001"/>
      <c r="Q4001"/>
    </row>
    <row r="4002" spans="14:17" x14ac:dyDescent="0.25">
      <c r="N4002" s="20"/>
      <c r="O4002"/>
      <c r="P4002"/>
      <c r="Q4002"/>
    </row>
    <row r="4003" spans="14:17" hidden="1" outlineLevel="1" x14ac:dyDescent="0.25">
      <c r="N4003" s="20"/>
      <c r="O4003"/>
      <c r="P4003"/>
      <c r="Q4003"/>
    </row>
    <row r="4004" spans="14:17" x14ac:dyDescent="0.25">
      <c r="N4004" s="20"/>
      <c r="O4004"/>
      <c r="P4004"/>
      <c r="Q4004"/>
    </row>
    <row r="4005" spans="14:17" hidden="1" outlineLevel="1" x14ac:dyDescent="0.25">
      <c r="N4005" s="20"/>
      <c r="O4005"/>
      <c r="P4005"/>
      <c r="Q4005"/>
    </row>
    <row r="4006" spans="14:17" x14ac:dyDescent="0.25">
      <c r="N4006" s="20"/>
      <c r="O4006"/>
      <c r="P4006"/>
      <c r="Q4006"/>
    </row>
    <row r="4007" spans="14:17" hidden="1" outlineLevel="1" x14ac:dyDescent="0.25">
      <c r="N4007" s="20"/>
      <c r="O4007"/>
      <c r="P4007"/>
      <c r="Q4007"/>
    </row>
    <row r="4008" spans="14:17" x14ac:dyDescent="0.25">
      <c r="N4008" s="20"/>
      <c r="O4008"/>
      <c r="P4008"/>
      <c r="Q4008"/>
    </row>
    <row r="4009" spans="14:17" hidden="1" outlineLevel="1" x14ac:dyDescent="0.25">
      <c r="N4009" s="20"/>
      <c r="O4009"/>
      <c r="P4009"/>
      <c r="Q4009"/>
    </row>
    <row r="4010" spans="14:17" hidden="1" outlineLevel="1" x14ac:dyDescent="0.25">
      <c r="N4010" s="20"/>
      <c r="O4010"/>
      <c r="P4010"/>
      <c r="Q4010"/>
    </row>
    <row r="4011" spans="14:17" x14ac:dyDescent="0.25">
      <c r="N4011" s="20"/>
      <c r="O4011"/>
      <c r="P4011"/>
      <c r="Q4011"/>
    </row>
    <row r="4012" spans="14:17" hidden="1" outlineLevel="1" x14ac:dyDescent="0.25">
      <c r="N4012" s="20"/>
      <c r="O4012"/>
      <c r="P4012"/>
      <c r="Q4012"/>
    </row>
    <row r="4013" spans="14:17" x14ac:dyDescent="0.25">
      <c r="N4013" s="20"/>
      <c r="O4013"/>
      <c r="P4013"/>
      <c r="Q4013"/>
    </row>
    <row r="4014" spans="14:17" hidden="1" outlineLevel="1" x14ac:dyDescent="0.25">
      <c r="N4014" s="20"/>
      <c r="O4014"/>
      <c r="P4014"/>
      <c r="Q4014"/>
    </row>
    <row r="4015" spans="14:17" x14ac:dyDescent="0.25">
      <c r="N4015" s="20"/>
      <c r="O4015"/>
      <c r="P4015"/>
      <c r="Q4015"/>
    </row>
    <row r="4016" spans="14:17" hidden="1" outlineLevel="1" x14ac:dyDescent="0.25">
      <c r="N4016" s="20"/>
      <c r="O4016"/>
      <c r="P4016"/>
      <c r="Q4016"/>
    </row>
    <row r="4017" spans="14:17" x14ac:dyDescent="0.25">
      <c r="N4017" s="20"/>
      <c r="O4017"/>
      <c r="P4017"/>
      <c r="Q4017"/>
    </row>
    <row r="4018" spans="14:17" hidden="1" outlineLevel="1" x14ac:dyDescent="0.25">
      <c r="N4018" s="20"/>
      <c r="O4018"/>
      <c r="P4018"/>
      <c r="Q4018"/>
    </row>
    <row r="4019" spans="14:17" hidden="1" outlineLevel="1" x14ac:dyDescent="0.25">
      <c r="N4019" s="20"/>
      <c r="O4019"/>
      <c r="P4019"/>
      <c r="Q4019"/>
    </row>
    <row r="4020" spans="14:17" x14ac:dyDescent="0.25">
      <c r="N4020" s="20"/>
      <c r="O4020"/>
      <c r="P4020"/>
      <c r="Q4020"/>
    </row>
    <row r="4021" spans="14:17" hidden="1" outlineLevel="1" x14ac:dyDescent="0.25">
      <c r="N4021" s="20"/>
      <c r="O4021"/>
      <c r="P4021"/>
      <c r="Q4021"/>
    </row>
    <row r="4022" spans="14:17" x14ac:dyDescent="0.25">
      <c r="N4022" s="20"/>
      <c r="O4022"/>
      <c r="P4022"/>
      <c r="Q4022"/>
    </row>
    <row r="4023" spans="14:17" hidden="1" outlineLevel="1" x14ac:dyDescent="0.25">
      <c r="N4023" s="20"/>
      <c r="O4023"/>
      <c r="P4023"/>
      <c r="Q4023"/>
    </row>
    <row r="4024" spans="14:17" x14ac:dyDescent="0.25">
      <c r="N4024" s="20"/>
      <c r="O4024"/>
      <c r="P4024"/>
      <c r="Q4024"/>
    </row>
    <row r="4025" spans="14:17" hidden="1" outlineLevel="1" x14ac:dyDescent="0.25">
      <c r="N4025" s="20"/>
      <c r="O4025"/>
      <c r="P4025"/>
      <c r="Q4025"/>
    </row>
    <row r="4026" spans="14:17" x14ac:dyDescent="0.25">
      <c r="N4026" s="20"/>
      <c r="O4026"/>
      <c r="P4026"/>
      <c r="Q4026"/>
    </row>
    <row r="4027" spans="14:17" hidden="1" outlineLevel="1" x14ac:dyDescent="0.25">
      <c r="N4027" s="20"/>
      <c r="O4027"/>
      <c r="P4027"/>
      <c r="Q4027"/>
    </row>
    <row r="4028" spans="14:17" x14ac:dyDescent="0.25">
      <c r="N4028" s="20"/>
      <c r="O4028"/>
      <c r="P4028"/>
      <c r="Q4028"/>
    </row>
    <row r="4029" spans="14:17" hidden="1" outlineLevel="1" x14ac:dyDescent="0.25">
      <c r="N4029" s="20"/>
      <c r="O4029"/>
      <c r="P4029"/>
      <c r="Q4029"/>
    </row>
    <row r="4030" spans="14:17" hidden="1" outlineLevel="1" x14ac:dyDescent="0.25">
      <c r="N4030" s="20"/>
      <c r="O4030"/>
      <c r="P4030"/>
      <c r="Q4030"/>
    </row>
    <row r="4031" spans="14:17" hidden="1" outlineLevel="1" x14ac:dyDescent="0.25">
      <c r="N4031" s="20"/>
      <c r="O4031"/>
      <c r="P4031"/>
      <c r="Q4031"/>
    </row>
    <row r="4032" spans="14:17" hidden="1" outlineLevel="1" x14ac:dyDescent="0.25">
      <c r="N4032" s="20"/>
      <c r="O4032"/>
      <c r="P4032"/>
      <c r="Q4032"/>
    </row>
    <row r="4033" spans="14:17" x14ac:dyDescent="0.25">
      <c r="N4033" s="20"/>
      <c r="O4033"/>
      <c r="P4033"/>
      <c r="Q4033"/>
    </row>
    <row r="4034" spans="14:17" hidden="1" outlineLevel="1" x14ac:dyDescent="0.25">
      <c r="N4034" s="20"/>
      <c r="O4034"/>
      <c r="P4034"/>
      <c r="Q4034"/>
    </row>
    <row r="4035" spans="14:17" x14ac:dyDescent="0.25">
      <c r="N4035" s="20"/>
      <c r="O4035"/>
      <c r="P4035"/>
      <c r="Q4035"/>
    </row>
    <row r="4036" spans="14:17" hidden="1" outlineLevel="1" x14ac:dyDescent="0.25">
      <c r="N4036" s="20"/>
      <c r="O4036"/>
      <c r="P4036"/>
      <c r="Q4036"/>
    </row>
    <row r="4037" spans="14:17" x14ac:dyDescent="0.25">
      <c r="N4037" s="20"/>
      <c r="O4037"/>
      <c r="P4037"/>
      <c r="Q4037"/>
    </row>
    <row r="4038" spans="14:17" hidden="1" outlineLevel="1" x14ac:dyDescent="0.25">
      <c r="N4038" s="20"/>
      <c r="O4038"/>
      <c r="P4038"/>
      <c r="Q4038"/>
    </row>
    <row r="4039" spans="14:17" x14ac:dyDescent="0.25">
      <c r="N4039" s="20"/>
      <c r="O4039"/>
      <c r="P4039"/>
      <c r="Q4039"/>
    </row>
    <row r="4040" spans="14:17" hidden="1" outlineLevel="1" x14ac:dyDescent="0.25">
      <c r="N4040" s="20"/>
      <c r="O4040"/>
      <c r="P4040"/>
      <c r="Q4040"/>
    </row>
    <row r="4041" spans="14:17" x14ac:dyDescent="0.25">
      <c r="N4041" s="20"/>
      <c r="O4041"/>
      <c r="P4041"/>
      <c r="Q4041"/>
    </row>
    <row r="4042" spans="14:17" hidden="1" outlineLevel="1" x14ac:dyDescent="0.25">
      <c r="N4042" s="20"/>
      <c r="O4042"/>
      <c r="P4042"/>
      <c r="Q4042"/>
    </row>
    <row r="4043" spans="14:17" x14ac:dyDescent="0.25">
      <c r="N4043" s="20"/>
      <c r="O4043"/>
      <c r="P4043"/>
      <c r="Q4043"/>
    </row>
    <row r="4044" spans="14:17" hidden="1" outlineLevel="1" x14ac:dyDescent="0.25">
      <c r="N4044" s="20"/>
      <c r="O4044"/>
      <c r="P4044"/>
      <c r="Q4044"/>
    </row>
    <row r="4045" spans="14:17" x14ac:dyDescent="0.25">
      <c r="N4045" s="20"/>
      <c r="O4045"/>
      <c r="P4045"/>
      <c r="Q4045"/>
    </row>
    <row r="4046" spans="14:17" hidden="1" outlineLevel="1" x14ac:dyDescent="0.25">
      <c r="N4046" s="20"/>
      <c r="O4046"/>
      <c r="P4046"/>
      <c r="Q4046"/>
    </row>
    <row r="4047" spans="14:17" x14ac:dyDescent="0.25">
      <c r="N4047" s="20"/>
      <c r="O4047"/>
      <c r="P4047"/>
      <c r="Q4047"/>
    </row>
    <row r="4048" spans="14:17" hidden="1" outlineLevel="1" x14ac:dyDescent="0.25">
      <c r="N4048" s="20"/>
      <c r="O4048"/>
      <c r="P4048"/>
      <c r="Q4048"/>
    </row>
    <row r="4049" spans="14:17" hidden="1" outlineLevel="1" x14ac:dyDescent="0.25">
      <c r="N4049" s="20"/>
      <c r="O4049"/>
      <c r="P4049"/>
      <c r="Q4049"/>
    </row>
    <row r="4050" spans="14:17" x14ac:dyDescent="0.25">
      <c r="N4050" s="20"/>
      <c r="O4050"/>
      <c r="P4050"/>
      <c r="Q4050"/>
    </row>
    <row r="4051" spans="14:17" hidden="1" outlineLevel="1" x14ac:dyDescent="0.25">
      <c r="N4051" s="20"/>
      <c r="O4051"/>
      <c r="P4051"/>
      <c r="Q4051"/>
    </row>
    <row r="4052" spans="14:17" x14ac:dyDescent="0.25">
      <c r="N4052" s="20"/>
      <c r="O4052"/>
      <c r="P4052"/>
      <c r="Q4052"/>
    </row>
    <row r="4053" spans="14:17" hidden="1" outlineLevel="1" x14ac:dyDescent="0.25">
      <c r="N4053" s="20"/>
      <c r="O4053"/>
      <c r="P4053"/>
      <c r="Q4053"/>
    </row>
    <row r="4054" spans="14:17" x14ac:dyDescent="0.25">
      <c r="N4054" s="20"/>
      <c r="O4054"/>
      <c r="P4054"/>
      <c r="Q4054"/>
    </row>
    <row r="4055" spans="14:17" hidden="1" outlineLevel="1" x14ac:dyDescent="0.25">
      <c r="N4055" s="20"/>
      <c r="O4055"/>
      <c r="P4055"/>
      <c r="Q4055"/>
    </row>
    <row r="4056" spans="14:17" x14ac:dyDescent="0.25">
      <c r="N4056" s="20"/>
      <c r="O4056"/>
      <c r="P4056"/>
      <c r="Q4056"/>
    </row>
    <row r="4057" spans="14:17" hidden="1" outlineLevel="1" x14ac:dyDescent="0.25">
      <c r="N4057" s="20"/>
      <c r="O4057"/>
      <c r="P4057"/>
      <c r="Q4057"/>
    </row>
    <row r="4058" spans="14:17" x14ac:dyDescent="0.25">
      <c r="N4058" s="20"/>
      <c r="O4058"/>
      <c r="P4058"/>
      <c r="Q4058"/>
    </row>
    <row r="4059" spans="14:17" hidden="1" outlineLevel="1" x14ac:dyDescent="0.25">
      <c r="N4059" s="20"/>
      <c r="O4059"/>
      <c r="P4059"/>
      <c r="Q4059"/>
    </row>
    <row r="4060" spans="14:17" x14ac:dyDescent="0.25">
      <c r="N4060" s="20"/>
      <c r="O4060"/>
      <c r="P4060"/>
      <c r="Q4060"/>
    </row>
    <row r="4061" spans="14:17" hidden="1" outlineLevel="1" x14ac:dyDescent="0.25">
      <c r="N4061" s="20"/>
      <c r="O4061"/>
      <c r="P4061"/>
      <c r="Q4061"/>
    </row>
    <row r="4062" spans="14:17" x14ac:dyDescent="0.25">
      <c r="N4062" s="20"/>
      <c r="O4062"/>
      <c r="P4062"/>
      <c r="Q4062"/>
    </row>
    <row r="4063" spans="14:17" hidden="1" outlineLevel="1" x14ac:dyDescent="0.25">
      <c r="N4063" s="20"/>
      <c r="O4063"/>
      <c r="P4063"/>
      <c r="Q4063"/>
    </row>
    <row r="4064" spans="14:17" x14ac:dyDescent="0.25">
      <c r="N4064" s="20"/>
      <c r="O4064"/>
      <c r="P4064"/>
      <c r="Q4064"/>
    </row>
    <row r="4065" spans="14:17" hidden="1" outlineLevel="1" x14ac:dyDescent="0.25">
      <c r="N4065" s="20"/>
      <c r="O4065"/>
      <c r="P4065"/>
      <c r="Q4065"/>
    </row>
    <row r="4066" spans="14:17" x14ac:dyDescent="0.25">
      <c r="N4066" s="20"/>
      <c r="O4066"/>
      <c r="P4066"/>
      <c r="Q4066"/>
    </row>
    <row r="4067" spans="14:17" hidden="1" outlineLevel="1" x14ac:dyDescent="0.25">
      <c r="N4067" s="20"/>
      <c r="O4067"/>
      <c r="P4067"/>
      <c r="Q4067"/>
    </row>
    <row r="4068" spans="14:17" x14ac:dyDescent="0.25">
      <c r="N4068" s="20"/>
      <c r="O4068"/>
      <c r="P4068"/>
      <c r="Q4068"/>
    </row>
    <row r="4069" spans="14:17" hidden="1" outlineLevel="1" x14ac:dyDescent="0.25">
      <c r="N4069" s="20"/>
      <c r="O4069"/>
      <c r="P4069"/>
      <c r="Q4069"/>
    </row>
    <row r="4070" spans="14:17" hidden="1" outlineLevel="1" x14ac:dyDescent="0.25">
      <c r="N4070" s="20"/>
      <c r="O4070"/>
      <c r="P4070"/>
      <c r="Q4070"/>
    </row>
    <row r="4071" spans="14:17" hidden="1" outlineLevel="1" x14ac:dyDescent="0.25">
      <c r="N4071" s="20"/>
      <c r="O4071"/>
      <c r="P4071"/>
      <c r="Q4071"/>
    </row>
    <row r="4072" spans="14:17" hidden="1" outlineLevel="1" x14ac:dyDescent="0.25">
      <c r="N4072" s="20"/>
      <c r="O4072"/>
      <c r="P4072"/>
      <c r="Q4072"/>
    </row>
    <row r="4073" spans="14:17" hidden="1" outlineLevel="1" x14ac:dyDescent="0.25">
      <c r="N4073" s="20"/>
      <c r="O4073"/>
      <c r="P4073"/>
      <c r="Q4073"/>
    </row>
    <row r="4074" spans="14:17" hidden="1" outlineLevel="1" x14ac:dyDescent="0.25">
      <c r="N4074" s="20"/>
      <c r="O4074"/>
      <c r="P4074"/>
      <c r="Q4074"/>
    </row>
    <row r="4075" spans="14:17" hidden="1" outlineLevel="1" x14ac:dyDescent="0.25">
      <c r="N4075" s="20"/>
      <c r="O4075"/>
      <c r="P4075"/>
      <c r="Q4075"/>
    </row>
    <row r="4076" spans="14:17" hidden="1" outlineLevel="1" x14ac:dyDescent="0.25">
      <c r="N4076" s="20"/>
      <c r="O4076"/>
      <c r="P4076"/>
      <c r="Q4076"/>
    </row>
    <row r="4077" spans="14:17" hidden="1" outlineLevel="1" x14ac:dyDescent="0.25">
      <c r="N4077" s="20"/>
      <c r="O4077"/>
      <c r="P4077"/>
      <c r="Q4077"/>
    </row>
    <row r="4078" spans="14:17" hidden="1" outlineLevel="1" x14ac:dyDescent="0.25">
      <c r="N4078" s="20"/>
      <c r="O4078"/>
      <c r="P4078"/>
      <c r="Q4078"/>
    </row>
    <row r="4079" spans="14:17" hidden="1" outlineLevel="1" x14ac:dyDescent="0.25">
      <c r="N4079" s="20"/>
      <c r="O4079"/>
      <c r="P4079"/>
      <c r="Q4079"/>
    </row>
    <row r="4080" spans="14:17" hidden="1" outlineLevel="1" x14ac:dyDescent="0.25">
      <c r="N4080" s="20"/>
      <c r="O4080"/>
      <c r="P4080"/>
      <c r="Q4080"/>
    </row>
    <row r="4081" spans="14:17" hidden="1" outlineLevel="1" x14ac:dyDescent="0.25">
      <c r="N4081" s="20"/>
      <c r="O4081"/>
      <c r="P4081"/>
      <c r="Q4081"/>
    </row>
    <row r="4082" spans="14:17" hidden="1" outlineLevel="1" x14ac:dyDescent="0.25">
      <c r="N4082" s="20"/>
      <c r="O4082"/>
      <c r="P4082"/>
      <c r="Q4082"/>
    </row>
    <row r="4083" spans="14:17" hidden="1" outlineLevel="1" x14ac:dyDescent="0.25">
      <c r="N4083" s="20"/>
      <c r="O4083"/>
      <c r="P4083"/>
      <c r="Q4083"/>
    </row>
    <row r="4084" spans="14:17" x14ac:dyDescent="0.25">
      <c r="N4084" s="20"/>
      <c r="O4084"/>
      <c r="P4084"/>
      <c r="Q4084"/>
    </row>
    <row r="4085" spans="14:17" hidden="1" outlineLevel="1" x14ac:dyDescent="0.25">
      <c r="N4085" s="20"/>
      <c r="O4085"/>
      <c r="P4085"/>
      <c r="Q4085"/>
    </row>
    <row r="4086" spans="14:17" x14ac:dyDescent="0.25">
      <c r="N4086" s="20"/>
      <c r="O4086"/>
      <c r="P4086"/>
      <c r="Q4086"/>
    </row>
    <row r="4087" spans="14:17" hidden="1" outlineLevel="1" x14ac:dyDescent="0.25">
      <c r="N4087" s="20"/>
      <c r="O4087"/>
      <c r="P4087"/>
      <c r="Q4087"/>
    </row>
    <row r="4088" spans="14:17" hidden="1" outlineLevel="1" x14ac:dyDescent="0.25">
      <c r="N4088" s="20"/>
      <c r="O4088"/>
      <c r="P4088"/>
      <c r="Q4088"/>
    </row>
    <row r="4089" spans="14:17" hidden="1" outlineLevel="1" x14ac:dyDescent="0.25">
      <c r="N4089" s="20"/>
      <c r="O4089"/>
      <c r="P4089"/>
      <c r="Q4089"/>
    </row>
    <row r="4090" spans="14:17" hidden="1" outlineLevel="1" x14ac:dyDescent="0.25">
      <c r="N4090" s="20"/>
      <c r="O4090"/>
      <c r="P4090"/>
      <c r="Q4090"/>
    </row>
    <row r="4091" spans="14:17" hidden="1" outlineLevel="1" x14ac:dyDescent="0.25">
      <c r="N4091" s="20"/>
      <c r="O4091"/>
      <c r="P4091"/>
      <c r="Q4091"/>
    </row>
    <row r="4092" spans="14:17" hidden="1" outlineLevel="1" x14ac:dyDescent="0.25">
      <c r="N4092" s="20"/>
      <c r="O4092"/>
      <c r="P4092"/>
      <c r="Q4092"/>
    </row>
    <row r="4093" spans="14:17" hidden="1" outlineLevel="1" x14ac:dyDescent="0.25">
      <c r="N4093" s="20"/>
      <c r="O4093"/>
      <c r="P4093"/>
      <c r="Q4093"/>
    </row>
    <row r="4094" spans="14:17" hidden="1" outlineLevel="1" x14ac:dyDescent="0.25">
      <c r="N4094" s="20"/>
      <c r="O4094"/>
      <c r="P4094"/>
      <c r="Q4094"/>
    </row>
    <row r="4095" spans="14:17" hidden="1" outlineLevel="1" x14ac:dyDescent="0.25">
      <c r="N4095" s="20"/>
      <c r="O4095"/>
      <c r="P4095"/>
      <c r="Q4095"/>
    </row>
    <row r="4096" spans="14:17" hidden="1" outlineLevel="1" x14ac:dyDescent="0.25">
      <c r="N4096" s="20"/>
      <c r="O4096"/>
      <c r="P4096"/>
      <c r="Q4096"/>
    </row>
    <row r="4097" spans="14:17" hidden="1" outlineLevel="1" x14ac:dyDescent="0.25">
      <c r="N4097" s="20"/>
      <c r="O4097"/>
      <c r="P4097"/>
      <c r="Q4097"/>
    </row>
    <row r="4098" spans="14:17" hidden="1" outlineLevel="1" x14ac:dyDescent="0.25">
      <c r="N4098" s="20"/>
      <c r="O4098"/>
      <c r="P4098"/>
      <c r="Q4098"/>
    </row>
    <row r="4099" spans="14:17" hidden="1" outlineLevel="1" x14ac:dyDescent="0.25">
      <c r="N4099" s="20"/>
      <c r="O4099"/>
      <c r="P4099"/>
      <c r="Q4099"/>
    </row>
    <row r="4100" spans="14:17" hidden="1" outlineLevel="1" x14ac:dyDescent="0.25">
      <c r="N4100" s="20"/>
      <c r="O4100"/>
      <c r="P4100"/>
      <c r="Q4100"/>
    </row>
    <row r="4101" spans="14:17" hidden="1" outlineLevel="1" x14ac:dyDescent="0.25">
      <c r="N4101" s="20"/>
      <c r="O4101"/>
      <c r="P4101"/>
      <c r="Q4101"/>
    </row>
    <row r="4102" spans="14:17" x14ac:dyDescent="0.25">
      <c r="N4102" s="20"/>
      <c r="O4102"/>
      <c r="P4102"/>
      <c r="Q4102"/>
    </row>
    <row r="4103" spans="14:17" hidden="1" outlineLevel="1" x14ac:dyDescent="0.25">
      <c r="N4103" s="20"/>
      <c r="O4103"/>
      <c r="P4103"/>
      <c r="Q4103"/>
    </row>
    <row r="4104" spans="14:17" x14ac:dyDescent="0.25">
      <c r="N4104" s="20"/>
      <c r="O4104"/>
      <c r="P4104"/>
      <c r="Q4104"/>
    </row>
    <row r="4105" spans="14:17" hidden="1" outlineLevel="1" x14ac:dyDescent="0.25">
      <c r="N4105" s="20"/>
      <c r="O4105"/>
      <c r="P4105"/>
      <c r="Q4105"/>
    </row>
    <row r="4106" spans="14:17" hidden="1" outlineLevel="1" x14ac:dyDescent="0.25">
      <c r="N4106" s="20"/>
      <c r="O4106"/>
      <c r="P4106"/>
      <c r="Q4106"/>
    </row>
    <row r="4107" spans="14:17" x14ac:dyDescent="0.25">
      <c r="N4107" s="20"/>
      <c r="O4107"/>
      <c r="P4107"/>
      <c r="Q4107"/>
    </row>
    <row r="4108" spans="14:17" hidden="1" outlineLevel="1" x14ac:dyDescent="0.25">
      <c r="N4108" s="20"/>
      <c r="O4108"/>
      <c r="P4108"/>
      <c r="Q4108"/>
    </row>
    <row r="4109" spans="14:17" hidden="1" outlineLevel="1" x14ac:dyDescent="0.25">
      <c r="N4109" s="20"/>
      <c r="O4109"/>
      <c r="P4109"/>
      <c r="Q4109"/>
    </row>
    <row r="4110" spans="14:17" hidden="1" outlineLevel="1" x14ac:dyDescent="0.25">
      <c r="N4110" s="20"/>
      <c r="O4110"/>
      <c r="P4110"/>
      <c r="Q4110"/>
    </row>
    <row r="4111" spans="14:17" x14ac:dyDescent="0.25">
      <c r="N4111" s="20"/>
      <c r="O4111"/>
      <c r="P4111"/>
      <c r="Q4111"/>
    </row>
    <row r="4112" spans="14:17" hidden="1" outlineLevel="1" x14ac:dyDescent="0.25">
      <c r="N4112" s="20"/>
      <c r="O4112"/>
      <c r="P4112"/>
      <c r="Q4112"/>
    </row>
    <row r="4113" spans="14:17" x14ac:dyDescent="0.25">
      <c r="N4113" s="20"/>
      <c r="O4113"/>
      <c r="P4113"/>
      <c r="Q4113"/>
    </row>
    <row r="4114" spans="14:17" hidden="1" outlineLevel="1" x14ac:dyDescent="0.25">
      <c r="N4114" s="20"/>
      <c r="O4114"/>
      <c r="P4114"/>
      <c r="Q4114"/>
    </row>
    <row r="4115" spans="14:17" hidden="1" outlineLevel="1" x14ac:dyDescent="0.25">
      <c r="N4115" s="20"/>
      <c r="O4115"/>
      <c r="P4115"/>
      <c r="Q4115"/>
    </row>
    <row r="4116" spans="14:17" hidden="1" outlineLevel="1" x14ac:dyDescent="0.25">
      <c r="N4116" s="20"/>
      <c r="O4116"/>
      <c r="P4116"/>
      <c r="Q4116"/>
    </row>
    <row r="4117" spans="14:17" hidden="1" outlineLevel="1" x14ac:dyDescent="0.25">
      <c r="N4117" s="20"/>
      <c r="O4117"/>
      <c r="P4117"/>
      <c r="Q4117"/>
    </row>
    <row r="4118" spans="14:17" hidden="1" outlineLevel="1" x14ac:dyDescent="0.25">
      <c r="N4118" s="20"/>
      <c r="O4118"/>
      <c r="P4118"/>
      <c r="Q4118"/>
    </row>
    <row r="4119" spans="14:17" hidden="1" outlineLevel="1" x14ac:dyDescent="0.25">
      <c r="N4119" s="20"/>
      <c r="O4119"/>
      <c r="P4119"/>
      <c r="Q4119"/>
    </row>
    <row r="4120" spans="14:17" hidden="1" outlineLevel="1" x14ac:dyDescent="0.25">
      <c r="N4120" s="20"/>
      <c r="O4120"/>
      <c r="P4120"/>
      <c r="Q4120"/>
    </row>
    <row r="4121" spans="14:17" hidden="1" outlineLevel="1" x14ac:dyDescent="0.25">
      <c r="N4121" s="20"/>
      <c r="O4121"/>
      <c r="P4121"/>
      <c r="Q4121"/>
    </row>
    <row r="4122" spans="14:17" hidden="1" outlineLevel="1" x14ac:dyDescent="0.25">
      <c r="N4122" s="20"/>
      <c r="O4122"/>
      <c r="P4122"/>
      <c r="Q4122"/>
    </row>
    <row r="4123" spans="14:17" hidden="1" outlineLevel="1" x14ac:dyDescent="0.25">
      <c r="N4123" s="20"/>
      <c r="O4123"/>
      <c r="P4123"/>
      <c r="Q4123"/>
    </row>
    <row r="4124" spans="14:17" hidden="1" outlineLevel="1" x14ac:dyDescent="0.25">
      <c r="N4124" s="20"/>
      <c r="O4124"/>
      <c r="P4124"/>
      <c r="Q4124"/>
    </row>
    <row r="4125" spans="14:17" hidden="1" outlineLevel="1" x14ac:dyDescent="0.25">
      <c r="N4125" s="20"/>
      <c r="O4125"/>
      <c r="P4125"/>
      <c r="Q4125"/>
    </row>
    <row r="4126" spans="14:17" hidden="1" outlineLevel="1" x14ac:dyDescent="0.25">
      <c r="N4126" s="20"/>
      <c r="O4126"/>
      <c r="P4126"/>
      <c r="Q4126"/>
    </row>
    <row r="4127" spans="14:17" hidden="1" outlineLevel="1" x14ac:dyDescent="0.25">
      <c r="N4127" s="20"/>
      <c r="O4127"/>
      <c r="P4127"/>
      <c r="Q4127"/>
    </row>
    <row r="4128" spans="14:17" hidden="1" outlineLevel="1" x14ac:dyDescent="0.25">
      <c r="N4128" s="20"/>
      <c r="O4128"/>
      <c r="P4128"/>
      <c r="Q4128"/>
    </row>
    <row r="4129" spans="14:17" x14ac:dyDescent="0.25">
      <c r="N4129" s="20"/>
      <c r="O4129"/>
      <c r="P4129"/>
      <c r="Q4129"/>
    </row>
    <row r="4130" spans="14:17" hidden="1" outlineLevel="1" x14ac:dyDescent="0.25">
      <c r="N4130" s="20"/>
      <c r="O4130"/>
      <c r="P4130"/>
      <c r="Q4130"/>
    </row>
    <row r="4131" spans="14:17" hidden="1" outlineLevel="1" x14ac:dyDescent="0.25">
      <c r="N4131" s="20"/>
      <c r="O4131"/>
      <c r="P4131"/>
      <c r="Q4131"/>
    </row>
    <row r="4132" spans="14:17" hidden="1" outlineLevel="1" x14ac:dyDescent="0.25">
      <c r="N4132" s="20"/>
      <c r="O4132"/>
      <c r="P4132"/>
      <c r="Q4132"/>
    </row>
    <row r="4133" spans="14:17" hidden="1" outlineLevel="1" x14ac:dyDescent="0.25">
      <c r="N4133" s="20"/>
      <c r="O4133"/>
      <c r="P4133"/>
      <c r="Q4133"/>
    </row>
    <row r="4134" spans="14:17" x14ac:dyDescent="0.25">
      <c r="N4134" s="20"/>
      <c r="O4134"/>
      <c r="P4134"/>
      <c r="Q4134"/>
    </row>
    <row r="4135" spans="14:17" hidden="1" outlineLevel="1" x14ac:dyDescent="0.25">
      <c r="N4135" s="20"/>
      <c r="O4135"/>
      <c r="P4135"/>
      <c r="Q4135"/>
    </row>
    <row r="4136" spans="14:17" hidden="1" outlineLevel="1" x14ac:dyDescent="0.25">
      <c r="N4136" s="20"/>
      <c r="O4136"/>
      <c r="P4136"/>
      <c r="Q4136"/>
    </row>
    <row r="4137" spans="14:17" hidden="1" outlineLevel="1" x14ac:dyDescent="0.25">
      <c r="N4137" s="20"/>
      <c r="O4137"/>
      <c r="P4137"/>
      <c r="Q4137"/>
    </row>
    <row r="4138" spans="14:17" hidden="1" outlineLevel="1" x14ac:dyDescent="0.25">
      <c r="N4138" s="20"/>
      <c r="O4138"/>
      <c r="P4138"/>
      <c r="Q4138"/>
    </row>
    <row r="4139" spans="14:17" hidden="1" outlineLevel="1" x14ac:dyDescent="0.25">
      <c r="N4139" s="20"/>
      <c r="O4139"/>
      <c r="P4139"/>
      <c r="Q4139"/>
    </row>
    <row r="4140" spans="14:17" hidden="1" outlineLevel="1" x14ac:dyDescent="0.25">
      <c r="N4140" s="20"/>
      <c r="O4140"/>
      <c r="P4140"/>
      <c r="Q4140"/>
    </row>
    <row r="4141" spans="14:17" hidden="1" outlineLevel="1" x14ac:dyDescent="0.25">
      <c r="N4141" s="20"/>
      <c r="O4141"/>
      <c r="P4141"/>
      <c r="Q4141"/>
    </row>
    <row r="4142" spans="14:17" hidden="1" outlineLevel="1" x14ac:dyDescent="0.25">
      <c r="N4142" s="20"/>
      <c r="O4142"/>
      <c r="P4142"/>
      <c r="Q4142"/>
    </row>
    <row r="4143" spans="14:17" hidden="1" outlineLevel="1" x14ac:dyDescent="0.25">
      <c r="N4143" s="20"/>
      <c r="O4143"/>
      <c r="P4143"/>
      <c r="Q4143"/>
    </row>
    <row r="4144" spans="14:17" x14ac:dyDescent="0.25">
      <c r="N4144" s="20"/>
      <c r="O4144"/>
      <c r="P4144"/>
      <c r="Q4144"/>
    </row>
    <row r="4145" spans="14:17" hidden="1" outlineLevel="1" x14ac:dyDescent="0.25">
      <c r="N4145" s="20"/>
      <c r="O4145"/>
      <c r="P4145"/>
      <c r="Q4145"/>
    </row>
    <row r="4146" spans="14:17" x14ac:dyDescent="0.25">
      <c r="N4146" s="20"/>
      <c r="O4146"/>
      <c r="P4146"/>
      <c r="Q4146"/>
    </row>
    <row r="4147" spans="14:17" hidden="1" outlineLevel="1" x14ac:dyDescent="0.25">
      <c r="N4147" s="20"/>
      <c r="O4147"/>
      <c r="P4147"/>
      <c r="Q4147"/>
    </row>
    <row r="4148" spans="14:17" x14ac:dyDescent="0.25">
      <c r="N4148" s="20"/>
      <c r="O4148"/>
      <c r="P4148"/>
      <c r="Q4148"/>
    </row>
    <row r="4149" spans="14:17" hidden="1" outlineLevel="1" x14ac:dyDescent="0.25">
      <c r="N4149" s="20"/>
      <c r="O4149"/>
      <c r="P4149"/>
      <c r="Q4149"/>
    </row>
    <row r="4150" spans="14:17" hidden="1" outlineLevel="1" x14ac:dyDescent="0.25">
      <c r="N4150" s="20"/>
      <c r="O4150"/>
      <c r="P4150"/>
      <c r="Q4150"/>
    </row>
    <row r="4151" spans="14:17" hidden="1" outlineLevel="1" x14ac:dyDescent="0.25">
      <c r="N4151" s="20"/>
      <c r="O4151"/>
      <c r="P4151"/>
      <c r="Q4151"/>
    </row>
    <row r="4152" spans="14:17" hidden="1" outlineLevel="1" x14ac:dyDescent="0.25">
      <c r="N4152" s="20"/>
      <c r="O4152"/>
      <c r="P4152"/>
      <c r="Q4152"/>
    </row>
    <row r="4153" spans="14:17" hidden="1" outlineLevel="1" x14ac:dyDescent="0.25">
      <c r="N4153" s="20"/>
      <c r="O4153"/>
      <c r="P4153"/>
      <c r="Q4153"/>
    </row>
    <row r="4154" spans="14:17" hidden="1" outlineLevel="1" x14ac:dyDescent="0.25">
      <c r="N4154" s="20"/>
      <c r="O4154"/>
      <c r="P4154"/>
      <c r="Q4154"/>
    </row>
    <row r="4155" spans="14:17" hidden="1" outlineLevel="1" x14ac:dyDescent="0.25">
      <c r="N4155" s="20"/>
      <c r="O4155"/>
      <c r="P4155"/>
      <c r="Q4155"/>
    </row>
    <row r="4156" spans="14:17" hidden="1" outlineLevel="1" x14ac:dyDescent="0.25">
      <c r="N4156" s="20"/>
      <c r="O4156"/>
      <c r="P4156"/>
      <c r="Q4156"/>
    </row>
    <row r="4157" spans="14:17" hidden="1" outlineLevel="1" x14ac:dyDescent="0.25">
      <c r="N4157" s="20"/>
      <c r="O4157"/>
      <c r="P4157"/>
      <c r="Q4157"/>
    </row>
    <row r="4158" spans="14:17" hidden="1" outlineLevel="1" x14ac:dyDescent="0.25">
      <c r="N4158" s="20"/>
      <c r="O4158"/>
      <c r="P4158"/>
      <c r="Q4158"/>
    </row>
    <row r="4159" spans="14:17" hidden="1" outlineLevel="1" x14ac:dyDescent="0.25">
      <c r="N4159" s="20"/>
      <c r="O4159"/>
      <c r="P4159"/>
      <c r="Q4159"/>
    </row>
    <row r="4160" spans="14:17" x14ac:dyDescent="0.25">
      <c r="N4160" s="20"/>
      <c r="O4160"/>
      <c r="P4160"/>
      <c r="Q4160"/>
    </row>
    <row r="4161" spans="14:17" hidden="1" outlineLevel="1" x14ac:dyDescent="0.25">
      <c r="N4161" s="20"/>
      <c r="O4161"/>
      <c r="P4161"/>
      <c r="Q4161"/>
    </row>
    <row r="4162" spans="14:17" x14ac:dyDescent="0.25">
      <c r="N4162" s="20"/>
      <c r="O4162"/>
      <c r="P4162"/>
      <c r="Q4162"/>
    </row>
    <row r="4163" spans="14:17" hidden="1" outlineLevel="1" x14ac:dyDescent="0.25">
      <c r="N4163" s="20"/>
      <c r="O4163"/>
      <c r="P4163"/>
      <c r="Q4163"/>
    </row>
    <row r="4164" spans="14:17" x14ac:dyDescent="0.25">
      <c r="N4164" s="20"/>
      <c r="O4164"/>
      <c r="P4164"/>
      <c r="Q4164"/>
    </row>
    <row r="4165" spans="14:17" hidden="1" outlineLevel="1" x14ac:dyDescent="0.25">
      <c r="N4165" s="20"/>
      <c r="O4165"/>
      <c r="P4165"/>
      <c r="Q4165"/>
    </row>
    <row r="4166" spans="14:17" x14ac:dyDescent="0.25">
      <c r="N4166" s="20"/>
      <c r="O4166"/>
      <c r="P4166"/>
      <c r="Q4166"/>
    </row>
    <row r="4167" spans="14:17" hidden="1" outlineLevel="1" x14ac:dyDescent="0.25">
      <c r="N4167" s="20"/>
      <c r="O4167"/>
      <c r="P4167"/>
      <c r="Q4167"/>
    </row>
    <row r="4168" spans="14:17" x14ac:dyDescent="0.25">
      <c r="N4168" s="20"/>
      <c r="O4168"/>
      <c r="P4168"/>
      <c r="Q4168"/>
    </row>
    <row r="4169" spans="14:17" hidden="1" outlineLevel="1" x14ac:dyDescent="0.25">
      <c r="N4169" s="20"/>
      <c r="O4169"/>
      <c r="P4169"/>
      <c r="Q4169"/>
    </row>
    <row r="4170" spans="14:17" hidden="1" outlineLevel="1" x14ac:dyDescent="0.25">
      <c r="N4170" s="20"/>
      <c r="O4170"/>
      <c r="P4170"/>
      <c r="Q4170"/>
    </row>
    <row r="4171" spans="14:17" x14ac:dyDescent="0.25">
      <c r="N4171" s="20"/>
      <c r="O4171"/>
      <c r="P4171"/>
      <c r="Q4171"/>
    </row>
    <row r="4172" spans="14:17" hidden="1" outlineLevel="1" x14ac:dyDescent="0.25">
      <c r="N4172" s="20"/>
      <c r="O4172"/>
      <c r="P4172"/>
      <c r="Q4172"/>
    </row>
    <row r="4173" spans="14:17" hidden="1" outlineLevel="1" x14ac:dyDescent="0.25">
      <c r="N4173" s="20"/>
      <c r="O4173"/>
      <c r="P4173"/>
      <c r="Q4173"/>
    </row>
    <row r="4174" spans="14:17" hidden="1" outlineLevel="1" x14ac:dyDescent="0.25">
      <c r="N4174" s="20"/>
      <c r="O4174"/>
      <c r="P4174"/>
      <c r="Q4174"/>
    </row>
    <row r="4175" spans="14:17" hidden="1" outlineLevel="1" x14ac:dyDescent="0.25">
      <c r="N4175" s="20"/>
      <c r="O4175"/>
      <c r="P4175"/>
      <c r="Q4175"/>
    </row>
    <row r="4176" spans="14:17" hidden="1" outlineLevel="1" x14ac:dyDescent="0.25">
      <c r="N4176" s="20"/>
      <c r="O4176"/>
      <c r="P4176"/>
      <c r="Q4176"/>
    </row>
    <row r="4177" spans="14:17" hidden="1" outlineLevel="1" x14ac:dyDescent="0.25">
      <c r="N4177" s="20"/>
      <c r="O4177"/>
      <c r="P4177"/>
      <c r="Q4177"/>
    </row>
    <row r="4178" spans="14:17" x14ac:dyDescent="0.25">
      <c r="N4178" s="20"/>
      <c r="O4178"/>
      <c r="P4178"/>
      <c r="Q4178"/>
    </row>
    <row r="4179" spans="14:17" hidden="1" outlineLevel="1" x14ac:dyDescent="0.25">
      <c r="N4179" s="20"/>
      <c r="O4179"/>
      <c r="P4179"/>
      <c r="Q4179"/>
    </row>
    <row r="4180" spans="14:17" x14ac:dyDescent="0.25">
      <c r="N4180" s="20"/>
      <c r="O4180"/>
      <c r="P4180"/>
      <c r="Q4180"/>
    </row>
    <row r="4181" spans="14:17" hidden="1" outlineLevel="1" x14ac:dyDescent="0.25">
      <c r="N4181" s="20"/>
      <c r="O4181"/>
      <c r="P4181"/>
      <c r="Q4181"/>
    </row>
    <row r="4182" spans="14:17" hidden="1" outlineLevel="1" x14ac:dyDescent="0.25">
      <c r="N4182" s="20"/>
      <c r="O4182"/>
      <c r="P4182"/>
      <c r="Q4182"/>
    </row>
    <row r="4183" spans="14:17" hidden="1" outlineLevel="1" x14ac:dyDescent="0.25">
      <c r="N4183" s="20"/>
      <c r="O4183"/>
      <c r="P4183"/>
      <c r="Q4183"/>
    </row>
    <row r="4184" spans="14:17" hidden="1" outlineLevel="1" x14ac:dyDescent="0.25">
      <c r="N4184" s="20"/>
      <c r="O4184"/>
      <c r="P4184"/>
      <c r="Q4184"/>
    </row>
    <row r="4185" spans="14:17" x14ac:dyDescent="0.25">
      <c r="N4185" s="20"/>
      <c r="O4185"/>
      <c r="P4185"/>
      <c r="Q4185"/>
    </row>
    <row r="4186" spans="14:17" hidden="1" outlineLevel="1" x14ac:dyDescent="0.25">
      <c r="N4186" s="20"/>
      <c r="O4186"/>
      <c r="P4186"/>
      <c r="Q4186"/>
    </row>
    <row r="4187" spans="14:17" x14ac:dyDescent="0.25">
      <c r="N4187" s="20"/>
      <c r="O4187"/>
      <c r="P4187"/>
      <c r="Q4187"/>
    </row>
    <row r="4188" spans="14:17" hidden="1" outlineLevel="1" x14ac:dyDescent="0.25">
      <c r="N4188" s="20"/>
      <c r="O4188"/>
      <c r="P4188"/>
      <c r="Q4188"/>
    </row>
    <row r="4189" spans="14:17" x14ac:dyDescent="0.25">
      <c r="N4189" s="20"/>
      <c r="O4189"/>
      <c r="P4189"/>
      <c r="Q4189"/>
    </row>
    <row r="4190" spans="14:17" hidden="1" outlineLevel="1" x14ac:dyDescent="0.25">
      <c r="N4190" s="20"/>
      <c r="O4190"/>
      <c r="P4190"/>
      <c r="Q4190"/>
    </row>
    <row r="4191" spans="14:17" x14ac:dyDescent="0.25">
      <c r="N4191" s="20"/>
      <c r="O4191"/>
      <c r="P4191"/>
      <c r="Q4191"/>
    </row>
    <row r="4192" spans="14:17" hidden="1" outlineLevel="1" x14ac:dyDescent="0.25">
      <c r="N4192" s="20"/>
      <c r="O4192"/>
      <c r="P4192"/>
      <c r="Q4192"/>
    </row>
    <row r="4193" spans="14:17" x14ac:dyDescent="0.25">
      <c r="N4193" s="20"/>
      <c r="O4193"/>
      <c r="P4193"/>
      <c r="Q4193"/>
    </row>
    <row r="4194" spans="14:17" hidden="1" outlineLevel="1" x14ac:dyDescent="0.25">
      <c r="N4194" s="20"/>
      <c r="O4194"/>
      <c r="P4194"/>
      <c r="Q4194"/>
    </row>
    <row r="4195" spans="14:17" hidden="1" outlineLevel="1" x14ac:dyDescent="0.25">
      <c r="N4195" s="20"/>
      <c r="O4195"/>
      <c r="P4195"/>
      <c r="Q4195"/>
    </row>
    <row r="4196" spans="14:17" x14ac:dyDescent="0.25">
      <c r="N4196" s="20"/>
      <c r="O4196"/>
      <c r="P4196"/>
      <c r="Q4196"/>
    </row>
    <row r="4197" spans="14:17" hidden="1" outlineLevel="1" x14ac:dyDescent="0.25">
      <c r="N4197" s="20"/>
      <c r="O4197"/>
      <c r="P4197"/>
      <c r="Q4197"/>
    </row>
    <row r="4198" spans="14:17" x14ac:dyDescent="0.25">
      <c r="N4198" s="20"/>
      <c r="O4198"/>
      <c r="P4198"/>
      <c r="Q4198"/>
    </row>
    <row r="4199" spans="14:17" hidden="1" outlineLevel="1" x14ac:dyDescent="0.25">
      <c r="N4199" s="20"/>
      <c r="O4199"/>
      <c r="P4199"/>
      <c r="Q4199"/>
    </row>
    <row r="4200" spans="14:17" hidden="1" outlineLevel="1" x14ac:dyDescent="0.25">
      <c r="N4200" s="20"/>
      <c r="O4200"/>
      <c r="P4200"/>
      <c r="Q4200"/>
    </row>
    <row r="4201" spans="14:17" hidden="1" outlineLevel="1" x14ac:dyDescent="0.25">
      <c r="N4201" s="20"/>
      <c r="O4201"/>
      <c r="P4201"/>
      <c r="Q4201"/>
    </row>
    <row r="4202" spans="14:17" x14ac:dyDescent="0.25">
      <c r="N4202" s="20"/>
      <c r="O4202"/>
      <c r="P4202"/>
      <c r="Q4202"/>
    </row>
    <row r="4203" spans="14:17" hidden="1" outlineLevel="1" x14ac:dyDescent="0.25">
      <c r="N4203" s="20"/>
      <c r="O4203"/>
      <c r="P4203"/>
      <c r="Q4203"/>
    </row>
    <row r="4204" spans="14:17" x14ac:dyDescent="0.25">
      <c r="N4204" s="20"/>
      <c r="O4204"/>
      <c r="P4204"/>
      <c r="Q4204"/>
    </row>
    <row r="4205" spans="14:17" hidden="1" outlineLevel="1" x14ac:dyDescent="0.25">
      <c r="N4205" s="20"/>
      <c r="O4205"/>
      <c r="P4205"/>
      <c r="Q4205"/>
    </row>
    <row r="4206" spans="14:17" x14ac:dyDescent="0.25">
      <c r="N4206" s="20"/>
      <c r="O4206"/>
      <c r="P4206"/>
      <c r="Q4206"/>
    </row>
    <row r="4207" spans="14:17" hidden="1" outlineLevel="1" x14ac:dyDescent="0.25">
      <c r="N4207" s="20"/>
      <c r="O4207"/>
      <c r="P4207"/>
      <c r="Q4207"/>
    </row>
    <row r="4208" spans="14:17" hidden="1" outlineLevel="1" x14ac:dyDescent="0.25">
      <c r="N4208" s="20"/>
      <c r="O4208"/>
      <c r="P4208"/>
      <c r="Q4208"/>
    </row>
    <row r="4209" spans="14:17" hidden="1" outlineLevel="1" x14ac:dyDescent="0.25">
      <c r="N4209" s="20"/>
      <c r="O4209"/>
      <c r="P4209"/>
      <c r="Q4209"/>
    </row>
    <row r="4210" spans="14:17" hidden="1" outlineLevel="1" x14ac:dyDescent="0.25">
      <c r="N4210" s="20"/>
      <c r="O4210"/>
      <c r="P4210"/>
      <c r="Q4210"/>
    </row>
    <row r="4211" spans="14:17" hidden="1" outlineLevel="1" x14ac:dyDescent="0.25">
      <c r="N4211" s="20"/>
      <c r="O4211"/>
      <c r="P4211"/>
      <c r="Q4211"/>
    </row>
    <row r="4212" spans="14:17" hidden="1" outlineLevel="1" x14ac:dyDescent="0.25">
      <c r="N4212" s="20"/>
      <c r="O4212"/>
      <c r="P4212"/>
      <c r="Q4212"/>
    </row>
    <row r="4213" spans="14:17" hidden="1" outlineLevel="1" x14ac:dyDescent="0.25">
      <c r="N4213" s="20"/>
      <c r="O4213"/>
      <c r="P4213"/>
      <c r="Q4213"/>
    </row>
    <row r="4214" spans="14:17" hidden="1" outlineLevel="1" x14ac:dyDescent="0.25">
      <c r="N4214" s="20"/>
      <c r="O4214"/>
      <c r="P4214"/>
      <c r="Q4214"/>
    </row>
    <row r="4215" spans="14:17" hidden="1" outlineLevel="1" x14ac:dyDescent="0.25">
      <c r="N4215" s="20"/>
      <c r="O4215"/>
      <c r="P4215"/>
      <c r="Q4215"/>
    </row>
    <row r="4216" spans="14:17" x14ac:dyDescent="0.25">
      <c r="N4216" s="20"/>
      <c r="O4216"/>
      <c r="P4216"/>
      <c r="Q4216"/>
    </row>
    <row r="4217" spans="14:17" hidden="1" outlineLevel="1" x14ac:dyDescent="0.25">
      <c r="N4217" s="20"/>
      <c r="O4217"/>
      <c r="P4217"/>
      <c r="Q4217"/>
    </row>
    <row r="4218" spans="14:17" hidden="1" outlineLevel="1" x14ac:dyDescent="0.25">
      <c r="N4218" s="20"/>
      <c r="O4218"/>
      <c r="P4218"/>
      <c r="Q4218"/>
    </row>
    <row r="4219" spans="14:17" hidden="1" outlineLevel="1" x14ac:dyDescent="0.25">
      <c r="N4219" s="20"/>
      <c r="O4219"/>
      <c r="P4219"/>
      <c r="Q4219"/>
    </row>
    <row r="4220" spans="14:17" x14ac:dyDescent="0.25">
      <c r="N4220" s="20"/>
      <c r="O4220"/>
      <c r="P4220"/>
      <c r="Q4220"/>
    </row>
    <row r="4221" spans="14:17" hidden="1" outlineLevel="1" x14ac:dyDescent="0.25">
      <c r="N4221" s="20"/>
      <c r="O4221"/>
      <c r="P4221"/>
      <c r="Q4221"/>
    </row>
    <row r="4222" spans="14:17" x14ac:dyDescent="0.25">
      <c r="N4222" s="20"/>
      <c r="O4222"/>
      <c r="P4222"/>
      <c r="Q4222"/>
    </row>
    <row r="4223" spans="14:17" hidden="1" outlineLevel="1" x14ac:dyDescent="0.25">
      <c r="N4223" s="20"/>
      <c r="O4223"/>
      <c r="P4223"/>
      <c r="Q4223"/>
    </row>
    <row r="4224" spans="14:17" x14ac:dyDescent="0.25">
      <c r="N4224" s="20"/>
      <c r="O4224"/>
      <c r="P4224"/>
      <c r="Q4224"/>
    </row>
    <row r="4225" spans="14:17" hidden="1" outlineLevel="1" x14ac:dyDescent="0.25">
      <c r="N4225" s="20"/>
      <c r="O4225"/>
      <c r="P4225"/>
      <c r="Q4225"/>
    </row>
    <row r="4226" spans="14:17" x14ac:dyDescent="0.25">
      <c r="N4226" s="20"/>
      <c r="O4226"/>
      <c r="P4226"/>
      <c r="Q4226"/>
    </row>
    <row r="4227" spans="14:17" hidden="1" outlineLevel="1" x14ac:dyDescent="0.25">
      <c r="N4227" s="20"/>
      <c r="O4227"/>
      <c r="P4227"/>
      <c r="Q4227"/>
    </row>
    <row r="4228" spans="14:17" x14ac:dyDescent="0.25">
      <c r="N4228" s="20"/>
      <c r="O4228"/>
      <c r="P4228"/>
      <c r="Q4228"/>
    </row>
    <row r="4229" spans="14:17" hidden="1" outlineLevel="1" x14ac:dyDescent="0.25">
      <c r="N4229" s="20"/>
      <c r="O4229"/>
      <c r="P4229"/>
      <c r="Q4229"/>
    </row>
    <row r="4230" spans="14:17" x14ac:dyDescent="0.25">
      <c r="N4230" s="20"/>
      <c r="O4230"/>
      <c r="P4230"/>
      <c r="Q4230"/>
    </row>
    <row r="4231" spans="14:17" hidden="1" outlineLevel="1" x14ac:dyDescent="0.25">
      <c r="N4231" s="20"/>
      <c r="O4231"/>
      <c r="P4231"/>
      <c r="Q4231"/>
    </row>
    <row r="4232" spans="14:17" x14ac:dyDescent="0.25">
      <c r="N4232" s="20"/>
      <c r="O4232"/>
      <c r="P4232"/>
      <c r="Q4232"/>
    </row>
    <row r="4233" spans="14:17" hidden="1" outlineLevel="1" x14ac:dyDescent="0.25">
      <c r="N4233" s="20"/>
      <c r="O4233"/>
      <c r="P4233"/>
      <c r="Q4233"/>
    </row>
    <row r="4234" spans="14:17" x14ac:dyDescent="0.25">
      <c r="N4234" s="20"/>
      <c r="O4234"/>
      <c r="P4234"/>
      <c r="Q4234"/>
    </row>
    <row r="4235" spans="14:17" hidden="1" outlineLevel="1" x14ac:dyDescent="0.25">
      <c r="N4235" s="20"/>
      <c r="O4235"/>
      <c r="P4235"/>
      <c r="Q4235"/>
    </row>
    <row r="4236" spans="14:17" x14ac:dyDescent="0.25">
      <c r="N4236" s="20"/>
      <c r="O4236"/>
      <c r="P4236"/>
      <c r="Q4236"/>
    </row>
    <row r="4237" spans="14:17" hidden="1" outlineLevel="1" x14ac:dyDescent="0.25">
      <c r="N4237" s="20"/>
      <c r="O4237"/>
      <c r="P4237"/>
      <c r="Q4237"/>
    </row>
    <row r="4238" spans="14:17" x14ac:dyDescent="0.25">
      <c r="N4238" s="20"/>
      <c r="O4238"/>
      <c r="P4238"/>
      <c r="Q4238"/>
    </row>
    <row r="4239" spans="14:17" hidden="1" outlineLevel="1" x14ac:dyDescent="0.25">
      <c r="N4239" s="20"/>
      <c r="O4239"/>
      <c r="P4239"/>
      <c r="Q4239"/>
    </row>
    <row r="4240" spans="14:17" x14ac:dyDescent="0.25">
      <c r="N4240" s="20"/>
      <c r="O4240"/>
      <c r="P4240"/>
      <c r="Q4240"/>
    </row>
    <row r="4241" spans="14:17" hidden="1" outlineLevel="1" x14ac:dyDescent="0.25">
      <c r="N4241" s="20"/>
      <c r="O4241"/>
      <c r="P4241"/>
      <c r="Q4241"/>
    </row>
    <row r="4242" spans="14:17" hidden="1" outlineLevel="1" x14ac:dyDescent="0.25">
      <c r="N4242" s="20"/>
      <c r="O4242"/>
      <c r="P4242"/>
      <c r="Q4242"/>
    </row>
    <row r="4243" spans="14:17" hidden="1" outlineLevel="1" x14ac:dyDescent="0.25">
      <c r="N4243" s="20"/>
      <c r="O4243"/>
      <c r="P4243"/>
      <c r="Q4243"/>
    </row>
    <row r="4244" spans="14:17" hidden="1" outlineLevel="1" x14ac:dyDescent="0.25">
      <c r="N4244" s="20"/>
      <c r="O4244"/>
      <c r="P4244"/>
      <c r="Q4244"/>
    </row>
    <row r="4245" spans="14:17" x14ac:dyDescent="0.25">
      <c r="N4245" s="20"/>
      <c r="O4245"/>
      <c r="P4245"/>
      <c r="Q4245"/>
    </row>
    <row r="4246" spans="14:17" hidden="1" outlineLevel="1" x14ac:dyDescent="0.25">
      <c r="N4246" s="20"/>
      <c r="O4246"/>
      <c r="P4246"/>
      <c r="Q4246"/>
    </row>
    <row r="4247" spans="14:17" x14ac:dyDescent="0.25">
      <c r="N4247" s="20"/>
      <c r="O4247"/>
      <c r="P4247"/>
      <c r="Q4247"/>
    </row>
    <row r="4248" spans="14:17" hidden="1" outlineLevel="1" x14ac:dyDescent="0.25">
      <c r="N4248" s="20"/>
      <c r="O4248"/>
      <c r="P4248"/>
      <c r="Q4248"/>
    </row>
    <row r="4249" spans="14:17" hidden="1" outlineLevel="1" x14ac:dyDescent="0.25">
      <c r="N4249" s="20"/>
      <c r="O4249"/>
      <c r="P4249"/>
      <c r="Q4249"/>
    </row>
    <row r="4250" spans="14:17" x14ac:dyDescent="0.25">
      <c r="N4250" s="20"/>
      <c r="O4250"/>
      <c r="P4250"/>
      <c r="Q4250"/>
    </row>
    <row r="4251" spans="14:17" hidden="1" outlineLevel="1" x14ac:dyDescent="0.25">
      <c r="N4251" s="20"/>
      <c r="O4251"/>
      <c r="P4251"/>
      <c r="Q4251"/>
    </row>
    <row r="4252" spans="14:17" x14ac:dyDescent="0.25">
      <c r="N4252" s="20"/>
      <c r="O4252"/>
      <c r="P4252"/>
      <c r="Q4252"/>
    </row>
    <row r="4253" spans="14:17" hidden="1" outlineLevel="1" x14ac:dyDescent="0.25">
      <c r="N4253" s="20"/>
      <c r="O4253"/>
      <c r="P4253"/>
      <c r="Q4253"/>
    </row>
    <row r="4254" spans="14:17" hidden="1" outlineLevel="1" x14ac:dyDescent="0.25">
      <c r="N4254" s="20"/>
      <c r="O4254"/>
      <c r="P4254"/>
      <c r="Q4254"/>
    </row>
    <row r="4255" spans="14:17" x14ac:dyDescent="0.25">
      <c r="N4255" s="20"/>
      <c r="O4255"/>
      <c r="P4255"/>
      <c r="Q4255"/>
    </row>
    <row r="4256" spans="14:17" hidden="1" outlineLevel="1" x14ac:dyDescent="0.25">
      <c r="N4256" s="20"/>
      <c r="O4256"/>
      <c r="P4256"/>
      <c r="Q4256"/>
    </row>
    <row r="4257" spans="14:17" x14ac:dyDescent="0.25">
      <c r="N4257" s="20"/>
      <c r="O4257"/>
      <c r="P4257"/>
      <c r="Q4257"/>
    </row>
    <row r="4258" spans="14:17" hidden="1" outlineLevel="1" x14ac:dyDescent="0.25">
      <c r="N4258" s="20"/>
      <c r="O4258"/>
      <c r="P4258"/>
      <c r="Q4258"/>
    </row>
    <row r="4259" spans="14:17" x14ac:dyDescent="0.25">
      <c r="N4259" s="20"/>
      <c r="O4259"/>
      <c r="P4259"/>
      <c r="Q4259"/>
    </row>
    <row r="4260" spans="14:17" hidden="1" outlineLevel="1" x14ac:dyDescent="0.25">
      <c r="N4260" s="20"/>
      <c r="O4260"/>
      <c r="P4260"/>
      <c r="Q4260"/>
    </row>
    <row r="4261" spans="14:17" x14ac:dyDescent="0.25">
      <c r="N4261" s="20"/>
      <c r="O4261"/>
      <c r="P4261"/>
      <c r="Q4261"/>
    </row>
    <row r="4262" spans="14:17" hidden="1" outlineLevel="1" x14ac:dyDescent="0.25">
      <c r="N4262" s="20"/>
      <c r="O4262"/>
      <c r="P4262"/>
      <c r="Q4262"/>
    </row>
    <row r="4263" spans="14:17" x14ac:dyDescent="0.25">
      <c r="N4263" s="20"/>
      <c r="O4263"/>
      <c r="P4263"/>
      <c r="Q4263"/>
    </row>
    <row r="4264" spans="14:17" hidden="1" outlineLevel="1" x14ac:dyDescent="0.25">
      <c r="N4264" s="20"/>
      <c r="O4264"/>
      <c r="P4264"/>
      <c r="Q4264"/>
    </row>
    <row r="4265" spans="14:17" hidden="1" outlineLevel="1" x14ac:dyDescent="0.25">
      <c r="N4265" s="20"/>
      <c r="O4265"/>
      <c r="P4265"/>
      <c r="Q4265"/>
    </row>
    <row r="4266" spans="14:17" hidden="1" outlineLevel="1" x14ac:dyDescent="0.25">
      <c r="N4266" s="20"/>
      <c r="O4266"/>
      <c r="P4266"/>
      <c r="Q4266"/>
    </row>
    <row r="4267" spans="14:17" x14ac:dyDescent="0.25">
      <c r="N4267" s="20"/>
      <c r="O4267"/>
      <c r="P4267"/>
      <c r="Q4267"/>
    </row>
    <row r="4268" spans="14:17" hidden="1" outlineLevel="1" x14ac:dyDescent="0.25">
      <c r="N4268" s="20"/>
      <c r="O4268"/>
      <c r="P4268"/>
      <c r="Q4268"/>
    </row>
    <row r="4269" spans="14:17" x14ac:dyDescent="0.25">
      <c r="N4269" s="20"/>
      <c r="O4269"/>
      <c r="P4269"/>
      <c r="Q4269"/>
    </row>
    <row r="4270" spans="14:17" hidden="1" outlineLevel="1" x14ac:dyDescent="0.25">
      <c r="N4270" s="20"/>
      <c r="O4270"/>
      <c r="P4270"/>
      <c r="Q4270"/>
    </row>
    <row r="4271" spans="14:17" x14ac:dyDescent="0.25">
      <c r="N4271" s="20"/>
      <c r="O4271"/>
      <c r="P4271"/>
      <c r="Q4271"/>
    </row>
    <row r="4272" spans="14:17" hidden="1" outlineLevel="1" x14ac:dyDescent="0.25">
      <c r="N4272" s="20"/>
      <c r="O4272"/>
      <c r="P4272"/>
      <c r="Q4272"/>
    </row>
    <row r="4273" spans="14:17" x14ac:dyDescent="0.25">
      <c r="N4273" s="20"/>
      <c r="O4273"/>
      <c r="P4273"/>
      <c r="Q4273"/>
    </row>
    <row r="4274" spans="14:17" hidden="1" outlineLevel="1" x14ac:dyDescent="0.25">
      <c r="N4274" s="20"/>
      <c r="O4274"/>
      <c r="P4274"/>
      <c r="Q4274"/>
    </row>
    <row r="4275" spans="14:17" hidden="1" outlineLevel="1" x14ac:dyDescent="0.25">
      <c r="N4275" s="20"/>
      <c r="O4275"/>
      <c r="P4275"/>
      <c r="Q4275"/>
    </row>
    <row r="4276" spans="14:17" x14ac:dyDescent="0.25">
      <c r="N4276" s="20"/>
      <c r="O4276"/>
      <c r="P4276"/>
      <c r="Q4276"/>
    </row>
    <row r="4277" spans="14:17" hidden="1" outlineLevel="1" x14ac:dyDescent="0.25">
      <c r="N4277" s="20"/>
      <c r="O4277"/>
      <c r="P4277"/>
      <c r="Q4277"/>
    </row>
    <row r="4278" spans="14:17" x14ac:dyDescent="0.25">
      <c r="N4278" s="20"/>
      <c r="O4278"/>
      <c r="P4278"/>
      <c r="Q4278"/>
    </row>
    <row r="4279" spans="14:17" hidden="1" outlineLevel="1" x14ac:dyDescent="0.25">
      <c r="N4279" s="20"/>
      <c r="O4279"/>
      <c r="P4279"/>
      <c r="Q4279"/>
    </row>
    <row r="4280" spans="14:17" x14ac:dyDescent="0.25">
      <c r="N4280" s="20"/>
      <c r="O4280"/>
      <c r="P4280"/>
      <c r="Q4280"/>
    </row>
    <row r="4281" spans="14:17" hidden="1" outlineLevel="1" x14ac:dyDescent="0.25">
      <c r="N4281" s="20"/>
      <c r="O4281"/>
      <c r="P4281"/>
      <c r="Q4281"/>
    </row>
    <row r="4282" spans="14:17" x14ac:dyDescent="0.25">
      <c r="N4282" s="20"/>
      <c r="O4282"/>
      <c r="P4282"/>
      <c r="Q4282"/>
    </row>
    <row r="4283" spans="14:17" hidden="1" outlineLevel="1" x14ac:dyDescent="0.25">
      <c r="N4283" s="20"/>
      <c r="O4283"/>
      <c r="P4283"/>
      <c r="Q4283"/>
    </row>
    <row r="4284" spans="14:17" x14ac:dyDescent="0.25">
      <c r="N4284" s="20"/>
      <c r="O4284"/>
      <c r="P4284"/>
      <c r="Q4284"/>
    </row>
    <row r="4285" spans="14:17" hidden="1" outlineLevel="1" x14ac:dyDescent="0.25">
      <c r="N4285" s="20"/>
      <c r="O4285"/>
      <c r="P4285"/>
      <c r="Q4285"/>
    </row>
    <row r="4286" spans="14:17" x14ac:dyDescent="0.25">
      <c r="N4286" s="20"/>
      <c r="O4286"/>
      <c r="P4286"/>
      <c r="Q4286"/>
    </row>
    <row r="4287" spans="14:17" hidden="1" outlineLevel="1" x14ac:dyDescent="0.25">
      <c r="N4287" s="20"/>
      <c r="O4287"/>
      <c r="P4287"/>
      <c r="Q4287"/>
    </row>
    <row r="4288" spans="14:17" x14ac:dyDescent="0.25">
      <c r="N4288" s="20"/>
      <c r="O4288"/>
      <c r="P4288"/>
      <c r="Q4288"/>
    </row>
    <row r="4289" spans="14:17" hidden="1" outlineLevel="1" x14ac:dyDescent="0.25">
      <c r="N4289" s="20"/>
      <c r="O4289"/>
      <c r="P4289"/>
      <c r="Q4289"/>
    </row>
    <row r="4290" spans="14:17" x14ac:dyDescent="0.25">
      <c r="N4290" s="20"/>
      <c r="O4290"/>
      <c r="P4290"/>
      <c r="Q4290"/>
    </row>
    <row r="4291" spans="14:17" hidden="1" outlineLevel="1" x14ac:dyDescent="0.25">
      <c r="N4291" s="20"/>
      <c r="O4291"/>
      <c r="P4291"/>
      <c r="Q4291"/>
    </row>
    <row r="4292" spans="14:17" hidden="1" outlineLevel="1" x14ac:dyDescent="0.25">
      <c r="N4292" s="20"/>
      <c r="O4292"/>
      <c r="P4292"/>
      <c r="Q4292"/>
    </row>
    <row r="4293" spans="14:17" x14ac:dyDescent="0.25">
      <c r="N4293" s="20"/>
      <c r="O4293"/>
      <c r="P4293"/>
      <c r="Q4293"/>
    </row>
    <row r="4294" spans="14:17" hidden="1" outlineLevel="1" x14ac:dyDescent="0.25">
      <c r="N4294" s="20"/>
      <c r="O4294"/>
      <c r="P4294"/>
      <c r="Q4294"/>
    </row>
    <row r="4295" spans="14:17" hidden="1" outlineLevel="1" x14ac:dyDescent="0.25">
      <c r="N4295" s="20"/>
      <c r="O4295"/>
      <c r="P4295"/>
      <c r="Q4295"/>
    </row>
    <row r="4296" spans="14:17" hidden="1" outlineLevel="1" x14ac:dyDescent="0.25">
      <c r="N4296" s="20"/>
      <c r="O4296"/>
      <c r="P4296"/>
      <c r="Q4296"/>
    </row>
    <row r="4297" spans="14:17" x14ac:dyDescent="0.25">
      <c r="N4297" s="20"/>
      <c r="O4297"/>
      <c r="P4297"/>
      <c r="Q4297"/>
    </row>
    <row r="4298" spans="14:17" hidden="1" outlineLevel="1" x14ac:dyDescent="0.25">
      <c r="N4298" s="20"/>
      <c r="O4298"/>
      <c r="P4298"/>
      <c r="Q4298"/>
    </row>
    <row r="4299" spans="14:17" hidden="1" outlineLevel="1" x14ac:dyDescent="0.25">
      <c r="N4299" s="20"/>
      <c r="O4299"/>
      <c r="P4299"/>
      <c r="Q4299"/>
    </row>
    <row r="4300" spans="14:17" x14ac:dyDescent="0.25">
      <c r="N4300" s="20"/>
      <c r="O4300"/>
      <c r="P4300"/>
      <c r="Q4300"/>
    </row>
    <row r="4301" spans="14:17" hidden="1" outlineLevel="1" x14ac:dyDescent="0.25">
      <c r="N4301" s="20"/>
      <c r="O4301"/>
      <c r="P4301"/>
      <c r="Q4301"/>
    </row>
    <row r="4302" spans="14:17" x14ac:dyDescent="0.25">
      <c r="N4302" s="20"/>
      <c r="O4302"/>
      <c r="P4302"/>
      <c r="Q4302"/>
    </row>
    <row r="4303" spans="14:17" hidden="1" outlineLevel="1" x14ac:dyDescent="0.25">
      <c r="N4303" s="20"/>
      <c r="O4303"/>
      <c r="P4303"/>
      <c r="Q4303"/>
    </row>
    <row r="4304" spans="14:17" x14ac:dyDescent="0.25">
      <c r="N4304" s="20"/>
      <c r="O4304"/>
      <c r="P4304"/>
      <c r="Q4304"/>
    </row>
    <row r="4305" spans="14:17" hidden="1" outlineLevel="1" x14ac:dyDescent="0.25">
      <c r="N4305" s="20"/>
      <c r="O4305"/>
      <c r="P4305"/>
      <c r="Q4305"/>
    </row>
    <row r="4306" spans="14:17" x14ac:dyDescent="0.25">
      <c r="N4306" s="20"/>
      <c r="O4306"/>
      <c r="P4306"/>
      <c r="Q4306"/>
    </row>
    <row r="4307" spans="14:17" hidden="1" outlineLevel="1" x14ac:dyDescent="0.25">
      <c r="N4307" s="20"/>
      <c r="O4307"/>
      <c r="P4307"/>
      <c r="Q4307"/>
    </row>
    <row r="4308" spans="14:17" x14ac:dyDescent="0.25">
      <c r="N4308" s="20"/>
      <c r="O4308"/>
      <c r="P4308"/>
      <c r="Q4308"/>
    </row>
    <row r="4309" spans="14:17" hidden="1" outlineLevel="1" x14ac:dyDescent="0.25">
      <c r="N4309" s="20"/>
      <c r="O4309"/>
      <c r="P4309"/>
      <c r="Q4309"/>
    </row>
    <row r="4310" spans="14:17" x14ac:dyDescent="0.25">
      <c r="N4310" s="20"/>
      <c r="O4310"/>
      <c r="P4310"/>
      <c r="Q4310"/>
    </row>
    <row r="4311" spans="14:17" hidden="1" outlineLevel="1" x14ac:dyDescent="0.25">
      <c r="N4311" s="20"/>
      <c r="O4311"/>
      <c r="P4311"/>
      <c r="Q4311"/>
    </row>
    <row r="4312" spans="14:17" x14ac:dyDescent="0.25">
      <c r="N4312" s="20"/>
      <c r="O4312"/>
      <c r="P4312"/>
      <c r="Q4312"/>
    </row>
    <row r="4313" spans="14:17" hidden="1" outlineLevel="1" x14ac:dyDescent="0.25">
      <c r="N4313" s="20"/>
      <c r="O4313"/>
      <c r="P4313"/>
      <c r="Q4313"/>
    </row>
    <row r="4314" spans="14:17" x14ac:dyDescent="0.25">
      <c r="N4314" s="20"/>
      <c r="O4314"/>
      <c r="P4314"/>
      <c r="Q4314"/>
    </row>
    <row r="4315" spans="14:17" hidden="1" outlineLevel="1" x14ac:dyDescent="0.25">
      <c r="N4315" s="20"/>
      <c r="O4315"/>
      <c r="P4315"/>
      <c r="Q4315"/>
    </row>
    <row r="4316" spans="14:17" x14ac:dyDescent="0.25">
      <c r="N4316" s="20"/>
      <c r="O4316"/>
      <c r="P4316"/>
      <c r="Q4316"/>
    </row>
    <row r="4317" spans="14:17" hidden="1" outlineLevel="1" x14ac:dyDescent="0.25">
      <c r="N4317" s="20"/>
      <c r="O4317"/>
      <c r="P4317"/>
      <c r="Q4317"/>
    </row>
    <row r="4318" spans="14:17" x14ac:dyDescent="0.25">
      <c r="N4318" s="20"/>
      <c r="O4318"/>
      <c r="P4318"/>
      <c r="Q4318"/>
    </row>
    <row r="4319" spans="14:17" hidden="1" outlineLevel="1" x14ac:dyDescent="0.25">
      <c r="N4319" s="20"/>
      <c r="O4319"/>
      <c r="P4319"/>
      <c r="Q4319"/>
    </row>
    <row r="4320" spans="14:17" x14ac:dyDescent="0.25">
      <c r="N4320" s="20"/>
      <c r="O4320"/>
      <c r="P4320"/>
      <c r="Q4320"/>
    </row>
    <row r="4321" spans="14:17" hidden="1" outlineLevel="1" x14ac:dyDescent="0.25">
      <c r="N4321" s="20"/>
      <c r="O4321"/>
      <c r="P4321"/>
      <c r="Q4321"/>
    </row>
    <row r="4322" spans="14:17" x14ac:dyDescent="0.25">
      <c r="N4322" s="20"/>
      <c r="O4322"/>
      <c r="P4322"/>
      <c r="Q4322"/>
    </row>
    <row r="4323" spans="14:17" hidden="1" outlineLevel="1" x14ac:dyDescent="0.25">
      <c r="N4323" s="20"/>
      <c r="O4323"/>
      <c r="P4323"/>
      <c r="Q4323"/>
    </row>
    <row r="4324" spans="14:17" x14ac:dyDescent="0.25">
      <c r="N4324" s="20"/>
      <c r="O4324"/>
      <c r="P4324"/>
      <c r="Q4324"/>
    </row>
    <row r="4325" spans="14:17" hidden="1" outlineLevel="1" x14ac:dyDescent="0.25">
      <c r="N4325" s="20"/>
      <c r="O4325"/>
      <c r="P4325"/>
      <c r="Q4325"/>
    </row>
    <row r="4326" spans="14:17" x14ac:dyDescent="0.25">
      <c r="N4326" s="20"/>
      <c r="O4326"/>
      <c r="P4326"/>
      <c r="Q4326"/>
    </row>
    <row r="4327" spans="14:17" hidden="1" outlineLevel="1" x14ac:dyDescent="0.25">
      <c r="N4327" s="20"/>
      <c r="O4327"/>
      <c r="P4327"/>
      <c r="Q4327"/>
    </row>
    <row r="4328" spans="14:17" x14ac:dyDescent="0.25">
      <c r="N4328" s="20"/>
      <c r="O4328"/>
      <c r="P4328"/>
      <c r="Q4328"/>
    </row>
    <row r="4329" spans="14:17" hidden="1" outlineLevel="1" x14ac:dyDescent="0.25">
      <c r="N4329" s="20"/>
      <c r="O4329"/>
      <c r="P4329"/>
      <c r="Q4329"/>
    </row>
    <row r="4330" spans="14:17" x14ac:dyDescent="0.25">
      <c r="N4330" s="20"/>
      <c r="O4330"/>
      <c r="P4330"/>
      <c r="Q4330"/>
    </row>
    <row r="4331" spans="14:17" hidden="1" outlineLevel="1" x14ac:dyDescent="0.25">
      <c r="N4331" s="20"/>
      <c r="O4331"/>
      <c r="P4331"/>
      <c r="Q4331"/>
    </row>
    <row r="4332" spans="14:17" hidden="1" outlineLevel="1" x14ac:dyDescent="0.25">
      <c r="N4332" s="20"/>
      <c r="O4332"/>
      <c r="P4332"/>
      <c r="Q4332"/>
    </row>
    <row r="4333" spans="14:17" hidden="1" outlineLevel="1" x14ac:dyDescent="0.25">
      <c r="N4333" s="20"/>
      <c r="O4333"/>
      <c r="P4333"/>
      <c r="Q4333"/>
    </row>
    <row r="4334" spans="14:17" x14ac:dyDescent="0.25">
      <c r="N4334" s="20"/>
      <c r="O4334"/>
      <c r="P4334"/>
      <c r="Q4334"/>
    </row>
    <row r="4335" spans="14:17" hidden="1" outlineLevel="1" x14ac:dyDescent="0.25">
      <c r="N4335" s="20"/>
      <c r="O4335"/>
      <c r="P4335"/>
      <c r="Q4335"/>
    </row>
    <row r="4336" spans="14:17" hidden="1" outlineLevel="1" x14ac:dyDescent="0.25">
      <c r="N4336" s="20"/>
      <c r="O4336"/>
      <c r="P4336"/>
      <c r="Q4336"/>
    </row>
    <row r="4337" spans="14:17" x14ac:dyDescent="0.25">
      <c r="N4337" s="20"/>
      <c r="O4337"/>
      <c r="P4337"/>
      <c r="Q4337"/>
    </row>
    <row r="4338" spans="14:17" hidden="1" outlineLevel="1" x14ac:dyDescent="0.25">
      <c r="N4338" s="20"/>
      <c r="O4338"/>
      <c r="P4338"/>
      <c r="Q4338"/>
    </row>
    <row r="4339" spans="14:17" x14ac:dyDescent="0.25">
      <c r="N4339" s="20"/>
      <c r="O4339"/>
      <c r="P4339"/>
      <c r="Q4339"/>
    </row>
    <row r="4340" spans="14:17" hidden="1" outlineLevel="1" x14ac:dyDescent="0.25">
      <c r="N4340" s="20"/>
      <c r="O4340"/>
      <c r="P4340"/>
      <c r="Q4340"/>
    </row>
    <row r="4341" spans="14:17" x14ac:dyDescent="0.25">
      <c r="N4341" s="20"/>
      <c r="O4341"/>
      <c r="P4341"/>
      <c r="Q4341"/>
    </row>
    <row r="4342" spans="14:17" hidden="1" outlineLevel="1" x14ac:dyDescent="0.25">
      <c r="N4342" s="20"/>
      <c r="O4342"/>
      <c r="P4342"/>
      <c r="Q4342"/>
    </row>
    <row r="4343" spans="14:17" x14ac:dyDescent="0.25">
      <c r="N4343" s="20"/>
      <c r="O4343"/>
      <c r="P4343"/>
      <c r="Q4343"/>
    </row>
    <row r="4344" spans="14:17" hidden="1" outlineLevel="1" x14ac:dyDescent="0.25">
      <c r="N4344" s="20"/>
      <c r="O4344"/>
      <c r="P4344"/>
      <c r="Q4344"/>
    </row>
    <row r="4345" spans="14:17" x14ac:dyDescent="0.25">
      <c r="N4345" s="20"/>
      <c r="O4345"/>
      <c r="P4345"/>
      <c r="Q4345"/>
    </row>
    <row r="4346" spans="14:17" hidden="1" outlineLevel="1" x14ac:dyDescent="0.25">
      <c r="N4346" s="20"/>
      <c r="O4346"/>
      <c r="P4346"/>
      <c r="Q4346"/>
    </row>
    <row r="4347" spans="14:17" hidden="1" outlineLevel="1" x14ac:dyDescent="0.25">
      <c r="N4347" s="20"/>
      <c r="O4347"/>
      <c r="P4347"/>
      <c r="Q4347"/>
    </row>
    <row r="4348" spans="14:17" x14ac:dyDescent="0.25">
      <c r="N4348" s="20"/>
      <c r="O4348"/>
      <c r="P4348"/>
      <c r="Q4348"/>
    </row>
    <row r="4349" spans="14:17" hidden="1" outlineLevel="1" x14ac:dyDescent="0.25">
      <c r="N4349" s="20"/>
      <c r="O4349"/>
      <c r="P4349"/>
      <c r="Q4349"/>
    </row>
    <row r="4350" spans="14:17" x14ac:dyDescent="0.25">
      <c r="N4350" s="20"/>
      <c r="O4350"/>
      <c r="P4350"/>
      <c r="Q4350"/>
    </row>
    <row r="4351" spans="14:17" hidden="1" outlineLevel="1" x14ac:dyDescent="0.25">
      <c r="N4351" s="20"/>
      <c r="O4351"/>
      <c r="P4351"/>
      <c r="Q4351"/>
    </row>
    <row r="4352" spans="14:17" hidden="1" outlineLevel="1" x14ac:dyDescent="0.25">
      <c r="N4352" s="20"/>
      <c r="O4352"/>
      <c r="P4352"/>
      <c r="Q4352"/>
    </row>
    <row r="4353" spans="14:17" hidden="1" outlineLevel="1" x14ac:dyDescent="0.25">
      <c r="N4353" s="20"/>
      <c r="O4353"/>
      <c r="P4353"/>
      <c r="Q4353"/>
    </row>
    <row r="4354" spans="14:17" hidden="1" outlineLevel="1" x14ac:dyDescent="0.25">
      <c r="N4354" s="20"/>
      <c r="O4354"/>
      <c r="P4354"/>
      <c r="Q4354"/>
    </row>
    <row r="4355" spans="14:17" hidden="1" outlineLevel="1" x14ac:dyDescent="0.25">
      <c r="N4355" s="20"/>
      <c r="O4355"/>
      <c r="P4355"/>
      <c r="Q4355"/>
    </row>
    <row r="4356" spans="14:17" x14ac:dyDescent="0.25">
      <c r="N4356" s="20"/>
      <c r="O4356"/>
      <c r="P4356"/>
      <c r="Q4356"/>
    </row>
    <row r="4357" spans="14:17" hidden="1" outlineLevel="1" x14ac:dyDescent="0.25">
      <c r="N4357" s="20"/>
      <c r="O4357"/>
      <c r="P4357"/>
      <c r="Q4357"/>
    </row>
    <row r="4358" spans="14:17" x14ac:dyDescent="0.25">
      <c r="N4358" s="20"/>
      <c r="O4358"/>
      <c r="P4358"/>
      <c r="Q4358"/>
    </row>
    <row r="4359" spans="14:17" hidden="1" outlineLevel="1" x14ac:dyDescent="0.25">
      <c r="N4359" s="20"/>
      <c r="O4359"/>
      <c r="P4359"/>
      <c r="Q4359"/>
    </row>
    <row r="4360" spans="14:17" x14ac:dyDescent="0.25">
      <c r="N4360" s="20"/>
      <c r="O4360"/>
      <c r="P4360"/>
      <c r="Q4360"/>
    </row>
    <row r="4361" spans="14:17" hidden="1" outlineLevel="1" x14ac:dyDescent="0.25">
      <c r="N4361" s="20"/>
      <c r="O4361"/>
      <c r="P4361"/>
      <c r="Q4361"/>
    </row>
    <row r="4362" spans="14:17" hidden="1" outlineLevel="1" x14ac:dyDescent="0.25">
      <c r="N4362" s="20"/>
      <c r="O4362"/>
      <c r="P4362"/>
      <c r="Q4362"/>
    </row>
    <row r="4363" spans="14:17" hidden="1" outlineLevel="1" x14ac:dyDescent="0.25">
      <c r="N4363" s="20"/>
      <c r="O4363"/>
      <c r="P4363"/>
      <c r="Q4363"/>
    </row>
    <row r="4364" spans="14:17" hidden="1" outlineLevel="1" x14ac:dyDescent="0.25">
      <c r="N4364" s="20"/>
      <c r="O4364"/>
      <c r="P4364"/>
      <c r="Q4364"/>
    </row>
    <row r="4365" spans="14:17" hidden="1" outlineLevel="1" x14ac:dyDescent="0.25">
      <c r="N4365" s="20"/>
      <c r="O4365"/>
      <c r="P4365"/>
      <c r="Q4365"/>
    </row>
    <row r="4366" spans="14:17" hidden="1" outlineLevel="1" x14ac:dyDescent="0.25">
      <c r="N4366" s="20"/>
      <c r="O4366"/>
      <c r="P4366"/>
      <c r="Q4366"/>
    </row>
    <row r="4367" spans="14:17" x14ac:dyDescent="0.25">
      <c r="N4367" s="20"/>
      <c r="O4367"/>
      <c r="P4367"/>
      <c r="Q4367"/>
    </row>
    <row r="4368" spans="14:17" hidden="1" outlineLevel="1" x14ac:dyDescent="0.25">
      <c r="N4368" s="20"/>
      <c r="O4368"/>
      <c r="P4368"/>
      <c r="Q4368"/>
    </row>
    <row r="4369" spans="14:17" x14ac:dyDescent="0.25">
      <c r="N4369" s="20"/>
      <c r="O4369"/>
      <c r="P4369"/>
      <c r="Q4369"/>
    </row>
    <row r="4370" spans="14:17" hidden="1" outlineLevel="1" x14ac:dyDescent="0.25">
      <c r="N4370" s="20"/>
      <c r="O4370"/>
      <c r="P4370"/>
      <c r="Q4370"/>
    </row>
    <row r="4371" spans="14:17" x14ac:dyDescent="0.25">
      <c r="N4371" s="20"/>
      <c r="O4371"/>
      <c r="P4371"/>
      <c r="Q4371"/>
    </row>
    <row r="4372" spans="14:17" hidden="1" outlineLevel="1" x14ac:dyDescent="0.25">
      <c r="N4372" s="20"/>
      <c r="O4372"/>
      <c r="P4372"/>
      <c r="Q4372"/>
    </row>
    <row r="4373" spans="14:17" x14ac:dyDescent="0.25">
      <c r="N4373" s="20"/>
      <c r="O4373"/>
      <c r="P4373"/>
      <c r="Q4373"/>
    </row>
    <row r="4374" spans="14:17" hidden="1" outlineLevel="1" x14ac:dyDescent="0.25">
      <c r="N4374" s="20"/>
      <c r="O4374"/>
      <c r="P4374"/>
      <c r="Q4374"/>
    </row>
    <row r="4375" spans="14:17" hidden="1" outlineLevel="1" x14ac:dyDescent="0.25">
      <c r="N4375" s="20"/>
      <c r="O4375"/>
      <c r="P4375"/>
      <c r="Q4375"/>
    </row>
    <row r="4376" spans="14:17" hidden="1" outlineLevel="1" x14ac:dyDescent="0.25">
      <c r="N4376" s="20"/>
      <c r="O4376"/>
      <c r="P4376"/>
      <c r="Q4376"/>
    </row>
    <row r="4377" spans="14:17" hidden="1" outlineLevel="1" x14ac:dyDescent="0.25">
      <c r="N4377" s="20"/>
      <c r="O4377"/>
      <c r="P4377"/>
      <c r="Q4377"/>
    </row>
    <row r="4378" spans="14:17" hidden="1" outlineLevel="1" x14ac:dyDescent="0.25">
      <c r="N4378" s="20"/>
      <c r="O4378"/>
      <c r="P4378"/>
      <c r="Q4378"/>
    </row>
    <row r="4379" spans="14:17" x14ac:dyDescent="0.25">
      <c r="N4379" s="20"/>
      <c r="O4379"/>
      <c r="P4379"/>
      <c r="Q4379"/>
    </row>
    <row r="4380" spans="14:17" hidden="1" outlineLevel="1" x14ac:dyDescent="0.25">
      <c r="N4380" s="20"/>
      <c r="O4380"/>
      <c r="P4380"/>
      <c r="Q4380"/>
    </row>
    <row r="4381" spans="14:17" x14ac:dyDescent="0.25">
      <c r="N4381" s="20"/>
      <c r="O4381"/>
      <c r="P4381"/>
      <c r="Q4381"/>
    </row>
    <row r="4382" spans="14:17" hidden="1" outlineLevel="1" x14ac:dyDescent="0.25">
      <c r="N4382" s="20"/>
      <c r="O4382"/>
      <c r="P4382"/>
      <c r="Q4382"/>
    </row>
    <row r="4383" spans="14:17" x14ac:dyDescent="0.25">
      <c r="N4383" s="20"/>
      <c r="O4383"/>
      <c r="P4383"/>
      <c r="Q4383"/>
    </row>
    <row r="4384" spans="14:17" hidden="1" outlineLevel="1" x14ac:dyDescent="0.25">
      <c r="N4384" s="20"/>
      <c r="O4384"/>
      <c r="P4384"/>
      <c r="Q4384"/>
    </row>
    <row r="4385" spans="14:17" x14ac:dyDescent="0.25">
      <c r="N4385" s="20"/>
      <c r="O4385"/>
      <c r="P4385"/>
      <c r="Q4385"/>
    </row>
    <row r="4386" spans="14:17" hidden="1" outlineLevel="1" x14ac:dyDescent="0.25">
      <c r="N4386" s="20"/>
      <c r="O4386"/>
      <c r="P4386"/>
      <c r="Q4386"/>
    </row>
    <row r="4387" spans="14:17" hidden="1" outlineLevel="1" x14ac:dyDescent="0.25">
      <c r="N4387" s="20"/>
      <c r="O4387"/>
      <c r="P4387"/>
      <c r="Q4387"/>
    </row>
    <row r="4388" spans="14:17" hidden="1" outlineLevel="1" x14ac:dyDescent="0.25">
      <c r="N4388" s="20"/>
      <c r="O4388"/>
      <c r="P4388"/>
      <c r="Q4388"/>
    </row>
    <row r="4389" spans="14:17" x14ac:dyDescent="0.25">
      <c r="N4389" s="20"/>
      <c r="O4389"/>
      <c r="P4389"/>
      <c r="Q4389"/>
    </row>
  </sheetData>
  <dataConsolidate leftLabels="1" topLabels="1" link="1">
    <dataRefs count="1">
      <dataRef ref="A1:B1048576" sheet="баланс" r:id="rId1"/>
    </dataRefs>
  </dataConsolidate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1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43329</v>
      </c>
      <c r="C1" s="101"/>
      <c r="D1" s="102" t="s">
        <v>1335</v>
      </c>
      <c r="E1" s="103">
        <v>67.635300000000001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512</v>
      </c>
      <c r="B4" s="128">
        <v>22.5</v>
      </c>
      <c r="C4" s="120"/>
      <c r="D4" s="112">
        <f t="shared" ref="D4:D5" si="0">(B4+C4)*$E$1</f>
        <v>1521.7942499999999</v>
      </c>
      <c r="E4" s="390">
        <v>1522</v>
      </c>
      <c r="F4" s="114">
        <f t="shared" ref="F4:F5" si="1">-D4+E4</f>
        <v>0.20575000000008004</v>
      </c>
      <c r="G4" s="115"/>
    </row>
    <row r="5" spans="1:7" s="109" customFormat="1" x14ac:dyDescent="0.25">
      <c r="A5" s="133" t="s">
        <v>917</v>
      </c>
      <c r="B5" s="128">
        <v>64.22</v>
      </c>
      <c r="C5" s="120"/>
      <c r="D5" s="112">
        <f t="shared" si="0"/>
        <v>4343.5389660000001</v>
      </c>
      <c r="E5" s="413">
        <v>4343</v>
      </c>
      <c r="F5" s="114">
        <f t="shared" si="1"/>
        <v>-0.53896600000007311</v>
      </c>
      <c r="G5" s="115"/>
    </row>
    <row r="8" spans="1:7" x14ac:dyDescent="0.25">
      <c r="B8" s="116"/>
      <c r="C8" s="116"/>
    </row>
    <row r="9" spans="1:7" x14ac:dyDescent="0.25">
      <c r="B9" s="116"/>
      <c r="C9" s="116"/>
    </row>
    <row r="10" spans="1:7" x14ac:dyDescent="0.25">
      <c r="B10" s="116"/>
      <c r="C10" s="116"/>
    </row>
    <row r="14" spans="1:7" x14ac:dyDescent="0.25">
      <c r="E14" s="89"/>
      <c r="F14" s="117"/>
    </row>
    <row r="25" spans="5:6" x14ac:dyDescent="0.25">
      <c r="E25" s="89"/>
      <c r="F25" s="117"/>
    </row>
    <row r="93" spans="5:5" x14ac:dyDescent="0.25">
      <c r="E93" s="89"/>
    </row>
    <row r="110" spans="5:5" x14ac:dyDescent="0.25">
      <c r="E110" s="89"/>
    </row>
    <row r="121" spans="5:6" x14ac:dyDescent="0.25">
      <c r="E121" s="89"/>
      <c r="F121" s="117"/>
    </row>
    <row r="126" spans="5:6" x14ac:dyDescent="0.25">
      <c r="E126" s="89"/>
      <c r="F126" s="117"/>
    </row>
    <row r="163" spans="5:5" x14ac:dyDescent="0.25">
      <c r="E163" s="89"/>
    </row>
    <row r="175" spans="5:5" x14ac:dyDescent="0.25">
      <c r="E175" s="89"/>
    </row>
    <row r="182" spans="5:5" x14ac:dyDescent="0.25">
      <c r="E182" s="89"/>
    </row>
    <row r="251" spans="5:6" x14ac:dyDescent="0.25">
      <c r="E251" s="89"/>
      <c r="F251" s="117"/>
    </row>
    <row r="257" spans="5:5" x14ac:dyDescent="0.25">
      <c r="E257" s="89"/>
    </row>
    <row r="283" spans="5:5" x14ac:dyDescent="0.25">
      <c r="E283" s="89"/>
    </row>
    <row r="315" spans="5:5" x14ac:dyDescent="0.25">
      <c r="E315" s="89"/>
    </row>
    <row r="345" spans="5:5" x14ac:dyDescent="0.25">
      <c r="E345" s="89"/>
    </row>
    <row r="347" spans="5:5" x14ac:dyDescent="0.25">
      <c r="E347" s="89"/>
    </row>
    <row r="366" spans="5:5" x14ac:dyDescent="0.25">
      <c r="E366" s="89"/>
    </row>
    <row r="381" spans="5:5" x14ac:dyDescent="0.25">
      <c r="E381" s="8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2"/>
  <sheetViews>
    <sheetView workbookViewId="0">
      <selection activeCell="A34" sqref="A34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43329</v>
      </c>
      <c r="C1" s="101"/>
      <c r="D1" s="102" t="s">
        <v>1335</v>
      </c>
      <c r="E1" s="103">
        <v>67.635300000000001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1206</v>
      </c>
      <c r="B4" s="128">
        <v>16.5</v>
      </c>
      <c r="C4" s="120"/>
      <c r="D4" s="112">
        <f t="shared" ref="D4:D6" si="0">(B4+C4)*$E$1</f>
        <v>1115.98245</v>
      </c>
      <c r="E4" s="354">
        <f>1115+1</f>
        <v>1116</v>
      </c>
      <c r="F4" s="114">
        <f t="shared" ref="F4:F6" si="1">-D4+E4</f>
        <v>1.7550000000028376E-2</v>
      </c>
      <c r="G4" s="115"/>
    </row>
    <row r="5" spans="1:7" s="109" customFormat="1" x14ac:dyDescent="0.25">
      <c r="A5" s="133" t="s">
        <v>833</v>
      </c>
      <c r="B5" s="128">
        <v>35.22</v>
      </c>
      <c r="C5" s="120"/>
      <c r="D5" s="112">
        <f t="shared" si="0"/>
        <v>2382.1152659999998</v>
      </c>
      <c r="E5" s="388">
        <v>2382</v>
      </c>
      <c r="F5" s="114">
        <f t="shared" si="1"/>
        <v>-0.11526599999979226</v>
      </c>
      <c r="G5" s="115"/>
    </row>
    <row r="6" spans="1:7" s="109" customFormat="1" x14ac:dyDescent="0.25">
      <c r="A6" s="133" t="s">
        <v>845</v>
      </c>
      <c r="B6" s="128">
        <v>60.16</v>
      </c>
      <c r="C6" s="120"/>
      <c r="D6" s="112">
        <f t="shared" si="0"/>
        <v>4068.939648</v>
      </c>
      <c r="E6" s="384">
        <v>4069</v>
      </c>
      <c r="F6" s="114">
        <f t="shared" si="1"/>
        <v>6.035199999996621E-2</v>
      </c>
      <c r="G6" s="115"/>
    </row>
    <row r="9" spans="1:7" x14ac:dyDescent="0.25">
      <c r="B9" s="116"/>
      <c r="C9" s="116"/>
    </row>
    <row r="10" spans="1:7" x14ac:dyDescent="0.25">
      <c r="B10" s="116"/>
      <c r="C10" s="116"/>
    </row>
    <row r="11" spans="1:7" x14ac:dyDescent="0.25">
      <c r="B11" s="116"/>
      <c r="C11" s="116"/>
    </row>
    <row r="15" spans="1:7" x14ac:dyDescent="0.25">
      <c r="E15" s="89"/>
      <c r="F15" s="117"/>
    </row>
    <row r="26" spans="5:6" x14ac:dyDescent="0.25">
      <c r="E26" s="89"/>
      <c r="F26" s="117"/>
    </row>
    <row r="94" spans="5:5" x14ac:dyDescent="0.25">
      <c r="E94" s="89"/>
    </row>
    <row r="111" spans="5:5" x14ac:dyDescent="0.25">
      <c r="E111" s="89"/>
    </row>
    <row r="122" spans="5:6" x14ac:dyDescent="0.25">
      <c r="E122" s="89"/>
      <c r="F122" s="117"/>
    </row>
    <row r="127" spans="5:6" x14ac:dyDescent="0.25">
      <c r="E127" s="89"/>
      <c r="F127" s="117"/>
    </row>
    <row r="164" spans="5:5" x14ac:dyDescent="0.25">
      <c r="E164" s="89"/>
    </row>
    <row r="176" spans="5:5" x14ac:dyDescent="0.25">
      <c r="E176" s="89"/>
    </row>
    <row r="183" spans="5:5" x14ac:dyDescent="0.25">
      <c r="E183" s="89"/>
    </row>
    <row r="252" spans="5:6" x14ac:dyDescent="0.25">
      <c r="E252" s="89"/>
      <c r="F252" s="117"/>
    </row>
    <row r="258" spans="5:5" x14ac:dyDescent="0.25">
      <c r="E258" s="89"/>
    </row>
    <row r="284" spans="5:5" x14ac:dyDescent="0.25">
      <c r="E284" s="89"/>
    </row>
    <row r="316" spans="5:5" x14ac:dyDescent="0.25">
      <c r="E316" s="89"/>
    </row>
    <row r="346" spans="5:5" x14ac:dyDescent="0.25">
      <c r="E346" s="89"/>
    </row>
    <row r="348" spans="5:5" x14ac:dyDescent="0.25">
      <c r="E348" s="89"/>
    </row>
    <row r="367" spans="5:5" x14ac:dyDescent="0.25">
      <c r="E367" s="89"/>
    </row>
    <row r="382" spans="5:5" x14ac:dyDescent="0.25">
      <c r="E382" s="8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4"/>
  <sheetViews>
    <sheetView workbookViewId="0">
      <selection activeCell="E8" sqref="E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43329</v>
      </c>
      <c r="C1" s="101"/>
      <c r="D1" s="102" t="s">
        <v>1335</v>
      </c>
      <c r="E1" s="103">
        <v>67.635300000000001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809</v>
      </c>
      <c r="B4" s="128">
        <v>23.37</v>
      </c>
      <c r="C4" s="120"/>
      <c r="D4" s="112">
        <f t="shared" ref="D4:D8" si="0">(B4+C4)*$E$1</f>
        <v>1580.6369610000002</v>
      </c>
      <c r="E4" s="405">
        <v>1581</v>
      </c>
      <c r="F4" s="114">
        <f t="shared" ref="F4:F8" si="1">-D4+E4</f>
        <v>0.36303899999984424</v>
      </c>
      <c r="G4" s="115"/>
    </row>
    <row r="5" spans="1:7" s="109" customFormat="1" x14ac:dyDescent="0.25">
      <c r="A5" s="133" t="s">
        <v>604</v>
      </c>
      <c r="B5" s="128">
        <v>19.05</v>
      </c>
      <c r="C5" s="120"/>
      <c r="D5" s="112">
        <f t="shared" si="0"/>
        <v>1288.4524650000001</v>
      </c>
      <c r="E5" s="354">
        <v>1288</v>
      </c>
      <c r="F5" s="114">
        <f t="shared" si="1"/>
        <v>-0.45246500000007472</v>
      </c>
      <c r="G5" s="115"/>
    </row>
    <row r="6" spans="1:7" s="109" customFormat="1" x14ac:dyDescent="0.25">
      <c r="A6" s="133" t="s">
        <v>579</v>
      </c>
      <c r="B6" s="128">
        <v>21.84</v>
      </c>
      <c r="C6" s="120"/>
      <c r="D6" s="112">
        <f t="shared" si="0"/>
        <v>1477.1549520000001</v>
      </c>
      <c r="E6" s="389">
        <v>1477</v>
      </c>
      <c r="F6" s="114">
        <f t="shared" si="1"/>
        <v>-0.1549520000000939</v>
      </c>
      <c r="G6" s="115"/>
    </row>
    <row r="7" spans="1:7" s="109" customFormat="1" x14ac:dyDescent="0.25">
      <c r="A7" s="133" t="s">
        <v>415</v>
      </c>
      <c r="B7" s="128">
        <v>51.73</v>
      </c>
      <c r="C7" s="120"/>
      <c r="D7" s="112">
        <f t="shared" si="0"/>
        <v>3498.7740690000001</v>
      </c>
      <c r="E7" s="383">
        <v>3499</v>
      </c>
      <c r="F7" s="114">
        <f t="shared" si="1"/>
        <v>0.22593099999994593</v>
      </c>
      <c r="G7" s="115"/>
    </row>
    <row r="8" spans="1:7" s="109" customFormat="1" x14ac:dyDescent="0.25">
      <c r="A8" s="133" t="s">
        <v>1113</v>
      </c>
      <c r="B8" s="128">
        <v>31.53</v>
      </c>
      <c r="C8" s="120"/>
      <c r="D8" s="112">
        <f t="shared" si="0"/>
        <v>2132.541009</v>
      </c>
      <c r="E8" s="411">
        <v>2133</v>
      </c>
      <c r="F8" s="114">
        <f t="shared" si="1"/>
        <v>0.45899099999996906</v>
      </c>
      <c r="G8" s="115"/>
    </row>
    <row r="11" spans="1:7" x14ac:dyDescent="0.25">
      <c r="B11" s="116"/>
      <c r="C11" s="116"/>
    </row>
    <row r="12" spans="1:7" x14ac:dyDescent="0.25">
      <c r="B12" s="116"/>
      <c r="C12" s="116"/>
    </row>
    <row r="13" spans="1:7" x14ac:dyDescent="0.25">
      <c r="B13" s="116"/>
      <c r="C13" s="116"/>
    </row>
    <row r="17" spans="5:6" x14ac:dyDescent="0.25">
      <c r="E17" s="89"/>
      <c r="F17" s="117"/>
    </row>
    <row r="28" spans="5:6" x14ac:dyDescent="0.25">
      <c r="E28" s="89"/>
      <c r="F28" s="117"/>
    </row>
    <row r="96" spans="5:5" x14ac:dyDescent="0.25">
      <c r="E96" s="89"/>
    </row>
    <row r="113" spans="5:6" x14ac:dyDescent="0.25">
      <c r="E113" s="89"/>
    </row>
    <row r="124" spans="5:6" x14ac:dyDescent="0.25">
      <c r="E124" s="89"/>
      <c r="F124" s="117"/>
    </row>
    <row r="129" spans="5:6" x14ac:dyDescent="0.25">
      <c r="E129" s="89"/>
      <c r="F129" s="117"/>
    </row>
    <row r="166" spans="5:5" x14ac:dyDescent="0.25">
      <c r="E166" s="89"/>
    </row>
    <row r="178" spans="5:5" x14ac:dyDescent="0.25">
      <c r="E178" s="89"/>
    </row>
    <row r="185" spans="5:5" x14ac:dyDescent="0.25">
      <c r="E185" s="89"/>
    </row>
    <row r="254" spans="5:6" x14ac:dyDescent="0.25">
      <c r="E254" s="89"/>
      <c r="F254" s="117"/>
    </row>
    <row r="260" spans="5:5" x14ac:dyDescent="0.25">
      <c r="E260" s="89"/>
    </row>
    <row r="286" spans="5:5" x14ac:dyDescent="0.25">
      <c r="E286" s="89"/>
    </row>
    <row r="318" spans="5:5" x14ac:dyDescent="0.25">
      <c r="E318" s="89"/>
    </row>
    <row r="348" spans="5:5" x14ac:dyDescent="0.25">
      <c r="E348" s="89"/>
    </row>
    <row r="350" spans="5:5" x14ac:dyDescent="0.25">
      <c r="E350" s="89"/>
    </row>
    <row r="369" spans="5:5" x14ac:dyDescent="0.25">
      <c r="E369" s="89"/>
    </row>
    <row r="384" spans="5:5" x14ac:dyDescent="0.25">
      <c r="E384" s="8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5"/>
  <sheetViews>
    <sheetView workbookViewId="0">
      <selection activeCell="E9" sqref="E9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43329</v>
      </c>
      <c r="C1" s="101"/>
      <c r="D1" s="102" t="s">
        <v>1335</v>
      </c>
      <c r="E1" s="103">
        <v>67.635300000000001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1369</v>
      </c>
      <c r="B4" s="128">
        <v>15.65</v>
      </c>
      <c r="C4" s="120"/>
      <c r="D4" s="112">
        <f t="shared" ref="D4:D9" si="0">(B4+C4)*$E$1</f>
        <v>1058.4924450000001</v>
      </c>
      <c r="E4" s="386">
        <v>1058</v>
      </c>
      <c r="F4" s="114">
        <f t="shared" ref="F4:F9" si="1">-D4+E4</f>
        <v>-0.49244500000008884</v>
      </c>
      <c r="G4" s="115"/>
    </row>
    <row r="5" spans="1:7" s="109" customFormat="1" x14ac:dyDescent="0.25">
      <c r="A5" s="133" t="s">
        <v>257</v>
      </c>
      <c r="B5" s="128">
        <v>12.92</v>
      </c>
      <c r="C5" s="120"/>
      <c r="D5" s="112">
        <f t="shared" si="0"/>
        <v>873.84807599999999</v>
      </c>
      <c r="E5" s="406">
        <v>874</v>
      </c>
      <c r="F5" s="114">
        <f t="shared" si="1"/>
        <v>0.15192400000000816</v>
      </c>
      <c r="G5" s="115"/>
    </row>
    <row r="6" spans="1:7" s="109" customFormat="1" x14ac:dyDescent="0.25">
      <c r="A6" s="133" t="s">
        <v>237</v>
      </c>
      <c r="B6" s="128">
        <v>13.8</v>
      </c>
      <c r="C6" s="120"/>
      <c r="D6" s="112">
        <f t="shared" si="0"/>
        <v>933.36714000000006</v>
      </c>
      <c r="E6" s="387">
        <v>933</v>
      </c>
      <c r="F6" s="114">
        <f t="shared" si="1"/>
        <v>-0.36714000000006308</v>
      </c>
      <c r="G6" s="115"/>
    </row>
    <row r="7" spans="1:7" s="109" customFormat="1" x14ac:dyDescent="0.25">
      <c r="A7" s="133" t="s">
        <v>815</v>
      </c>
      <c r="B7" s="128">
        <v>52.06</v>
      </c>
      <c r="C7" s="120"/>
      <c r="D7" s="112">
        <f t="shared" si="0"/>
        <v>3521.0937180000001</v>
      </c>
      <c r="E7" s="407">
        <v>3521</v>
      </c>
      <c r="F7" s="114">
        <f t="shared" si="1"/>
        <v>-9.3718000000080792E-2</v>
      </c>
      <c r="G7" s="115"/>
    </row>
    <row r="8" spans="1:7" s="109" customFormat="1" x14ac:dyDescent="0.25">
      <c r="A8" s="133" t="s">
        <v>660</v>
      </c>
      <c r="B8" s="128">
        <v>25.18</v>
      </c>
      <c r="C8" s="120"/>
      <c r="D8" s="112">
        <f t="shared" si="0"/>
        <v>1703.0568539999999</v>
      </c>
      <c r="E8" s="385">
        <v>1703</v>
      </c>
      <c r="F8" s="114">
        <f t="shared" si="1"/>
        <v>-5.6853999999930238E-2</v>
      </c>
      <c r="G8" s="115"/>
    </row>
    <row r="9" spans="1:7" s="109" customFormat="1" x14ac:dyDescent="0.25">
      <c r="A9" s="133" t="s">
        <v>1190</v>
      </c>
      <c r="B9" s="128">
        <v>10.65</v>
      </c>
      <c r="C9" s="120"/>
      <c r="D9" s="112">
        <f t="shared" si="0"/>
        <v>720.31594500000006</v>
      </c>
      <c r="E9" s="408">
        <v>720</v>
      </c>
      <c r="F9" s="114">
        <f t="shared" si="1"/>
        <v>-0.3159450000000561</v>
      </c>
      <c r="G9" s="115"/>
    </row>
    <row r="12" spans="1:7" x14ac:dyDescent="0.25">
      <c r="B12" s="116"/>
      <c r="C12" s="116"/>
    </row>
    <row r="13" spans="1:7" x14ac:dyDescent="0.25">
      <c r="B13" s="116"/>
      <c r="C13" s="116"/>
    </row>
    <row r="14" spans="1:7" x14ac:dyDescent="0.25">
      <c r="B14" s="116"/>
      <c r="C14" s="116"/>
    </row>
    <row r="18" spans="5:6" x14ac:dyDescent="0.25">
      <c r="E18" s="89"/>
      <c r="F18" s="117"/>
    </row>
    <row r="29" spans="5:6" x14ac:dyDescent="0.25">
      <c r="E29" s="89"/>
      <c r="F29" s="117"/>
    </row>
    <row r="97" spans="5:5" x14ac:dyDescent="0.25">
      <c r="E97" s="89"/>
    </row>
    <row r="114" spans="5:6" x14ac:dyDescent="0.25">
      <c r="E114" s="89"/>
    </row>
    <row r="125" spans="5:6" x14ac:dyDescent="0.25">
      <c r="E125" s="89"/>
      <c r="F125" s="117"/>
    </row>
    <row r="130" spans="5:6" x14ac:dyDescent="0.25">
      <c r="E130" s="89"/>
      <c r="F130" s="117"/>
    </row>
    <row r="167" spans="5:5" x14ac:dyDescent="0.25">
      <c r="E167" s="89"/>
    </row>
    <row r="179" spans="5:5" x14ac:dyDescent="0.25">
      <c r="E179" s="89"/>
    </row>
    <row r="186" spans="5:5" x14ac:dyDescent="0.25">
      <c r="E186" s="89"/>
    </row>
    <row r="255" spans="5:6" x14ac:dyDescent="0.25">
      <c r="E255" s="89"/>
      <c r="F255" s="117"/>
    </row>
    <row r="261" spans="5:5" x14ac:dyDescent="0.25">
      <c r="E261" s="89"/>
    </row>
    <row r="287" spans="5:5" x14ac:dyDescent="0.25">
      <c r="E287" s="89"/>
    </row>
    <row r="319" spans="5:5" x14ac:dyDescent="0.25">
      <c r="E319" s="89"/>
    </row>
    <row r="349" spans="5:5" x14ac:dyDescent="0.25">
      <c r="E349" s="89"/>
    </row>
    <row r="351" spans="5:5" x14ac:dyDescent="0.25">
      <c r="E351" s="89"/>
    </row>
    <row r="370" spans="5:5" x14ac:dyDescent="0.25">
      <c r="E370" s="89"/>
    </row>
    <row r="385" spans="5:5" x14ac:dyDescent="0.25">
      <c r="E385" s="8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sqref="A1:XFD1048576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43325</v>
      </c>
      <c r="C1" s="101"/>
      <c r="D1" s="102" t="s">
        <v>1335</v>
      </c>
      <c r="E1" s="103">
        <v>68.844999999999999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917</v>
      </c>
      <c r="B4" s="128">
        <v>258.37</v>
      </c>
      <c r="C4" s="120"/>
      <c r="D4" s="112">
        <f t="shared" ref="D4:D9" si="0">(B4+C4)*$E$1</f>
        <v>17787.482650000002</v>
      </c>
      <c r="E4" s="382">
        <v>17788</v>
      </c>
      <c r="F4" s="114">
        <f t="shared" ref="F4:F9" si="1">-D4+E4</f>
        <v>0.51734999999825959</v>
      </c>
      <c r="G4" s="115"/>
    </row>
    <row r="5" spans="1:7" s="109" customFormat="1" x14ac:dyDescent="0.25">
      <c r="A5" s="133" t="s">
        <v>1187</v>
      </c>
      <c r="B5" s="128">
        <v>3.89</v>
      </c>
      <c r="C5" s="120"/>
      <c r="D5" s="112">
        <f t="shared" si="0"/>
        <v>267.80705</v>
      </c>
      <c r="E5" s="379">
        <v>268</v>
      </c>
      <c r="F5" s="114">
        <f t="shared" si="1"/>
        <v>0.19294999999999618</v>
      </c>
      <c r="G5" s="115"/>
    </row>
    <row r="6" spans="1:7" s="109" customFormat="1" x14ac:dyDescent="0.25">
      <c r="A6" s="133" t="s">
        <v>90</v>
      </c>
      <c r="B6" s="128">
        <v>13.28</v>
      </c>
      <c r="C6" s="120"/>
      <c r="D6" s="112">
        <f t="shared" si="0"/>
        <v>914.26159999999993</v>
      </c>
      <c r="E6" s="382">
        <v>914</v>
      </c>
      <c r="F6" s="114">
        <f t="shared" si="1"/>
        <v>-0.26159999999993033</v>
      </c>
      <c r="G6" s="115"/>
    </row>
    <row r="7" spans="1:7" s="109" customFormat="1" x14ac:dyDescent="0.25">
      <c r="A7" s="133" t="s">
        <v>1201</v>
      </c>
      <c r="B7" s="128">
        <v>7.49</v>
      </c>
      <c r="C7" s="120"/>
      <c r="D7" s="112">
        <f t="shared" si="0"/>
        <v>515.64904999999999</v>
      </c>
      <c r="E7" s="380">
        <v>516</v>
      </c>
      <c r="F7" s="114">
        <f t="shared" si="1"/>
        <v>0.35095000000001164</v>
      </c>
      <c r="G7" s="115"/>
    </row>
    <row r="8" spans="1:7" s="109" customFormat="1" x14ac:dyDescent="0.25">
      <c r="A8" s="133" t="s">
        <v>441</v>
      </c>
      <c r="B8" s="128">
        <v>8.1</v>
      </c>
      <c r="C8" s="120"/>
      <c r="D8" s="112">
        <f t="shared" si="0"/>
        <v>557.64449999999999</v>
      </c>
      <c r="E8" s="376">
        <v>558</v>
      </c>
      <c r="F8" s="114">
        <f t="shared" si="1"/>
        <v>0.35550000000000637</v>
      </c>
      <c r="G8" s="115"/>
    </row>
    <row r="9" spans="1:7" s="109" customFormat="1" x14ac:dyDescent="0.25">
      <c r="A9" s="133" t="s">
        <v>1003</v>
      </c>
      <c r="B9" s="128">
        <v>12.13</v>
      </c>
      <c r="C9" s="120"/>
      <c r="D9" s="112">
        <f t="shared" si="0"/>
        <v>835.08985000000007</v>
      </c>
      <c r="E9" s="375">
        <v>835</v>
      </c>
      <c r="F9" s="114">
        <f t="shared" si="1"/>
        <v>-8.9850000000069485E-2</v>
      </c>
      <c r="G9" s="115"/>
    </row>
    <row r="12" spans="1:7" x14ac:dyDescent="0.25">
      <c r="B12" s="116"/>
      <c r="C12" s="116"/>
    </row>
    <row r="13" spans="1:7" x14ac:dyDescent="0.25">
      <c r="B13" s="116"/>
      <c r="C13" s="116"/>
    </row>
    <row r="14" spans="1:7" x14ac:dyDescent="0.25">
      <c r="B14" s="116"/>
      <c r="C14" s="116"/>
    </row>
    <row r="18" spans="5:6" x14ac:dyDescent="0.25">
      <c r="E18" s="89"/>
      <c r="F18" s="117"/>
    </row>
    <row r="29" spans="5:6" x14ac:dyDescent="0.25">
      <c r="E29" s="89"/>
      <c r="F29" s="117"/>
    </row>
    <row r="97" spans="5:5" x14ac:dyDescent="0.25">
      <c r="E97" s="89"/>
    </row>
    <row r="114" spans="5:6" x14ac:dyDescent="0.25">
      <c r="E114" s="89"/>
    </row>
    <row r="125" spans="5:6" x14ac:dyDescent="0.25">
      <c r="E125" s="89"/>
      <c r="F125" s="117"/>
    </row>
    <row r="130" spans="5:6" x14ac:dyDescent="0.25">
      <c r="E130" s="89"/>
      <c r="F130" s="117"/>
    </row>
    <row r="167" spans="5:5" x14ac:dyDescent="0.25">
      <c r="E167" s="89"/>
    </row>
    <row r="179" spans="5:5" x14ac:dyDescent="0.25">
      <c r="E179" s="89"/>
    </row>
    <row r="186" spans="5:5" x14ac:dyDescent="0.25">
      <c r="E186" s="89"/>
    </row>
    <row r="255" spans="5:6" x14ac:dyDescent="0.25">
      <c r="E255" s="89"/>
      <c r="F255" s="117"/>
    </row>
    <row r="261" spans="5:5" x14ac:dyDescent="0.25">
      <c r="E261" s="89"/>
    </row>
    <row r="287" spans="5:5" x14ac:dyDescent="0.25">
      <c r="E287" s="89"/>
    </row>
    <row r="319" spans="5:5" x14ac:dyDescent="0.25">
      <c r="E319" s="89"/>
    </row>
    <row r="349" spans="5:5" x14ac:dyDescent="0.25">
      <c r="E349" s="89"/>
    </row>
    <row r="351" spans="5:5" x14ac:dyDescent="0.25">
      <c r="E351" s="89"/>
    </row>
    <row r="370" spans="5:5" x14ac:dyDescent="0.25">
      <c r="E370" s="89"/>
    </row>
    <row r="385" spans="5:5" x14ac:dyDescent="0.25">
      <c r="E385" s="8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B19" sqref="B19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43325</v>
      </c>
      <c r="C1" s="101"/>
      <c r="D1" s="102" t="s">
        <v>1335</v>
      </c>
      <c r="E1" s="103">
        <v>68.227999999999994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1379</v>
      </c>
      <c r="B4" s="128">
        <v>21.82</v>
      </c>
      <c r="C4" s="120"/>
      <c r="D4" s="112">
        <f t="shared" ref="D4:D7" si="0">(B4+C4)*$E$1</f>
        <v>1488.73496</v>
      </c>
      <c r="E4" s="372">
        <f>489+1000</f>
        <v>1489</v>
      </c>
      <c r="F4" s="114">
        <f t="shared" ref="F4:F7" si="1">-D4+E4</f>
        <v>0.26503999999999905</v>
      </c>
      <c r="G4" s="115"/>
    </row>
    <row r="5" spans="1:7" s="109" customFormat="1" x14ac:dyDescent="0.25">
      <c r="A5" s="133" t="s">
        <v>1380</v>
      </c>
      <c r="B5" s="128">
        <v>98.59</v>
      </c>
      <c r="C5" s="120"/>
      <c r="D5" s="112">
        <f t="shared" si="0"/>
        <v>6726.5985199999996</v>
      </c>
      <c r="E5" s="373">
        <f>2727+4000</f>
        <v>6727</v>
      </c>
      <c r="F5" s="114">
        <f t="shared" si="1"/>
        <v>0.40148000000044703</v>
      </c>
      <c r="G5" s="115"/>
    </row>
    <row r="6" spans="1:7" s="109" customFormat="1" x14ac:dyDescent="0.25">
      <c r="A6" s="133" t="s">
        <v>1111</v>
      </c>
      <c r="B6" s="128">
        <v>24.57</v>
      </c>
      <c r="C6" s="120"/>
      <c r="D6" s="112">
        <f t="shared" si="0"/>
        <v>1676.36196</v>
      </c>
      <c r="E6" s="378">
        <v>1676</v>
      </c>
      <c r="F6" s="114">
        <f t="shared" si="1"/>
        <v>-0.36195999999995365</v>
      </c>
      <c r="G6" s="115"/>
    </row>
    <row r="7" spans="1:7" s="109" customFormat="1" x14ac:dyDescent="0.25">
      <c r="A7" s="133" t="s">
        <v>263</v>
      </c>
      <c r="B7" s="128">
        <v>3.79</v>
      </c>
      <c r="C7" s="120"/>
      <c r="D7" s="112">
        <f t="shared" si="0"/>
        <v>258.58411999999998</v>
      </c>
      <c r="E7" s="391">
        <v>250</v>
      </c>
      <c r="F7" s="114">
        <f t="shared" si="1"/>
        <v>-8.5841199999999844</v>
      </c>
      <c r="G7" s="115"/>
    </row>
    <row r="10" spans="1:7" x14ac:dyDescent="0.25">
      <c r="B10" s="116"/>
      <c r="C10" s="116"/>
    </row>
    <row r="11" spans="1:7" x14ac:dyDescent="0.25">
      <c r="B11" s="116"/>
      <c r="C11" s="116"/>
    </row>
    <row r="12" spans="1:7" x14ac:dyDescent="0.25">
      <c r="B12" s="116"/>
      <c r="C12" s="116"/>
    </row>
    <row r="16" spans="1:7" x14ac:dyDescent="0.25">
      <c r="E16" s="89"/>
      <c r="F16" s="117"/>
    </row>
    <row r="27" spans="5:6" x14ac:dyDescent="0.25">
      <c r="E27" s="89"/>
      <c r="F27" s="117"/>
    </row>
    <row r="95" spans="5:5" x14ac:dyDescent="0.25">
      <c r="E95" s="89"/>
    </row>
    <row r="112" spans="5:5" x14ac:dyDescent="0.25">
      <c r="E112" s="89"/>
    </row>
    <row r="123" spans="5:6" x14ac:dyDescent="0.25">
      <c r="E123" s="89"/>
      <c r="F123" s="117"/>
    </row>
    <row r="128" spans="5:6" x14ac:dyDescent="0.25">
      <c r="E128" s="89"/>
      <c r="F128" s="117"/>
    </row>
    <row r="165" spans="5:5" x14ac:dyDescent="0.25">
      <c r="E165" s="89"/>
    </row>
    <row r="177" spans="5:5" x14ac:dyDescent="0.25">
      <c r="E177" s="89"/>
    </row>
    <row r="184" spans="5:5" x14ac:dyDescent="0.25">
      <c r="E184" s="89"/>
    </row>
    <row r="253" spans="5:6" x14ac:dyDescent="0.25">
      <c r="E253" s="89"/>
      <c r="F253" s="117"/>
    </row>
    <row r="259" spans="5:5" x14ac:dyDescent="0.25">
      <c r="E259" s="89"/>
    </row>
    <row r="285" spans="5:5" x14ac:dyDescent="0.25">
      <c r="E285" s="89"/>
    </row>
    <row r="317" spans="5:5" x14ac:dyDescent="0.25">
      <c r="E317" s="89"/>
    </row>
    <row r="347" spans="5:5" x14ac:dyDescent="0.25">
      <c r="E347" s="89"/>
    </row>
    <row r="349" spans="5:5" x14ac:dyDescent="0.25">
      <c r="E349" s="89"/>
    </row>
    <row r="368" spans="5:5" x14ac:dyDescent="0.25">
      <c r="E368" s="89"/>
    </row>
    <row r="383" spans="5:5" x14ac:dyDescent="0.25">
      <c r="E383" s="89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4"/>
  <sheetViews>
    <sheetView workbookViewId="0">
      <selection activeCell="D29" sqref="D29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43325</v>
      </c>
      <c r="C1" s="101"/>
      <c r="D1" s="102" t="s">
        <v>1335</v>
      </c>
      <c r="E1" s="103">
        <v>68.227999999999994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99</v>
      </c>
      <c r="B4" s="128">
        <v>15.28</v>
      </c>
      <c r="C4" s="120"/>
      <c r="D4" s="112">
        <f t="shared" ref="D4:D8" si="0">(B4+C4)*$E$1</f>
        <v>1042.5238399999998</v>
      </c>
      <c r="E4" s="394">
        <v>1042</v>
      </c>
      <c r="F4" s="114">
        <f t="shared" ref="F4:F8" si="1">-D4+E4</f>
        <v>-0.52383999999983644</v>
      </c>
      <c r="G4" s="115"/>
    </row>
    <row r="5" spans="1:7" s="109" customFormat="1" x14ac:dyDescent="0.25">
      <c r="A5" s="133" t="s">
        <v>584</v>
      </c>
      <c r="B5" s="128">
        <v>17.09</v>
      </c>
      <c r="C5" s="120"/>
      <c r="D5" s="112">
        <f t="shared" si="0"/>
        <v>1166.0165199999999</v>
      </c>
      <c r="E5" s="374">
        <v>1166</v>
      </c>
      <c r="F5" s="114">
        <f t="shared" si="1"/>
        <v>-1.6519999999900392E-2</v>
      </c>
      <c r="G5" s="115"/>
    </row>
    <row r="6" spans="1:7" s="109" customFormat="1" x14ac:dyDescent="0.25">
      <c r="A6" s="133" t="s">
        <v>824</v>
      </c>
      <c r="B6" s="128">
        <v>24.41</v>
      </c>
      <c r="C6" s="120"/>
      <c r="D6" s="112">
        <f t="shared" si="0"/>
        <v>1665.4454799999999</v>
      </c>
      <c r="E6" s="381">
        <v>1666</v>
      </c>
      <c r="F6" s="114">
        <f t="shared" si="1"/>
        <v>0.55452000000013868</v>
      </c>
      <c r="G6" s="115"/>
    </row>
    <row r="7" spans="1:7" s="109" customFormat="1" x14ac:dyDescent="0.25">
      <c r="A7" s="133" t="s">
        <v>1035</v>
      </c>
      <c r="B7" s="128">
        <v>51.77</v>
      </c>
      <c r="C7" s="120"/>
      <c r="D7" s="112">
        <f t="shared" si="0"/>
        <v>3532.16356</v>
      </c>
      <c r="E7" s="345">
        <v>3531</v>
      </c>
      <c r="F7" s="114">
        <f t="shared" si="1"/>
        <v>-1.1635599999999613</v>
      </c>
      <c r="G7" s="115"/>
    </row>
    <row r="8" spans="1:7" s="109" customFormat="1" x14ac:dyDescent="0.25">
      <c r="A8" s="133" t="s">
        <v>549</v>
      </c>
      <c r="B8" s="128">
        <v>13.41</v>
      </c>
      <c r="C8" s="120"/>
      <c r="D8" s="112">
        <f t="shared" si="0"/>
        <v>914.93747999999994</v>
      </c>
      <c r="E8" s="377">
        <v>915</v>
      </c>
      <c r="F8" s="114">
        <f t="shared" si="1"/>
        <v>6.2520000000063192E-2</v>
      </c>
      <c r="G8" s="115"/>
    </row>
    <row r="11" spans="1:7" x14ac:dyDescent="0.25">
      <c r="B11" s="116"/>
      <c r="C11" s="116"/>
    </row>
    <row r="12" spans="1:7" x14ac:dyDescent="0.25">
      <c r="B12" s="116"/>
      <c r="C12" s="116"/>
    </row>
    <row r="13" spans="1:7" x14ac:dyDescent="0.25">
      <c r="B13" s="116"/>
      <c r="C13" s="116"/>
    </row>
    <row r="17" spans="5:6" x14ac:dyDescent="0.25">
      <c r="E17" s="89"/>
      <c r="F17" s="117"/>
    </row>
    <row r="28" spans="5:6" x14ac:dyDescent="0.25">
      <c r="E28" s="89"/>
      <c r="F28" s="117"/>
    </row>
    <row r="96" spans="5:5" x14ac:dyDescent="0.25">
      <c r="E96" s="89"/>
    </row>
    <row r="113" spans="5:6" x14ac:dyDescent="0.25">
      <c r="E113" s="89"/>
    </row>
    <row r="124" spans="5:6" x14ac:dyDescent="0.25">
      <c r="E124" s="89"/>
      <c r="F124" s="117"/>
    </row>
    <row r="129" spans="5:6" x14ac:dyDescent="0.25">
      <c r="E129" s="89"/>
      <c r="F129" s="117"/>
    </row>
    <row r="166" spans="5:5" x14ac:dyDescent="0.25">
      <c r="E166" s="89"/>
    </row>
    <row r="178" spans="5:5" x14ac:dyDescent="0.25">
      <c r="E178" s="89"/>
    </row>
    <row r="185" spans="5:5" x14ac:dyDescent="0.25">
      <c r="E185" s="89"/>
    </row>
    <row r="254" spans="5:6" x14ac:dyDescent="0.25">
      <c r="E254" s="89"/>
      <c r="F254" s="117"/>
    </row>
    <row r="260" spans="5:5" x14ac:dyDescent="0.25">
      <c r="E260" s="89"/>
    </row>
    <row r="286" spans="5:5" x14ac:dyDescent="0.25">
      <c r="E286" s="89"/>
    </row>
    <row r="318" spans="5:5" x14ac:dyDescent="0.25">
      <c r="E318" s="89"/>
    </row>
    <row r="348" spans="5:5" x14ac:dyDescent="0.25">
      <c r="E348" s="89"/>
    </row>
    <row r="350" spans="5:5" x14ac:dyDescent="0.25">
      <c r="E350" s="89"/>
    </row>
    <row r="369" spans="5:5" x14ac:dyDescent="0.25">
      <c r="E369" s="89"/>
    </row>
    <row r="384" spans="5:5" x14ac:dyDescent="0.25">
      <c r="E384" s="89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E6" sqref="E6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43325</v>
      </c>
      <c r="C1" s="101"/>
      <c r="D1" s="102" t="s">
        <v>1335</v>
      </c>
      <c r="E1" s="103">
        <v>68.227999999999994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309</v>
      </c>
      <c r="B4" s="128">
        <v>36.72</v>
      </c>
      <c r="C4" s="120"/>
      <c r="D4" s="112">
        <f t="shared" ref="D4:D6" si="0">(B4+C4)*$E$1</f>
        <v>2505.3321599999999</v>
      </c>
      <c r="E4" s="367">
        <v>2505</v>
      </c>
      <c r="F4" s="114">
        <f t="shared" ref="F4:F6" si="1">-D4+E4</f>
        <v>-0.33215999999993073</v>
      </c>
      <c r="G4" s="115"/>
    </row>
    <row r="5" spans="1:7" s="109" customFormat="1" x14ac:dyDescent="0.25">
      <c r="A5" s="133" t="s">
        <v>16</v>
      </c>
      <c r="B5" s="128">
        <v>34</v>
      </c>
      <c r="C5" s="120"/>
      <c r="D5" s="112">
        <f t="shared" si="0"/>
        <v>2319.752</v>
      </c>
      <c r="E5" s="368">
        <v>2320</v>
      </c>
      <c r="F5" s="114">
        <f t="shared" si="1"/>
        <v>0.24800000000004729</v>
      </c>
      <c r="G5" s="115"/>
    </row>
    <row r="6" spans="1:7" s="109" customFormat="1" x14ac:dyDescent="0.25">
      <c r="A6" s="133" t="s">
        <v>735</v>
      </c>
      <c r="B6" s="128">
        <v>16.7</v>
      </c>
      <c r="C6" s="120"/>
      <c r="D6" s="112">
        <f t="shared" si="0"/>
        <v>1139.4075999999998</v>
      </c>
      <c r="E6" s="369">
        <v>1204</v>
      </c>
      <c r="F6" s="114">
        <f t="shared" si="1"/>
        <v>64.592400000000225</v>
      </c>
      <c r="G6" s="115"/>
    </row>
    <row r="9" spans="1:7" x14ac:dyDescent="0.25">
      <c r="B9" s="116"/>
      <c r="C9" s="116"/>
    </row>
    <row r="10" spans="1:7" x14ac:dyDescent="0.25">
      <c r="B10" s="116"/>
      <c r="C10" s="116"/>
    </row>
    <row r="11" spans="1:7" x14ac:dyDescent="0.25">
      <c r="B11" s="116"/>
      <c r="C11" s="116"/>
    </row>
    <row r="15" spans="1:7" x14ac:dyDescent="0.25">
      <c r="E15" s="89"/>
      <c r="F15" s="117"/>
    </row>
    <row r="26" spans="5:6" x14ac:dyDescent="0.25">
      <c r="E26" s="89"/>
      <c r="F26" s="117"/>
    </row>
    <row r="94" spans="5:5" x14ac:dyDescent="0.25">
      <c r="E94" s="89"/>
    </row>
    <row r="111" spans="5:5" x14ac:dyDescent="0.25">
      <c r="E111" s="89"/>
    </row>
    <row r="122" spans="5:6" x14ac:dyDescent="0.25">
      <c r="E122" s="89"/>
      <c r="F122" s="117"/>
    </row>
    <row r="127" spans="5:6" x14ac:dyDescent="0.25">
      <c r="E127" s="89"/>
      <c r="F127" s="117"/>
    </row>
    <row r="164" spans="5:5" x14ac:dyDescent="0.25">
      <c r="E164" s="89"/>
    </row>
    <row r="176" spans="5:5" x14ac:dyDescent="0.25">
      <c r="E176" s="89"/>
    </row>
    <row r="183" spans="5:5" x14ac:dyDescent="0.25">
      <c r="E183" s="89"/>
    </row>
    <row r="252" spans="5:6" x14ac:dyDescent="0.25">
      <c r="E252" s="89"/>
      <c r="F252" s="117"/>
    </row>
    <row r="258" spans="5:5" x14ac:dyDescent="0.25">
      <c r="E258" s="89"/>
    </row>
    <row r="284" spans="5:5" x14ac:dyDescent="0.25">
      <c r="E284" s="89"/>
    </row>
    <row r="316" spans="5:5" x14ac:dyDescent="0.25">
      <c r="E316" s="89"/>
    </row>
    <row r="346" spans="5:5" x14ac:dyDescent="0.25">
      <c r="E346" s="89"/>
    </row>
    <row r="348" spans="5:5" x14ac:dyDescent="0.25">
      <c r="E348" s="89"/>
    </row>
    <row r="367" spans="5:5" x14ac:dyDescent="0.25">
      <c r="E367" s="89"/>
    </row>
    <row r="382" spans="5:5" x14ac:dyDescent="0.25">
      <c r="E382" s="89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43324</v>
      </c>
      <c r="C1" s="101"/>
      <c r="D1" s="102" t="s">
        <v>1335</v>
      </c>
      <c r="E1" s="103">
        <v>68.227999999999994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855</v>
      </c>
      <c r="B4" s="128">
        <v>8.98</v>
      </c>
      <c r="C4" s="120"/>
      <c r="D4" s="112">
        <f t="shared" ref="D4:D9" si="0">(B4+C4)*$E$1</f>
        <v>612.68743999999992</v>
      </c>
      <c r="E4" s="370">
        <v>613</v>
      </c>
      <c r="F4" s="114">
        <f t="shared" ref="F4:F9" si="1">-D4+E4</f>
        <v>0.31256000000007589</v>
      </c>
      <c r="G4" s="115"/>
    </row>
    <row r="5" spans="1:7" s="109" customFormat="1" x14ac:dyDescent="0.25">
      <c r="A5" s="133" t="s">
        <v>185</v>
      </c>
      <c r="B5" s="128">
        <v>7.18</v>
      </c>
      <c r="C5" s="120"/>
      <c r="D5" s="112">
        <f t="shared" si="0"/>
        <v>489.87703999999997</v>
      </c>
      <c r="E5" s="371">
        <v>490</v>
      </c>
      <c r="F5" s="114">
        <f t="shared" si="1"/>
        <v>0.1229600000000346</v>
      </c>
      <c r="G5" s="115"/>
    </row>
    <row r="6" spans="1:7" s="109" customFormat="1" x14ac:dyDescent="0.25">
      <c r="A6" s="133" t="s">
        <v>464</v>
      </c>
      <c r="B6" s="128">
        <v>15.83</v>
      </c>
      <c r="C6" s="120"/>
      <c r="D6" s="112">
        <f t="shared" si="0"/>
        <v>1080.0492399999998</v>
      </c>
      <c r="E6" s="358">
        <v>1080</v>
      </c>
      <c r="F6" s="114">
        <f t="shared" si="1"/>
        <v>-4.9239999999826978E-2</v>
      </c>
      <c r="G6" s="115"/>
    </row>
    <row r="7" spans="1:7" s="109" customFormat="1" x14ac:dyDescent="0.25">
      <c r="A7" s="133" t="s">
        <v>63</v>
      </c>
      <c r="B7" s="128">
        <v>14.38</v>
      </c>
      <c r="C7" s="120"/>
      <c r="D7" s="112">
        <f t="shared" si="0"/>
        <v>981.11864000000003</v>
      </c>
      <c r="E7" s="366">
        <v>981</v>
      </c>
      <c r="F7" s="114">
        <f t="shared" si="1"/>
        <v>-0.11864000000002761</v>
      </c>
      <c r="G7" s="115"/>
    </row>
    <row r="8" spans="1:7" s="109" customFormat="1" x14ac:dyDescent="0.25">
      <c r="A8" s="133" t="s">
        <v>877</v>
      </c>
      <c r="B8" s="128">
        <v>15.76</v>
      </c>
      <c r="C8" s="120"/>
      <c r="D8" s="112">
        <f t="shared" si="0"/>
        <v>1075.2732799999999</v>
      </c>
      <c r="E8" s="359">
        <v>1075</v>
      </c>
      <c r="F8" s="114">
        <f t="shared" si="1"/>
        <v>-0.27327999999988606</v>
      </c>
      <c r="G8" s="115"/>
    </row>
    <row r="9" spans="1:7" s="109" customFormat="1" x14ac:dyDescent="0.25">
      <c r="A9" s="133" t="s">
        <v>845</v>
      </c>
      <c r="B9" s="128">
        <v>62.88</v>
      </c>
      <c r="C9" s="120"/>
      <c r="D9" s="112">
        <f t="shared" si="0"/>
        <v>4290.1766399999997</v>
      </c>
      <c r="E9" s="357">
        <v>4290</v>
      </c>
      <c r="F9" s="114">
        <f t="shared" si="1"/>
        <v>-0.17663999999967928</v>
      </c>
      <c r="G9" s="115"/>
    </row>
    <row r="12" spans="1:7" x14ac:dyDescent="0.25">
      <c r="B12" s="116"/>
      <c r="C12" s="116"/>
    </row>
    <row r="13" spans="1:7" x14ac:dyDescent="0.25">
      <c r="B13" s="116"/>
      <c r="C13" s="116"/>
    </row>
    <row r="14" spans="1:7" x14ac:dyDescent="0.25">
      <c r="B14" s="116"/>
      <c r="C14" s="116"/>
    </row>
    <row r="18" spans="5:6" x14ac:dyDescent="0.25">
      <c r="E18" s="89"/>
      <c r="F18" s="117"/>
    </row>
    <row r="29" spans="5:6" x14ac:dyDescent="0.25">
      <c r="E29" s="89"/>
      <c r="F29" s="117"/>
    </row>
    <row r="97" spans="5:5" x14ac:dyDescent="0.25">
      <c r="E97" s="89"/>
    </row>
    <row r="114" spans="5:6" x14ac:dyDescent="0.25">
      <c r="E114" s="89"/>
    </row>
    <row r="125" spans="5:6" x14ac:dyDescent="0.25">
      <c r="E125" s="89"/>
      <c r="F125" s="117"/>
    </row>
    <row r="130" spans="5:6" x14ac:dyDescent="0.25">
      <c r="E130" s="89"/>
      <c r="F130" s="117"/>
    </row>
    <row r="167" spans="5:5" x14ac:dyDescent="0.25">
      <c r="E167" s="89"/>
    </row>
    <row r="179" spans="5:5" x14ac:dyDescent="0.25">
      <c r="E179" s="89"/>
    </row>
    <row r="186" spans="5:5" x14ac:dyDescent="0.25">
      <c r="E186" s="89"/>
    </row>
    <row r="255" spans="5:6" x14ac:dyDescent="0.25">
      <c r="E255" s="89"/>
      <c r="F255" s="117"/>
    </row>
    <row r="261" spans="5:5" x14ac:dyDescent="0.25">
      <c r="E261" s="89"/>
    </row>
    <row r="287" spans="5:5" x14ac:dyDescent="0.25">
      <c r="E287" s="89"/>
    </row>
    <row r="319" spans="5:5" x14ac:dyDescent="0.25">
      <c r="E319" s="89"/>
    </row>
    <row r="349" spans="5:5" x14ac:dyDescent="0.25">
      <c r="E349" s="89"/>
    </row>
    <row r="351" spans="5:5" x14ac:dyDescent="0.25">
      <c r="E351" s="89"/>
    </row>
    <row r="370" spans="5:5" x14ac:dyDescent="0.25">
      <c r="E370" s="89"/>
    </row>
    <row r="385" spans="5:5" x14ac:dyDescent="0.25">
      <c r="E385" s="89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4"/>
  <sheetViews>
    <sheetView workbookViewId="0">
      <selection activeCell="E8" sqref="E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43322</v>
      </c>
      <c r="C1" s="101"/>
      <c r="D1" s="102" t="s">
        <v>1335</v>
      </c>
      <c r="E1" s="103">
        <v>65.018000000000001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456</v>
      </c>
      <c r="B4" s="128">
        <v>17.239999999999998</v>
      </c>
      <c r="C4" s="120"/>
      <c r="D4" s="112">
        <f t="shared" ref="D4:D8" si="0">(B4+C4)*$E$1</f>
        <v>1120.91032</v>
      </c>
      <c r="E4" s="356">
        <v>1119</v>
      </c>
      <c r="F4" s="114">
        <f t="shared" ref="F4:F8" si="1">-D4+E4</f>
        <v>-1.9103199999999561</v>
      </c>
      <c r="G4" s="115"/>
    </row>
    <row r="5" spans="1:7" s="109" customFormat="1" x14ac:dyDescent="0.25">
      <c r="A5" s="133" t="s">
        <v>762</v>
      </c>
      <c r="B5" s="128">
        <v>10.19</v>
      </c>
      <c r="C5" s="120"/>
      <c r="D5" s="112">
        <f t="shared" si="0"/>
        <v>662.53341999999998</v>
      </c>
      <c r="E5" s="353">
        <v>663</v>
      </c>
      <c r="F5" s="114">
        <f t="shared" si="1"/>
        <v>0.46658000000002176</v>
      </c>
      <c r="G5" s="115"/>
    </row>
    <row r="6" spans="1:7" s="109" customFormat="1" x14ac:dyDescent="0.25">
      <c r="A6" s="133" t="s">
        <v>604</v>
      </c>
      <c r="B6" s="128">
        <v>23.4</v>
      </c>
      <c r="C6" s="120"/>
      <c r="D6" s="112">
        <f t="shared" si="0"/>
        <v>1521.4212</v>
      </c>
      <c r="E6" s="352">
        <v>1521</v>
      </c>
      <c r="F6" s="114">
        <f t="shared" si="1"/>
        <v>-0.42119999999999891</v>
      </c>
      <c r="G6" s="115"/>
    </row>
    <row r="7" spans="1:7" s="109" customFormat="1" x14ac:dyDescent="0.25">
      <c r="A7" s="133" t="s">
        <v>1359</v>
      </c>
      <c r="B7" s="128">
        <v>12.94</v>
      </c>
      <c r="C7" s="120"/>
      <c r="D7" s="112">
        <f t="shared" si="0"/>
        <v>841.33291999999994</v>
      </c>
      <c r="E7" s="355">
        <v>841</v>
      </c>
      <c r="F7" s="114">
        <f t="shared" si="1"/>
        <v>-0.33291999999994459</v>
      </c>
      <c r="G7" s="115"/>
    </row>
    <row r="8" spans="1:7" s="109" customFormat="1" x14ac:dyDescent="0.25">
      <c r="A8" s="133" t="s">
        <v>1187</v>
      </c>
      <c r="B8" s="128">
        <v>31.51</v>
      </c>
      <c r="C8" s="120"/>
      <c r="D8" s="112">
        <f t="shared" si="0"/>
        <v>2048.7171800000001</v>
      </c>
      <c r="E8" s="363">
        <v>2049</v>
      </c>
      <c r="F8" s="114">
        <f t="shared" si="1"/>
        <v>0.28281999999990148</v>
      </c>
      <c r="G8" s="115"/>
    </row>
    <row r="11" spans="1:7" x14ac:dyDescent="0.25">
      <c r="B11" s="116"/>
      <c r="C11" s="116"/>
    </row>
    <row r="12" spans="1:7" x14ac:dyDescent="0.25">
      <c r="B12" s="116"/>
      <c r="C12" s="116"/>
    </row>
    <row r="13" spans="1:7" x14ac:dyDescent="0.25">
      <c r="B13" s="116"/>
      <c r="C13" s="116"/>
    </row>
    <row r="17" spans="5:6" x14ac:dyDescent="0.25">
      <c r="E17" s="89"/>
      <c r="F17" s="117"/>
    </row>
    <row r="28" spans="5:6" x14ac:dyDescent="0.25">
      <c r="E28" s="89"/>
      <c r="F28" s="117"/>
    </row>
    <row r="96" spans="5:5" x14ac:dyDescent="0.25">
      <c r="E96" s="89"/>
    </row>
    <row r="113" spans="5:6" x14ac:dyDescent="0.25">
      <c r="E113" s="89"/>
    </row>
    <row r="124" spans="5:6" x14ac:dyDescent="0.25">
      <c r="E124" s="89"/>
      <c r="F124" s="117"/>
    </row>
    <row r="129" spans="5:6" x14ac:dyDescent="0.25">
      <c r="E129" s="89"/>
      <c r="F129" s="117"/>
    </row>
    <row r="166" spans="5:5" x14ac:dyDescent="0.25">
      <c r="E166" s="89"/>
    </row>
    <row r="178" spans="5:5" x14ac:dyDescent="0.25">
      <c r="E178" s="89"/>
    </row>
    <row r="185" spans="5:5" x14ac:dyDescent="0.25">
      <c r="E185" s="89"/>
    </row>
    <row r="254" spans="5:6" x14ac:dyDescent="0.25">
      <c r="E254" s="89"/>
      <c r="F254" s="117"/>
    </row>
    <row r="260" spans="5:5" x14ac:dyDescent="0.25">
      <c r="E260" s="89"/>
    </row>
    <row r="286" spans="5:5" x14ac:dyDescent="0.25">
      <c r="E286" s="89"/>
    </row>
    <row r="318" spans="5:5" x14ac:dyDescent="0.25">
      <c r="E318" s="89"/>
    </row>
    <row r="348" spans="5:5" x14ac:dyDescent="0.25">
      <c r="E348" s="89"/>
    </row>
    <row r="350" spans="5:5" x14ac:dyDescent="0.25">
      <c r="E350" s="89"/>
    </row>
    <row r="369" spans="5:5" x14ac:dyDescent="0.25">
      <c r="E369" s="89"/>
    </row>
    <row r="384" spans="5:5" x14ac:dyDescent="0.25">
      <c r="E384" s="8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8"/>
  <sheetViews>
    <sheetView topLeftCell="A1733" zoomScale="80" zoomScaleNormal="80" workbookViewId="0">
      <selection activeCell="A1733" sqref="A1:XFD1048576"/>
    </sheetView>
  </sheetViews>
  <sheetFormatPr defaultRowHeight="26.25" x14ac:dyDescent="0.4"/>
  <cols>
    <col min="1" max="1" width="23.85546875" style="96" customWidth="1"/>
    <col min="2" max="2" width="23.5703125" style="97" customWidth="1"/>
    <col min="3" max="4" width="13.28515625" style="98" customWidth="1"/>
    <col min="5" max="5" width="57.28515625" style="99" customWidth="1"/>
    <col min="6" max="6" width="25.7109375" customWidth="1"/>
    <col min="8" max="8" width="17.28515625" customWidth="1"/>
    <col min="9" max="9" width="18" customWidth="1"/>
    <col min="10" max="10" width="20.5703125" customWidth="1"/>
    <col min="11" max="11" width="15.28515625" customWidth="1"/>
    <col min="257" max="257" width="23.85546875" customWidth="1"/>
    <col min="258" max="258" width="23.5703125" customWidth="1"/>
    <col min="259" max="260" width="13.28515625" customWidth="1"/>
    <col min="261" max="261" width="57.28515625" customWidth="1"/>
    <col min="262" max="262" width="25.7109375" customWidth="1"/>
    <col min="264" max="264" width="17.28515625" customWidth="1"/>
    <col min="265" max="265" width="18" customWidth="1"/>
    <col min="266" max="266" width="20.5703125" customWidth="1"/>
    <col min="267" max="267" width="15.28515625" customWidth="1"/>
    <col min="513" max="513" width="23.85546875" customWidth="1"/>
    <col min="514" max="514" width="23.5703125" customWidth="1"/>
    <col min="515" max="516" width="13.28515625" customWidth="1"/>
    <col min="517" max="517" width="57.28515625" customWidth="1"/>
    <col min="518" max="518" width="25.7109375" customWidth="1"/>
    <col min="520" max="520" width="17.28515625" customWidth="1"/>
    <col min="521" max="521" width="18" customWidth="1"/>
    <col min="522" max="522" width="20.5703125" customWidth="1"/>
    <col min="523" max="523" width="15.28515625" customWidth="1"/>
    <col min="769" max="769" width="23.85546875" customWidth="1"/>
    <col min="770" max="770" width="23.5703125" customWidth="1"/>
    <col min="771" max="772" width="13.28515625" customWidth="1"/>
    <col min="773" max="773" width="57.28515625" customWidth="1"/>
    <col min="774" max="774" width="25.7109375" customWidth="1"/>
    <col min="776" max="776" width="17.28515625" customWidth="1"/>
    <col min="777" max="777" width="18" customWidth="1"/>
    <col min="778" max="778" width="20.5703125" customWidth="1"/>
    <col min="779" max="779" width="15.28515625" customWidth="1"/>
    <col min="1025" max="1025" width="23.85546875" customWidth="1"/>
    <col min="1026" max="1026" width="23.5703125" customWidth="1"/>
    <col min="1027" max="1028" width="13.28515625" customWidth="1"/>
    <col min="1029" max="1029" width="57.28515625" customWidth="1"/>
    <col min="1030" max="1030" width="25.7109375" customWidth="1"/>
    <col min="1032" max="1032" width="17.28515625" customWidth="1"/>
    <col min="1033" max="1033" width="18" customWidth="1"/>
    <col min="1034" max="1034" width="20.5703125" customWidth="1"/>
    <col min="1035" max="1035" width="15.28515625" customWidth="1"/>
    <col min="1281" max="1281" width="23.85546875" customWidth="1"/>
    <col min="1282" max="1282" width="23.5703125" customWidth="1"/>
    <col min="1283" max="1284" width="13.28515625" customWidth="1"/>
    <col min="1285" max="1285" width="57.28515625" customWidth="1"/>
    <col min="1286" max="1286" width="25.7109375" customWidth="1"/>
    <col min="1288" max="1288" width="17.28515625" customWidth="1"/>
    <col min="1289" max="1289" width="18" customWidth="1"/>
    <col min="1290" max="1290" width="20.5703125" customWidth="1"/>
    <col min="1291" max="1291" width="15.28515625" customWidth="1"/>
    <col min="1537" max="1537" width="23.85546875" customWidth="1"/>
    <col min="1538" max="1538" width="23.5703125" customWidth="1"/>
    <col min="1539" max="1540" width="13.28515625" customWidth="1"/>
    <col min="1541" max="1541" width="57.28515625" customWidth="1"/>
    <col min="1542" max="1542" width="25.7109375" customWidth="1"/>
    <col min="1544" max="1544" width="17.28515625" customWidth="1"/>
    <col min="1545" max="1545" width="18" customWidth="1"/>
    <col min="1546" max="1546" width="20.5703125" customWidth="1"/>
    <col min="1547" max="1547" width="15.28515625" customWidth="1"/>
    <col min="1793" max="1793" width="23.85546875" customWidth="1"/>
    <col min="1794" max="1794" width="23.5703125" customWidth="1"/>
    <col min="1795" max="1796" width="13.28515625" customWidth="1"/>
    <col min="1797" max="1797" width="57.28515625" customWidth="1"/>
    <col min="1798" max="1798" width="25.7109375" customWidth="1"/>
    <col min="1800" max="1800" width="17.28515625" customWidth="1"/>
    <col min="1801" max="1801" width="18" customWidth="1"/>
    <col min="1802" max="1802" width="20.5703125" customWidth="1"/>
    <col min="1803" max="1803" width="15.28515625" customWidth="1"/>
    <col min="2049" max="2049" width="23.85546875" customWidth="1"/>
    <col min="2050" max="2050" width="23.5703125" customWidth="1"/>
    <col min="2051" max="2052" width="13.28515625" customWidth="1"/>
    <col min="2053" max="2053" width="57.28515625" customWidth="1"/>
    <col min="2054" max="2054" width="25.7109375" customWidth="1"/>
    <col min="2056" max="2056" width="17.28515625" customWidth="1"/>
    <col min="2057" max="2057" width="18" customWidth="1"/>
    <col min="2058" max="2058" width="20.5703125" customWidth="1"/>
    <col min="2059" max="2059" width="15.28515625" customWidth="1"/>
    <col min="2305" max="2305" width="23.85546875" customWidth="1"/>
    <col min="2306" max="2306" width="23.5703125" customWidth="1"/>
    <col min="2307" max="2308" width="13.28515625" customWidth="1"/>
    <col min="2309" max="2309" width="57.28515625" customWidth="1"/>
    <col min="2310" max="2310" width="25.7109375" customWidth="1"/>
    <col min="2312" max="2312" width="17.28515625" customWidth="1"/>
    <col min="2313" max="2313" width="18" customWidth="1"/>
    <col min="2314" max="2314" width="20.5703125" customWidth="1"/>
    <col min="2315" max="2315" width="15.28515625" customWidth="1"/>
    <col min="2561" max="2561" width="23.85546875" customWidth="1"/>
    <col min="2562" max="2562" width="23.5703125" customWidth="1"/>
    <col min="2563" max="2564" width="13.28515625" customWidth="1"/>
    <col min="2565" max="2565" width="57.28515625" customWidth="1"/>
    <col min="2566" max="2566" width="25.7109375" customWidth="1"/>
    <col min="2568" max="2568" width="17.28515625" customWidth="1"/>
    <col min="2569" max="2569" width="18" customWidth="1"/>
    <col min="2570" max="2570" width="20.5703125" customWidth="1"/>
    <col min="2571" max="2571" width="15.28515625" customWidth="1"/>
    <col min="2817" max="2817" width="23.85546875" customWidth="1"/>
    <col min="2818" max="2818" width="23.5703125" customWidth="1"/>
    <col min="2819" max="2820" width="13.28515625" customWidth="1"/>
    <col min="2821" max="2821" width="57.28515625" customWidth="1"/>
    <col min="2822" max="2822" width="25.7109375" customWidth="1"/>
    <col min="2824" max="2824" width="17.28515625" customWidth="1"/>
    <col min="2825" max="2825" width="18" customWidth="1"/>
    <col min="2826" max="2826" width="20.5703125" customWidth="1"/>
    <col min="2827" max="2827" width="15.28515625" customWidth="1"/>
    <col min="3073" max="3073" width="23.85546875" customWidth="1"/>
    <col min="3074" max="3074" width="23.5703125" customWidth="1"/>
    <col min="3075" max="3076" width="13.28515625" customWidth="1"/>
    <col min="3077" max="3077" width="57.28515625" customWidth="1"/>
    <col min="3078" max="3078" width="25.7109375" customWidth="1"/>
    <col min="3080" max="3080" width="17.28515625" customWidth="1"/>
    <col min="3081" max="3081" width="18" customWidth="1"/>
    <col min="3082" max="3082" width="20.5703125" customWidth="1"/>
    <col min="3083" max="3083" width="15.28515625" customWidth="1"/>
    <col min="3329" max="3329" width="23.85546875" customWidth="1"/>
    <col min="3330" max="3330" width="23.5703125" customWidth="1"/>
    <col min="3331" max="3332" width="13.28515625" customWidth="1"/>
    <col min="3333" max="3333" width="57.28515625" customWidth="1"/>
    <col min="3334" max="3334" width="25.7109375" customWidth="1"/>
    <col min="3336" max="3336" width="17.28515625" customWidth="1"/>
    <col min="3337" max="3337" width="18" customWidth="1"/>
    <col min="3338" max="3338" width="20.5703125" customWidth="1"/>
    <col min="3339" max="3339" width="15.28515625" customWidth="1"/>
    <col min="3585" max="3585" width="23.85546875" customWidth="1"/>
    <col min="3586" max="3586" width="23.5703125" customWidth="1"/>
    <col min="3587" max="3588" width="13.28515625" customWidth="1"/>
    <col min="3589" max="3589" width="57.28515625" customWidth="1"/>
    <col min="3590" max="3590" width="25.7109375" customWidth="1"/>
    <col min="3592" max="3592" width="17.28515625" customWidth="1"/>
    <col min="3593" max="3593" width="18" customWidth="1"/>
    <col min="3594" max="3594" width="20.5703125" customWidth="1"/>
    <col min="3595" max="3595" width="15.28515625" customWidth="1"/>
    <col min="3841" max="3841" width="23.85546875" customWidth="1"/>
    <col min="3842" max="3842" width="23.5703125" customWidth="1"/>
    <col min="3843" max="3844" width="13.28515625" customWidth="1"/>
    <col min="3845" max="3845" width="57.28515625" customWidth="1"/>
    <col min="3846" max="3846" width="25.7109375" customWidth="1"/>
    <col min="3848" max="3848" width="17.28515625" customWidth="1"/>
    <col min="3849" max="3849" width="18" customWidth="1"/>
    <col min="3850" max="3850" width="20.5703125" customWidth="1"/>
    <col min="3851" max="3851" width="15.28515625" customWidth="1"/>
    <col min="4097" max="4097" width="23.85546875" customWidth="1"/>
    <col min="4098" max="4098" width="23.5703125" customWidth="1"/>
    <col min="4099" max="4100" width="13.28515625" customWidth="1"/>
    <col min="4101" max="4101" width="57.28515625" customWidth="1"/>
    <col min="4102" max="4102" width="25.7109375" customWidth="1"/>
    <col min="4104" max="4104" width="17.28515625" customWidth="1"/>
    <col min="4105" max="4105" width="18" customWidth="1"/>
    <col min="4106" max="4106" width="20.5703125" customWidth="1"/>
    <col min="4107" max="4107" width="15.28515625" customWidth="1"/>
    <col min="4353" max="4353" width="23.85546875" customWidth="1"/>
    <col min="4354" max="4354" width="23.5703125" customWidth="1"/>
    <col min="4355" max="4356" width="13.28515625" customWidth="1"/>
    <col min="4357" max="4357" width="57.28515625" customWidth="1"/>
    <col min="4358" max="4358" width="25.7109375" customWidth="1"/>
    <col min="4360" max="4360" width="17.28515625" customWidth="1"/>
    <col min="4361" max="4361" width="18" customWidth="1"/>
    <col min="4362" max="4362" width="20.5703125" customWidth="1"/>
    <col min="4363" max="4363" width="15.28515625" customWidth="1"/>
    <col min="4609" max="4609" width="23.85546875" customWidth="1"/>
    <col min="4610" max="4610" width="23.5703125" customWidth="1"/>
    <col min="4611" max="4612" width="13.28515625" customWidth="1"/>
    <col min="4613" max="4613" width="57.28515625" customWidth="1"/>
    <col min="4614" max="4614" width="25.7109375" customWidth="1"/>
    <col min="4616" max="4616" width="17.28515625" customWidth="1"/>
    <col min="4617" max="4617" width="18" customWidth="1"/>
    <col min="4618" max="4618" width="20.5703125" customWidth="1"/>
    <col min="4619" max="4619" width="15.28515625" customWidth="1"/>
    <col min="4865" max="4865" width="23.85546875" customWidth="1"/>
    <col min="4866" max="4866" width="23.5703125" customWidth="1"/>
    <col min="4867" max="4868" width="13.28515625" customWidth="1"/>
    <col min="4869" max="4869" width="57.28515625" customWidth="1"/>
    <col min="4870" max="4870" width="25.7109375" customWidth="1"/>
    <col min="4872" max="4872" width="17.28515625" customWidth="1"/>
    <col min="4873" max="4873" width="18" customWidth="1"/>
    <col min="4874" max="4874" width="20.5703125" customWidth="1"/>
    <col min="4875" max="4875" width="15.28515625" customWidth="1"/>
    <col min="5121" max="5121" width="23.85546875" customWidth="1"/>
    <col min="5122" max="5122" width="23.5703125" customWidth="1"/>
    <col min="5123" max="5124" width="13.28515625" customWidth="1"/>
    <col min="5125" max="5125" width="57.28515625" customWidth="1"/>
    <col min="5126" max="5126" width="25.7109375" customWidth="1"/>
    <col min="5128" max="5128" width="17.28515625" customWidth="1"/>
    <col min="5129" max="5129" width="18" customWidth="1"/>
    <col min="5130" max="5130" width="20.5703125" customWidth="1"/>
    <col min="5131" max="5131" width="15.28515625" customWidth="1"/>
    <col min="5377" max="5377" width="23.85546875" customWidth="1"/>
    <col min="5378" max="5378" width="23.5703125" customWidth="1"/>
    <col min="5379" max="5380" width="13.28515625" customWidth="1"/>
    <col min="5381" max="5381" width="57.28515625" customWidth="1"/>
    <col min="5382" max="5382" width="25.7109375" customWidth="1"/>
    <col min="5384" max="5384" width="17.28515625" customWidth="1"/>
    <col min="5385" max="5385" width="18" customWidth="1"/>
    <col min="5386" max="5386" width="20.5703125" customWidth="1"/>
    <col min="5387" max="5387" width="15.28515625" customWidth="1"/>
    <col min="5633" max="5633" width="23.85546875" customWidth="1"/>
    <col min="5634" max="5634" width="23.5703125" customWidth="1"/>
    <col min="5635" max="5636" width="13.28515625" customWidth="1"/>
    <col min="5637" max="5637" width="57.28515625" customWidth="1"/>
    <col min="5638" max="5638" width="25.7109375" customWidth="1"/>
    <col min="5640" max="5640" width="17.28515625" customWidth="1"/>
    <col min="5641" max="5641" width="18" customWidth="1"/>
    <col min="5642" max="5642" width="20.5703125" customWidth="1"/>
    <col min="5643" max="5643" width="15.28515625" customWidth="1"/>
    <col min="5889" max="5889" width="23.85546875" customWidth="1"/>
    <col min="5890" max="5890" width="23.5703125" customWidth="1"/>
    <col min="5891" max="5892" width="13.28515625" customWidth="1"/>
    <col min="5893" max="5893" width="57.28515625" customWidth="1"/>
    <col min="5894" max="5894" width="25.7109375" customWidth="1"/>
    <col min="5896" max="5896" width="17.28515625" customWidth="1"/>
    <col min="5897" max="5897" width="18" customWidth="1"/>
    <col min="5898" max="5898" width="20.5703125" customWidth="1"/>
    <col min="5899" max="5899" width="15.28515625" customWidth="1"/>
    <col min="6145" max="6145" width="23.85546875" customWidth="1"/>
    <col min="6146" max="6146" width="23.5703125" customWidth="1"/>
    <col min="6147" max="6148" width="13.28515625" customWidth="1"/>
    <col min="6149" max="6149" width="57.28515625" customWidth="1"/>
    <col min="6150" max="6150" width="25.7109375" customWidth="1"/>
    <col min="6152" max="6152" width="17.28515625" customWidth="1"/>
    <col min="6153" max="6153" width="18" customWidth="1"/>
    <col min="6154" max="6154" width="20.5703125" customWidth="1"/>
    <col min="6155" max="6155" width="15.28515625" customWidth="1"/>
    <col min="6401" max="6401" width="23.85546875" customWidth="1"/>
    <col min="6402" max="6402" width="23.5703125" customWidth="1"/>
    <col min="6403" max="6404" width="13.28515625" customWidth="1"/>
    <col min="6405" max="6405" width="57.28515625" customWidth="1"/>
    <col min="6406" max="6406" width="25.7109375" customWidth="1"/>
    <col min="6408" max="6408" width="17.28515625" customWidth="1"/>
    <col min="6409" max="6409" width="18" customWidth="1"/>
    <col min="6410" max="6410" width="20.5703125" customWidth="1"/>
    <col min="6411" max="6411" width="15.28515625" customWidth="1"/>
    <col min="6657" max="6657" width="23.85546875" customWidth="1"/>
    <col min="6658" max="6658" width="23.5703125" customWidth="1"/>
    <col min="6659" max="6660" width="13.28515625" customWidth="1"/>
    <col min="6661" max="6661" width="57.28515625" customWidth="1"/>
    <col min="6662" max="6662" width="25.7109375" customWidth="1"/>
    <col min="6664" max="6664" width="17.28515625" customWidth="1"/>
    <col min="6665" max="6665" width="18" customWidth="1"/>
    <col min="6666" max="6666" width="20.5703125" customWidth="1"/>
    <col min="6667" max="6667" width="15.28515625" customWidth="1"/>
    <col min="6913" max="6913" width="23.85546875" customWidth="1"/>
    <col min="6914" max="6914" width="23.5703125" customWidth="1"/>
    <col min="6915" max="6916" width="13.28515625" customWidth="1"/>
    <col min="6917" max="6917" width="57.28515625" customWidth="1"/>
    <col min="6918" max="6918" width="25.7109375" customWidth="1"/>
    <col min="6920" max="6920" width="17.28515625" customWidth="1"/>
    <col min="6921" max="6921" width="18" customWidth="1"/>
    <col min="6922" max="6922" width="20.5703125" customWidth="1"/>
    <col min="6923" max="6923" width="15.28515625" customWidth="1"/>
    <col min="7169" max="7169" width="23.85546875" customWidth="1"/>
    <col min="7170" max="7170" width="23.5703125" customWidth="1"/>
    <col min="7171" max="7172" width="13.28515625" customWidth="1"/>
    <col min="7173" max="7173" width="57.28515625" customWidth="1"/>
    <col min="7174" max="7174" width="25.7109375" customWidth="1"/>
    <col min="7176" max="7176" width="17.28515625" customWidth="1"/>
    <col min="7177" max="7177" width="18" customWidth="1"/>
    <col min="7178" max="7178" width="20.5703125" customWidth="1"/>
    <col min="7179" max="7179" width="15.28515625" customWidth="1"/>
    <col min="7425" max="7425" width="23.85546875" customWidth="1"/>
    <col min="7426" max="7426" width="23.5703125" customWidth="1"/>
    <col min="7427" max="7428" width="13.28515625" customWidth="1"/>
    <col min="7429" max="7429" width="57.28515625" customWidth="1"/>
    <col min="7430" max="7430" width="25.7109375" customWidth="1"/>
    <col min="7432" max="7432" width="17.28515625" customWidth="1"/>
    <col min="7433" max="7433" width="18" customWidth="1"/>
    <col min="7434" max="7434" width="20.5703125" customWidth="1"/>
    <col min="7435" max="7435" width="15.28515625" customWidth="1"/>
    <col min="7681" max="7681" width="23.85546875" customWidth="1"/>
    <col min="7682" max="7682" width="23.5703125" customWidth="1"/>
    <col min="7683" max="7684" width="13.28515625" customWidth="1"/>
    <col min="7685" max="7685" width="57.28515625" customWidth="1"/>
    <col min="7686" max="7686" width="25.7109375" customWidth="1"/>
    <col min="7688" max="7688" width="17.28515625" customWidth="1"/>
    <col min="7689" max="7689" width="18" customWidth="1"/>
    <col min="7690" max="7690" width="20.5703125" customWidth="1"/>
    <col min="7691" max="7691" width="15.28515625" customWidth="1"/>
    <col min="7937" max="7937" width="23.85546875" customWidth="1"/>
    <col min="7938" max="7938" width="23.5703125" customWidth="1"/>
    <col min="7939" max="7940" width="13.28515625" customWidth="1"/>
    <col min="7941" max="7941" width="57.28515625" customWidth="1"/>
    <col min="7942" max="7942" width="25.7109375" customWidth="1"/>
    <col min="7944" max="7944" width="17.28515625" customWidth="1"/>
    <col min="7945" max="7945" width="18" customWidth="1"/>
    <col min="7946" max="7946" width="20.5703125" customWidth="1"/>
    <col min="7947" max="7947" width="15.28515625" customWidth="1"/>
    <col min="8193" max="8193" width="23.85546875" customWidth="1"/>
    <col min="8194" max="8194" width="23.5703125" customWidth="1"/>
    <col min="8195" max="8196" width="13.28515625" customWidth="1"/>
    <col min="8197" max="8197" width="57.28515625" customWidth="1"/>
    <col min="8198" max="8198" width="25.7109375" customWidth="1"/>
    <col min="8200" max="8200" width="17.28515625" customWidth="1"/>
    <col min="8201" max="8201" width="18" customWidth="1"/>
    <col min="8202" max="8202" width="20.5703125" customWidth="1"/>
    <col min="8203" max="8203" width="15.28515625" customWidth="1"/>
    <col min="8449" max="8449" width="23.85546875" customWidth="1"/>
    <col min="8450" max="8450" width="23.5703125" customWidth="1"/>
    <col min="8451" max="8452" width="13.28515625" customWidth="1"/>
    <col min="8453" max="8453" width="57.28515625" customWidth="1"/>
    <col min="8454" max="8454" width="25.7109375" customWidth="1"/>
    <col min="8456" max="8456" width="17.28515625" customWidth="1"/>
    <col min="8457" max="8457" width="18" customWidth="1"/>
    <col min="8458" max="8458" width="20.5703125" customWidth="1"/>
    <col min="8459" max="8459" width="15.28515625" customWidth="1"/>
    <col min="8705" max="8705" width="23.85546875" customWidth="1"/>
    <col min="8706" max="8706" width="23.5703125" customWidth="1"/>
    <col min="8707" max="8708" width="13.28515625" customWidth="1"/>
    <col min="8709" max="8709" width="57.28515625" customWidth="1"/>
    <col min="8710" max="8710" width="25.7109375" customWidth="1"/>
    <col min="8712" max="8712" width="17.28515625" customWidth="1"/>
    <col min="8713" max="8713" width="18" customWidth="1"/>
    <col min="8714" max="8714" width="20.5703125" customWidth="1"/>
    <col min="8715" max="8715" width="15.28515625" customWidth="1"/>
    <col min="8961" max="8961" width="23.85546875" customWidth="1"/>
    <col min="8962" max="8962" width="23.5703125" customWidth="1"/>
    <col min="8963" max="8964" width="13.28515625" customWidth="1"/>
    <col min="8965" max="8965" width="57.28515625" customWidth="1"/>
    <col min="8966" max="8966" width="25.7109375" customWidth="1"/>
    <col min="8968" max="8968" width="17.28515625" customWidth="1"/>
    <col min="8969" max="8969" width="18" customWidth="1"/>
    <col min="8970" max="8970" width="20.5703125" customWidth="1"/>
    <col min="8971" max="8971" width="15.28515625" customWidth="1"/>
    <col min="9217" max="9217" width="23.85546875" customWidth="1"/>
    <col min="9218" max="9218" width="23.5703125" customWidth="1"/>
    <col min="9219" max="9220" width="13.28515625" customWidth="1"/>
    <col min="9221" max="9221" width="57.28515625" customWidth="1"/>
    <col min="9222" max="9222" width="25.7109375" customWidth="1"/>
    <col min="9224" max="9224" width="17.28515625" customWidth="1"/>
    <col min="9225" max="9225" width="18" customWidth="1"/>
    <col min="9226" max="9226" width="20.5703125" customWidth="1"/>
    <col min="9227" max="9227" width="15.28515625" customWidth="1"/>
    <col min="9473" max="9473" width="23.85546875" customWidth="1"/>
    <col min="9474" max="9474" width="23.5703125" customWidth="1"/>
    <col min="9475" max="9476" width="13.28515625" customWidth="1"/>
    <col min="9477" max="9477" width="57.28515625" customWidth="1"/>
    <col min="9478" max="9478" width="25.7109375" customWidth="1"/>
    <col min="9480" max="9480" width="17.28515625" customWidth="1"/>
    <col min="9481" max="9481" width="18" customWidth="1"/>
    <col min="9482" max="9482" width="20.5703125" customWidth="1"/>
    <col min="9483" max="9483" width="15.28515625" customWidth="1"/>
    <col min="9729" max="9729" width="23.85546875" customWidth="1"/>
    <col min="9730" max="9730" width="23.5703125" customWidth="1"/>
    <col min="9731" max="9732" width="13.28515625" customWidth="1"/>
    <col min="9733" max="9733" width="57.28515625" customWidth="1"/>
    <col min="9734" max="9734" width="25.7109375" customWidth="1"/>
    <col min="9736" max="9736" width="17.28515625" customWidth="1"/>
    <col min="9737" max="9737" width="18" customWidth="1"/>
    <col min="9738" max="9738" width="20.5703125" customWidth="1"/>
    <col min="9739" max="9739" width="15.28515625" customWidth="1"/>
    <col min="9985" max="9985" width="23.85546875" customWidth="1"/>
    <col min="9986" max="9986" width="23.5703125" customWidth="1"/>
    <col min="9987" max="9988" width="13.28515625" customWidth="1"/>
    <col min="9989" max="9989" width="57.28515625" customWidth="1"/>
    <col min="9990" max="9990" width="25.7109375" customWidth="1"/>
    <col min="9992" max="9992" width="17.28515625" customWidth="1"/>
    <col min="9993" max="9993" width="18" customWidth="1"/>
    <col min="9994" max="9994" width="20.5703125" customWidth="1"/>
    <col min="9995" max="9995" width="15.28515625" customWidth="1"/>
    <col min="10241" max="10241" width="23.85546875" customWidth="1"/>
    <col min="10242" max="10242" width="23.5703125" customWidth="1"/>
    <col min="10243" max="10244" width="13.28515625" customWidth="1"/>
    <col min="10245" max="10245" width="57.28515625" customWidth="1"/>
    <col min="10246" max="10246" width="25.7109375" customWidth="1"/>
    <col min="10248" max="10248" width="17.28515625" customWidth="1"/>
    <col min="10249" max="10249" width="18" customWidth="1"/>
    <col min="10250" max="10250" width="20.5703125" customWidth="1"/>
    <col min="10251" max="10251" width="15.28515625" customWidth="1"/>
    <col min="10497" max="10497" width="23.85546875" customWidth="1"/>
    <col min="10498" max="10498" width="23.5703125" customWidth="1"/>
    <col min="10499" max="10500" width="13.28515625" customWidth="1"/>
    <col min="10501" max="10501" width="57.28515625" customWidth="1"/>
    <col min="10502" max="10502" width="25.7109375" customWidth="1"/>
    <col min="10504" max="10504" width="17.28515625" customWidth="1"/>
    <col min="10505" max="10505" width="18" customWidth="1"/>
    <col min="10506" max="10506" width="20.5703125" customWidth="1"/>
    <col min="10507" max="10507" width="15.28515625" customWidth="1"/>
    <col min="10753" max="10753" width="23.85546875" customWidth="1"/>
    <col min="10754" max="10754" width="23.5703125" customWidth="1"/>
    <col min="10755" max="10756" width="13.28515625" customWidth="1"/>
    <col min="10757" max="10757" width="57.28515625" customWidth="1"/>
    <col min="10758" max="10758" width="25.7109375" customWidth="1"/>
    <col min="10760" max="10760" width="17.28515625" customWidth="1"/>
    <col min="10761" max="10761" width="18" customWidth="1"/>
    <col min="10762" max="10762" width="20.5703125" customWidth="1"/>
    <col min="10763" max="10763" width="15.28515625" customWidth="1"/>
    <col min="11009" max="11009" width="23.85546875" customWidth="1"/>
    <col min="11010" max="11010" width="23.5703125" customWidth="1"/>
    <col min="11011" max="11012" width="13.28515625" customWidth="1"/>
    <col min="11013" max="11013" width="57.28515625" customWidth="1"/>
    <col min="11014" max="11014" width="25.7109375" customWidth="1"/>
    <col min="11016" max="11016" width="17.28515625" customWidth="1"/>
    <col min="11017" max="11017" width="18" customWidth="1"/>
    <col min="11018" max="11018" width="20.5703125" customWidth="1"/>
    <col min="11019" max="11019" width="15.28515625" customWidth="1"/>
    <col min="11265" max="11265" width="23.85546875" customWidth="1"/>
    <col min="11266" max="11266" width="23.5703125" customWidth="1"/>
    <col min="11267" max="11268" width="13.28515625" customWidth="1"/>
    <col min="11269" max="11269" width="57.28515625" customWidth="1"/>
    <col min="11270" max="11270" width="25.7109375" customWidth="1"/>
    <col min="11272" max="11272" width="17.28515625" customWidth="1"/>
    <col min="11273" max="11273" width="18" customWidth="1"/>
    <col min="11274" max="11274" width="20.5703125" customWidth="1"/>
    <col min="11275" max="11275" width="15.28515625" customWidth="1"/>
    <col min="11521" max="11521" width="23.85546875" customWidth="1"/>
    <col min="11522" max="11522" width="23.5703125" customWidth="1"/>
    <col min="11523" max="11524" width="13.28515625" customWidth="1"/>
    <col min="11525" max="11525" width="57.28515625" customWidth="1"/>
    <col min="11526" max="11526" width="25.7109375" customWidth="1"/>
    <col min="11528" max="11528" width="17.28515625" customWidth="1"/>
    <col min="11529" max="11529" width="18" customWidth="1"/>
    <col min="11530" max="11530" width="20.5703125" customWidth="1"/>
    <col min="11531" max="11531" width="15.28515625" customWidth="1"/>
    <col min="11777" max="11777" width="23.85546875" customWidth="1"/>
    <col min="11778" max="11778" width="23.5703125" customWidth="1"/>
    <col min="11779" max="11780" width="13.28515625" customWidth="1"/>
    <col min="11781" max="11781" width="57.28515625" customWidth="1"/>
    <col min="11782" max="11782" width="25.7109375" customWidth="1"/>
    <col min="11784" max="11784" width="17.28515625" customWidth="1"/>
    <col min="11785" max="11785" width="18" customWidth="1"/>
    <col min="11786" max="11786" width="20.5703125" customWidth="1"/>
    <col min="11787" max="11787" width="15.28515625" customWidth="1"/>
    <col min="12033" max="12033" width="23.85546875" customWidth="1"/>
    <col min="12034" max="12034" width="23.5703125" customWidth="1"/>
    <col min="12035" max="12036" width="13.28515625" customWidth="1"/>
    <col min="12037" max="12037" width="57.28515625" customWidth="1"/>
    <col min="12038" max="12038" width="25.7109375" customWidth="1"/>
    <col min="12040" max="12040" width="17.28515625" customWidth="1"/>
    <col min="12041" max="12041" width="18" customWidth="1"/>
    <col min="12042" max="12042" width="20.5703125" customWidth="1"/>
    <col min="12043" max="12043" width="15.28515625" customWidth="1"/>
    <col min="12289" max="12289" width="23.85546875" customWidth="1"/>
    <col min="12290" max="12290" width="23.5703125" customWidth="1"/>
    <col min="12291" max="12292" width="13.28515625" customWidth="1"/>
    <col min="12293" max="12293" width="57.28515625" customWidth="1"/>
    <col min="12294" max="12294" width="25.7109375" customWidth="1"/>
    <col min="12296" max="12296" width="17.28515625" customWidth="1"/>
    <col min="12297" max="12297" width="18" customWidth="1"/>
    <col min="12298" max="12298" width="20.5703125" customWidth="1"/>
    <col min="12299" max="12299" width="15.28515625" customWidth="1"/>
    <col min="12545" max="12545" width="23.85546875" customWidth="1"/>
    <col min="12546" max="12546" width="23.5703125" customWidth="1"/>
    <col min="12547" max="12548" width="13.28515625" customWidth="1"/>
    <col min="12549" max="12549" width="57.28515625" customWidth="1"/>
    <col min="12550" max="12550" width="25.7109375" customWidth="1"/>
    <col min="12552" max="12552" width="17.28515625" customWidth="1"/>
    <col min="12553" max="12553" width="18" customWidth="1"/>
    <col min="12554" max="12554" width="20.5703125" customWidth="1"/>
    <col min="12555" max="12555" width="15.28515625" customWidth="1"/>
    <col min="12801" max="12801" width="23.85546875" customWidth="1"/>
    <col min="12802" max="12802" width="23.5703125" customWidth="1"/>
    <col min="12803" max="12804" width="13.28515625" customWidth="1"/>
    <col min="12805" max="12805" width="57.28515625" customWidth="1"/>
    <col min="12806" max="12806" width="25.7109375" customWidth="1"/>
    <col min="12808" max="12808" width="17.28515625" customWidth="1"/>
    <col min="12809" max="12809" width="18" customWidth="1"/>
    <col min="12810" max="12810" width="20.5703125" customWidth="1"/>
    <col min="12811" max="12811" width="15.28515625" customWidth="1"/>
    <col min="13057" max="13057" width="23.85546875" customWidth="1"/>
    <col min="13058" max="13058" width="23.5703125" customWidth="1"/>
    <col min="13059" max="13060" width="13.28515625" customWidth="1"/>
    <col min="13061" max="13061" width="57.28515625" customWidth="1"/>
    <col min="13062" max="13062" width="25.7109375" customWidth="1"/>
    <col min="13064" max="13064" width="17.28515625" customWidth="1"/>
    <col min="13065" max="13065" width="18" customWidth="1"/>
    <col min="13066" max="13066" width="20.5703125" customWidth="1"/>
    <col min="13067" max="13067" width="15.28515625" customWidth="1"/>
    <col min="13313" max="13313" width="23.85546875" customWidth="1"/>
    <col min="13314" max="13314" width="23.5703125" customWidth="1"/>
    <col min="13315" max="13316" width="13.28515625" customWidth="1"/>
    <col min="13317" max="13317" width="57.28515625" customWidth="1"/>
    <col min="13318" max="13318" width="25.7109375" customWidth="1"/>
    <col min="13320" max="13320" width="17.28515625" customWidth="1"/>
    <col min="13321" max="13321" width="18" customWidth="1"/>
    <col min="13322" max="13322" width="20.5703125" customWidth="1"/>
    <col min="13323" max="13323" width="15.28515625" customWidth="1"/>
    <col min="13569" max="13569" width="23.85546875" customWidth="1"/>
    <col min="13570" max="13570" width="23.5703125" customWidth="1"/>
    <col min="13571" max="13572" width="13.28515625" customWidth="1"/>
    <col min="13573" max="13573" width="57.28515625" customWidth="1"/>
    <col min="13574" max="13574" width="25.7109375" customWidth="1"/>
    <col min="13576" max="13576" width="17.28515625" customWidth="1"/>
    <col min="13577" max="13577" width="18" customWidth="1"/>
    <col min="13578" max="13578" width="20.5703125" customWidth="1"/>
    <col min="13579" max="13579" width="15.28515625" customWidth="1"/>
    <col min="13825" max="13825" width="23.85546875" customWidth="1"/>
    <col min="13826" max="13826" width="23.5703125" customWidth="1"/>
    <col min="13827" max="13828" width="13.28515625" customWidth="1"/>
    <col min="13829" max="13829" width="57.28515625" customWidth="1"/>
    <col min="13830" max="13830" width="25.7109375" customWidth="1"/>
    <col min="13832" max="13832" width="17.28515625" customWidth="1"/>
    <col min="13833" max="13833" width="18" customWidth="1"/>
    <col min="13834" max="13834" width="20.5703125" customWidth="1"/>
    <col min="13835" max="13835" width="15.28515625" customWidth="1"/>
    <col min="14081" max="14081" width="23.85546875" customWidth="1"/>
    <col min="14082" max="14082" width="23.5703125" customWidth="1"/>
    <col min="14083" max="14084" width="13.28515625" customWidth="1"/>
    <col min="14085" max="14085" width="57.28515625" customWidth="1"/>
    <col min="14086" max="14086" width="25.7109375" customWidth="1"/>
    <col min="14088" max="14088" width="17.28515625" customWidth="1"/>
    <col min="14089" max="14089" width="18" customWidth="1"/>
    <col min="14090" max="14090" width="20.5703125" customWidth="1"/>
    <col min="14091" max="14091" width="15.28515625" customWidth="1"/>
    <col min="14337" max="14337" width="23.85546875" customWidth="1"/>
    <col min="14338" max="14338" width="23.5703125" customWidth="1"/>
    <col min="14339" max="14340" width="13.28515625" customWidth="1"/>
    <col min="14341" max="14341" width="57.28515625" customWidth="1"/>
    <col min="14342" max="14342" width="25.7109375" customWidth="1"/>
    <col min="14344" max="14344" width="17.28515625" customWidth="1"/>
    <col min="14345" max="14345" width="18" customWidth="1"/>
    <col min="14346" max="14346" width="20.5703125" customWidth="1"/>
    <col min="14347" max="14347" width="15.28515625" customWidth="1"/>
    <col min="14593" max="14593" width="23.85546875" customWidth="1"/>
    <col min="14594" max="14594" width="23.5703125" customWidth="1"/>
    <col min="14595" max="14596" width="13.28515625" customWidth="1"/>
    <col min="14597" max="14597" width="57.28515625" customWidth="1"/>
    <col min="14598" max="14598" width="25.7109375" customWidth="1"/>
    <col min="14600" max="14600" width="17.28515625" customWidth="1"/>
    <col min="14601" max="14601" width="18" customWidth="1"/>
    <col min="14602" max="14602" width="20.5703125" customWidth="1"/>
    <col min="14603" max="14603" width="15.28515625" customWidth="1"/>
    <col min="14849" max="14849" width="23.85546875" customWidth="1"/>
    <col min="14850" max="14850" width="23.5703125" customWidth="1"/>
    <col min="14851" max="14852" width="13.28515625" customWidth="1"/>
    <col min="14853" max="14853" width="57.28515625" customWidth="1"/>
    <col min="14854" max="14854" width="25.7109375" customWidth="1"/>
    <col min="14856" max="14856" width="17.28515625" customWidth="1"/>
    <col min="14857" max="14857" width="18" customWidth="1"/>
    <col min="14858" max="14858" width="20.5703125" customWidth="1"/>
    <col min="14859" max="14859" width="15.28515625" customWidth="1"/>
    <col min="15105" max="15105" width="23.85546875" customWidth="1"/>
    <col min="15106" max="15106" width="23.5703125" customWidth="1"/>
    <col min="15107" max="15108" width="13.28515625" customWidth="1"/>
    <col min="15109" max="15109" width="57.28515625" customWidth="1"/>
    <col min="15110" max="15110" width="25.7109375" customWidth="1"/>
    <col min="15112" max="15112" width="17.28515625" customWidth="1"/>
    <col min="15113" max="15113" width="18" customWidth="1"/>
    <col min="15114" max="15114" width="20.5703125" customWidth="1"/>
    <col min="15115" max="15115" width="15.28515625" customWidth="1"/>
    <col min="15361" max="15361" width="23.85546875" customWidth="1"/>
    <col min="15362" max="15362" width="23.5703125" customWidth="1"/>
    <col min="15363" max="15364" width="13.28515625" customWidth="1"/>
    <col min="15365" max="15365" width="57.28515625" customWidth="1"/>
    <col min="15366" max="15366" width="25.7109375" customWidth="1"/>
    <col min="15368" max="15368" width="17.28515625" customWidth="1"/>
    <col min="15369" max="15369" width="18" customWidth="1"/>
    <col min="15370" max="15370" width="20.5703125" customWidth="1"/>
    <col min="15371" max="15371" width="15.28515625" customWidth="1"/>
    <col min="15617" max="15617" width="23.85546875" customWidth="1"/>
    <col min="15618" max="15618" width="23.5703125" customWidth="1"/>
    <col min="15619" max="15620" width="13.28515625" customWidth="1"/>
    <col min="15621" max="15621" width="57.28515625" customWidth="1"/>
    <col min="15622" max="15622" width="25.7109375" customWidth="1"/>
    <col min="15624" max="15624" width="17.28515625" customWidth="1"/>
    <col min="15625" max="15625" width="18" customWidth="1"/>
    <col min="15626" max="15626" width="20.5703125" customWidth="1"/>
    <col min="15627" max="15627" width="15.28515625" customWidth="1"/>
    <col min="15873" max="15873" width="23.85546875" customWidth="1"/>
    <col min="15874" max="15874" width="23.5703125" customWidth="1"/>
    <col min="15875" max="15876" width="13.28515625" customWidth="1"/>
    <col min="15877" max="15877" width="57.28515625" customWidth="1"/>
    <col min="15878" max="15878" width="25.7109375" customWidth="1"/>
    <col min="15880" max="15880" width="17.28515625" customWidth="1"/>
    <col min="15881" max="15881" width="18" customWidth="1"/>
    <col min="15882" max="15882" width="20.5703125" customWidth="1"/>
    <col min="15883" max="15883" width="15.28515625" customWidth="1"/>
    <col min="16129" max="16129" width="23.85546875" customWidth="1"/>
    <col min="16130" max="16130" width="23.5703125" customWidth="1"/>
    <col min="16131" max="16132" width="13.28515625" customWidth="1"/>
    <col min="16133" max="16133" width="57.28515625" customWidth="1"/>
    <col min="16134" max="16134" width="25.7109375" customWidth="1"/>
    <col min="16136" max="16136" width="17.28515625" customWidth="1"/>
    <col min="16137" max="16137" width="18" customWidth="1"/>
    <col min="16138" max="16138" width="20.5703125" customWidth="1"/>
    <col min="16139" max="16139" width="15.28515625" customWidth="1"/>
  </cols>
  <sheetData>
    <row r="1" spans="1:6" ht="56.25" x14ac:dyDescent="0.3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</row>
    <row r="2" spans="1:6" x14ac:dyDescent="0.4">
      <c r="A2" s="6">
        <v>1445</v>
      </c>
      <c r="B2" s="7">
        <v>3.7876008016031619</v>
      </c>
      <c r="C2" s="8">
        <v>3.7876008016031619</v>
      </c>
      <c r="D2" s="8">
        <v>3.7876008016031619</v>
      </c>
      <c r="E2" s="9">
        <v>206</v>
      </c>
      <c r="F2" s="10" t="s">
        <v>6</v>
      </c>
    </row>
    <row r="3" spans="1:6" x14ac:dyDescent="0.4">
      <c r="A3" s="6">
        <v>51150</v>
      </c>
      <c r="B3" s="7">
        <v>0.29438400000026377</v>
      </c>
      <c r="C3" s="8">
        <v>0</v>
      </c>
      <c r="D3" s="8">
        <v>0.26800000000002899</v>
      </c>
      <c r="E3" s="11" t="s">
        <v>7</v>
      </c>
      <c r="F3" s="12"/>
    </row>
    <row r="4" spans="1:6" x14ac:dyDescent="0.4">
      <c r="A4" s="13">
        <v>51150</v>
      </c>
      <c r="B4" s="7">
        <v>-0.4005499999998392</v>
      </c>
      <c r="C4" s="8">
        <v>0</v>
      </c>
      <c r="D4" s="8">
        <v>0</v>
      </c>
      <c r="E4" s="11">
        <v>1067</v>
      </c>
    </row>
    <row r="5" spans="1:6" x14ac:dyDescent="0.4">
      <c r="A5" s="6" t="s">
        <v>8</v>
      </c>
      <c r="B5" s="7">
        <v>0.26345524060684511</v>
      </c>
      <c r="C5" s="8">
        <v>-1.1783783783585022E-2</v>
      </c>
      <c r="D5" s="8">
        <v>0.26345524060684511</v>
      </c>
      <c r="E5" s="9" t="s">
        <v>9</v>
      </c>
      <c r="F5" s="14" t="s">
        <v>10</v>
      </c>
    </row>
    <row r="6" spans="1:6" x14ac:dyDescent="0.4">
      <c r="A6" s="15" t="s">
        <v>11</v>
      </c>
      <c r="B6" s="7">
        <v>0.46444000000002461</v>
      </c>
      <c r="C6" s="8">
        <v>0</v>
      </c>
      <c r="D6" s="8">
        <v>0</v>
      </c>
      <c r="E6" s="11">
        <v>895</v>
      </c>
    </row>
    <row r="7" spans="1:6" x14ac:dyDescent="0.4">
      <c r="A7" s="16" t="s">
        <v>11</v>
      </c>
      <c r="B7" s="7">
        <v>0.17350000000033106</v>
      </c>
      <c r="C7" s="8">
        <v>0</v>
      </c>
      <c r="D7" s="8">
        <v>0</v>
      </c>
      <c r="E7" s="11">
        <v>992</v>
      </c>
    </row>
    <row r="8" spans="1:6" x14ac:dyDescent="0.4">
      <c r="A8" s="135" t="s">
        <v>11</v>
      </c>
      <c r="B8" s="7">
        <f>'1107'!F5</f>
        <v>-0.44145750000006956</v>
      </c>
      <c r="C8" s="8">
        <v>0</v>
      </c>
      <c r="D8" s="8">
        <v>0</v>
      </c>
      <c r="E8" s="11">
        <v>1107</v>
      </c>
    </row>
    <row r="9" spans="1:6" x14ac:dyDescent="0.4">
      <c r="A9" s="17" t="s">
        <v>12</v>
      </c>
      <c r="B9" s="7">
        <v>51.117179999999962</v>
      </c>
      <c r="C9" s="8">
        <v>0</v>
      </c>
      <c r="D9" s="8">
        <v>0</v>
      </c>
      <c r="E9" s="18">
        <v>1043</v>
      </c>
    </row>
    <row r="10" spans="1:6" x14ac:dyDescent="0.4">
      <c r="A10" s="6" t="s">
        <v>13</v>
      </c>
      <c r="B10" s="7">
        <v>2.2007218045112893</v>
      </c>
      <c r="C10" s="8">
        <v>2.2007218045112893</v>
      </c>
      <c r="D10" s="8">
        <v>2.2007218045112893</v>
      </c>
      <c r="E10" s="9">
        <v>54</v>
      </c>
    </row>
    <row r="11" spans="1:6" x14ac:dyDescent="0.4">
      <c r="A11" s="15" t="s">
        <v>14</v>
      </c>
      <c r="B11" s="7">
        <v>0.48577999999997701</v>
      </c>
      <c r="C11" s="8">
        <v>0</v>
      </c>
      <c r="D11" s="8">
        <v>0.43666000000007443</v>
      </c>
      <c r="E11" s="11" t="s">
        <v>15</v>
      </c>
    </row>
    <row r="12" spans="1:6" x14ac:dyDescent="0.4">
      <c r="A12" s="138" t="s">
        <v>16</v>
      </c>
      <c r="B12" s="7">
        <v>-3.2022220700149262</v>
      </c>
      <c r="C12" s="8">
        <v>-0.38342207001514339</v>
      </c>
      <c r="D12" s="8">
        <v>-0.2866220700151132</v>
      </c>
      <c r="E12" s="9" t="s">
        <v>17</v>
      </c>
    </row>
    <row r="13" spans="1:6" x14ac:dyDescent="0.4">
      <c r="A13" s="25" t="s">
        <v>16</v>
      </c>
      <c r="B13" s="7">
        <v>-0.17435299999988274</v>
      </c>
      <c r="C13" s="8">
        <v>0</v>
      </c>
      <c r="D13" s="8">
        <v>0</v>
      </c>
      <c r="E13" s="18">
        <v>1075</v>
      </c>
    </row>
    <row r="14" spans="1:6" x14ac:dyDescent="0.4">
      <c r="A14" s="131" t="s">
        <v>16</v>
      </c>
      <c r="B14" s="7">
        <f>'1106'!F5</f>
        <v>3.4149999999999636</v>
      </c>
      <c r="C14" s="8">
        <v>0</v>
      </c>
      <c r="D14" s="8">
        <v>0</v>
      </c>
      <c r="E14" s="11">
        <v>1106</v>
      </c>
    </row>
    <row r="15" spans="1:6" x14ac:dyDescent="0.4">
      <c r="A15" s="257" t="s">
        <v>16</v>
      </c>
      <c r="B15" s="7">
        <f>'1150'!F5</f>
        <v>0.24800000000004729</v>
      </c>
      <c r="C15" s="8">
        <v>0</v>
      </c>
      <c r="D15" s="8">
        <v>0</v>
      </c>
      <c r="E15" s="11">
        <v>1150</v>
      </c>
    </row>
    <row r="16" spans="1:6" x14ac:dyDescent="0.4">
      <c r="A16" s="6" t="s">
        <v>18</v>
      </c>
      <c r="B16" s="7">
        <v>-0.18139999999993961</v>
      </c>
      <c r="C16" s="8">
        <v>0</v>
      </c>
      <c r="D16" s="8">
        <v>-0.18139999999993961</v>
      </c>
      <c r="E16" s="9" t="s">
        <v>19</v>
      </c>
    </row>
    <row r="17" spans="1:6" x14ac:dyDescent="0.4">
      <c r="A17" s="19" t="s">
        <v>20</v>
      </c>
      <c r="B17" s="7">
        <v>0.11408000000000129</v>
      </c>
      <c r="C17" s="8">
        <v>0</v>
      </c>
      <c r="D17" s="8">
        <v>0</v>
      </c>
      <c r="E17" s="11">
        <v>975</v>
      </c>
      <c r="F17" s="20"/>
    </row>
    <row r="18" spans="1:6" x14ac:dyDescent="0.4">
      <c r="A18" s="6" t="s">
        <v>21</v>
      </c>
      <c r="B18" s="7">
        <v>47.013303336259924</v>
      </c>
      <c r="C18" s="8">
        <v>151.32070333626007</v>
      </c>
      <c r="D18" s="8">
        <v>47.013303336259924</v>
      </c>
      <c r="E18" s="11" t="s">
        <v>22</v>
      </c>
    </row>
    <row r="19" spans="1:6" x14ac:dyDescent="0.4">
      <c r="A19" s="6" t="s">
        <v>23</v>
      </c>
      <c r="B19" s="7">
        <v>0.36880000000002156</v>
      </c>
      <c r="C19" s="8">
        <v>0</v>
      </c>
      <c r="D19" s="8">
        <v>0.36880000000002156</v>
      </c>
      <c r="E19" s="9">
        <v>433</v>
      </c>
    </row>
    <row r="20" spans="1:6" x14ac:dyDescent="0.4">
      <c r="A20" s="6" t="s">
        <v>24</v>
      </c>
      <c r="B20" s="7">
        <v>-17.755762859074366</v>
      </c>
      <c r="C20" s="8">
        <v>-17.755762859074366</v>
      </c>
      <c r="D20" s="8">
        <v>-17.755762859074366</v>
      </c>
      <c r="E20" s="9">
        <v>201.24299999999999</v>
      </c>
    </row>
    <row r="21" spans="1:6" x14ac:dyDescent="0.4">
      <c r="A21" s="19" t="s">
        <v>25</v>
      </c>
      <c r="B21" s="7">
        <v>0.39358000000004267</v>
      </c>
      <c r="C21" s="8">
        <v>0</v>
      </c>
      <c r="D21" s="8">
        <v>0</v>
      </c>
      <c r="E21" s="11">
        <v>966</v>
      </c>
    </row>
    <row r="22" spans="1:6" x14ac:dyDescent="0.4">
      <c r="A22" s="6" t="s">
        <v>26</v>
      </c>
      <c r="B22" s="7">
        <v>14.405001486988795</v>
      </c>
      <c r="C22" s="8">
        <v>14.405001486988795</v>
      </c>
      <c r="D22" s="8">
        <v>14.405001486988795</v>
      </c>
      <c r="E22" s="9">
        <v>188</v>
      </c>
      <c r="F22" s="21"/>
    </row>
    <row r="23" spans="1:6" x14ac:dyDescent="0.4">
      <c r="A23" s="6" t="s">
        <v>27</v>
      </c>
      <c r="B23" s="7">
        <v>0.13839999999993324</v>
      </c>
      <c r="C23" s="8">
        <v>0</v>
      </c>
      <c r="D23" s="8">
        <v>0.13839999999993324</v>
      </c>
      <c r="E23" s="11">
        <v>526</v>
      </c>
      <c r="F23" s="21"/>
    </row>
    <row r="24" spans="1:6" x14ac:dyDescent="0.4">
      <c r="A24" s="6" t="s">
        <v>28</v>
      </c>
      <c r="B24" s="7">
        <v>0.45325999999977284</v>
      </c>
      <c r="C24" s="8">
        <v>0</v>
      </c>
      <c r="D24" s="8">
        <v>0.45325999999977284</v>
      </c>
      <c r="E24" s="11" t="s">
        <v>29</v>
      </c>
    </row>
    <row r="25" spans="1:6" x14ac:dyDescent="0.4">
      <c r="A25" s="22" t="s">
        <v>28</v>
      </c>
      <c r="B25" s="7">
        <v>9.0915999999992891E-2</v>
      </c>
      <c r="C25" s="8">
        <v>0</v>
      </c>
      <c r="D25" s="8">
        <v>0.26800000000002899</v>
      </c>
      <c r="E25" s="11">
        <v>1046</v>
      </c>
    </row>
    <row r="26" spans="1:6" x14ac:dyDescent="0.4">
      <c r="A26" s="6" t="s">
        <v>30</v>
      </c>
      <c r="B26" s="7">
        <v>0.72773000000006505</v>
      </c>
      <c r="C26" s="8">
        <v>0</v>
      </c>
      <c r="D26" s="8">
        <v>0.50569999999993342</v>
      </c>
      <c r="E26" s="9" t="s">
        <v>31</v>
      </c>
    </row>
    <row r="27" spans="1:6" x14ac:dyDescent="0.4">
      <c r="A27" s="6" t="s">
        <v>32</v>
      </c>
      <c r="B27" s="7">
        <v>-0.32450655746492885</v>
      </c>
      <c r="C27" s="8">
        <v>3.0594934425353131</v>
      </c>
      <c r="D27" s="8">
        <v>-0.32450655746492885</v>
      </c>
      <c r="E27" s="9" t="s">
        <v>33</v>
      </c>
    </row>
    <row r="28" spans="1:6" x14ac:dyDescent="0.4">
      <c r="A28" s="6" t="s">
        <v>34</v>
      </c>
      <c r="B28" s="7">
        <v>0.70033820224716692</v>
      </c>
      <c r="C28" s="8">
        <v>0.70033820224716692</v>
      </c>
      <c r="D28" s="8">
        <v>0.70033820224716692</v>
      </c>
      <c r="E28" s="9">
        <v>230</v>
      </c>
      <c r="F28" s="21"/>
    </row>
    <row r="29" spans="1:6" x14ac:dyDescent="0.4">
      <c r="A29" s="6" t="s">
        <v>35</v>
      </c>
      <c r="B29" s="7">
        <v>0.17273999999997613</v>
      </c>
      <c r="C29" s="8">
        <v>0</v>
      </c>
      <c r="D29" s="8">
        <v>2.9066800000002799</v>
      </c>
      <c r="E29" s="11">
        <v>860</v>
      </c>
    </row>
    <row r="30" spans="1:6" x14ac:dyDescent="0.4">
      <c r="A30" s="23" t="s">
        <v>35</v>
      </c>
      <c r="B30" s="7">
        <v>-7.4240000000145301E-2</v>
      </c>
      <c r="C30" s="8">
        <v>0</v>
      </c>
      <c r="D30" s="8">
        <v>0</v>
      </c>
      <c r="E30" s="11">
        <v>986</v>
      </c>
    </row>
    <row r="31" spans="1:6" x14ac:dyDescent="0.4">
      <c r="A31" s="24" t="s">
        <v>35</v>
      </c>
      <c r="B31" s="7">
        <v>0.13420400000006794</v>
      </c>
      <c r="C31" s="8">
        <v>0</v>
      </c>
      <c r="D31" s="8">
        <v>0</v>
      </c>
      <c r="E31" s="18">
        <v>1000</v>
      </c>
    </row>
    <row r="32" spans="1:6" x14ac:dyDescent="0.4">
      <c r="A32" s="25" t="s">
        <v>35</v>
      </c>
      <c r="B32" s="7">
        <v>-0.51420000000001664</v>
      </c>
      <c r="C32" s="8">
        <v>0</v>
      </c>
      <c r="D32" s="8">
        <v>0</v>
      </c>
      <c r="E32" s="18">
        <v>1073</v>
      </c>
    </row>
    <row r="33" spans="1:6" x14ac:dyDescent="0.4">
      <c r="A33" s="123" t="s">
        <v>1343</v>
      </c>
      <c r="B33" s="7">
        <f>'1104'!F7</f>
        <v>-0.48689200000001165</v>
      </c>
      <c r="C33" s="8">
        <v>0</v>
      </c>
      <c r="D33" s="8">
        <v>0</v>
      </c>
      <c r="E33" s="11">
        <v>1104</v>
      </c>
    </row>
    <row r="34" spans="1:6" x14ac:dyDescent="0.4">
      <c r="A34" s="6" t="s">
        <v>36</v>
      </c>
      <c r="B34" s="7">
        <v>2.1539056179775002</v>
      </c>
      <c r="C34" s="8">
        <v>2.1539056179775002</v>
      </c>
      <c r="D34" s="8">
        <v>2.1539056179775002</v>
      </c>
      <c r="E34" s="9">
        <v>161</v>
      </c>
      <c r="F34" s="21"/>
    </row>
    <row r="35" spans="1:6" x14ac:dyDescent="0.4">
      <c r="A35" s="6" t="s">
        <v>37</v>
      </c>
      <c r="B35" s="7">
        <v>48.741999999999734</v>
      </c>
      <c r="C35" s="8">
        <v>0</v>
      </c>
      <c r="D35" s="8">
        <v>48.741999999999734</v>
      </c>
      <c r="E35" s="11" t="s">
        <v>38</v>
      </c>
      <c r="F35" s="26"/>
    </row>
    <row r="36" spans="1:6" x14ac:dyDescent="0.4">
      <c r="A36" s="27" t="s">
        <v>37</v>
      </c>
      <c r="B36" s="7">
        <v>0.18543499999987034</v>
      </c>
      <c r="C36" s="8">
        <v>0</v>
      </c>
      <c r="D36" s="8">
        <v>0</v>
      </c>
      <c r="E36" s="18">
        <v>999</v>
      </c>
    </row>
    <row r="37" spans="1:6" x14ac:dyDescent="0.4">
      <c r="A37" s="257" t="s">
        <v>37</v>
      </c>
      <c r="B37" s="7">
        <f>'1144'!F7</f>
        <v>-49.285250000000019</v>
      </c>
      <c r="C37" s="8">
        <v>0</v>
      </c>
      <c r="D37" s="8">
        <v>0</v>
      </c>
      <c r="E37" s="11">
        <v>1144</v>
      </c>
    </row>
    <row r="38" spans="1:6" x14ac:dyDescent="0.4">
      <c r="A38" s="6" t="s">
        <v>39</v>
      </c>
      <c r="B38" s="7">
        <v>-0.29480000000012296</v>
      </c>
      <c r="C38" s="8">
        <v>0</v>
      </c>
      <c r="D38" s="8">
        <v>-0.29480000000012296</v>
      </c>
      <c r="E38" s="11">
        <v>624</v>
      </c>
      <c r="F38" s="21"/>
    </row>
    <row r="39" spans="1:6" x14ac:dyDescent="0.4">
      <c r="A39" s="6" t="s">
        <v>40</v>
      </c>
      <c r="B39" s="7">
        <v>0.24861999999998829</v>
      </c>
      <c r="C39" s="8">
        <v>0</v>
      </c>
      <c r="D39" s="8">
        <v>0.24861999999998829</v>
      </c>
      <c r="E39" s="9" t="s">
        <v>41</v>
      </c>
    </row>
    <row r="40" spans="1:6" x14ac:dyDescent="0.4">
      <c r="A40" s="6" t="s">
        <v>42</v>
      </c>
      <c r="B40" s="7">
        <v>-0.48538767315801579</v>
      </c>
      <c r="C40" s="8">
        <v>-0.48538767315801579</v>
      </c>
      <c r="D40" s="8">
        <v>-0.48538767315801579</v>
      </c>
      <c r="E40" s="9">
        <v>199</v>
      </c>
      <c r="F40" s="21"/>
    </row>
    <row r="41" spans="1:6" x14ac:dyDescent="0.4">
      <c r="A41" s="19" t="s">
        <v>43</v>
      </c>
      <c r="B41" s="7">
        <v>14.341858856556712</v>
      </c>
      <c r="C41" s="8">
        <v>16.495768856556595</v>
      </c>
      <c r="D41" s="8">
        <v>14.905568856556613</v>
      </c>
      <c r="E41" s="9" t="s">
        <v>44</v>
      </c>
    </row>
    <row r="42" spans="1:6" x14ac:dyDescent="0.4">
      <c r="A42" s="23" t="s">
        <v>43</v>
      </c>
      <c r="B42" s="7">
        <v>0.38719999999989341</v>
      </c>
      <c r="C42" s="8">
        <v>0</v>
      </c>
      <c r="D42" s="8">
        <v>0</v>
      </c>
      <c r="E42" s="11">
        <v>989</v>
      </c>
    </row>
    <row r="43" spans="1:6" x14ac:dyDescent="0.4">
      <c r="A43" s="23" t="s">
        <v>43</v>
      </c>
      <c r="B43" s="7">
        <v>-0.59414999999998486</v>
      </c>
      <c r="C43" s="8">
        <v>0</v>
      </c>
      <c r="D43" s="8">
        <v>0</v>
      </c>
      <c r="E43" s="11">
        <v>992</v>
      </c>
    </row>
    <row r="44" spans="1:6" x14ac:dyDescent="0.4">
      <c r="A44" s="6" t="s">
        <v>45</v>
      </c>
      <c r="B44" s="7">
        <v>-0.725620000000049</v>
      </c>
      <c r="C44" s="8">
        <v>0</v>
      </c>
      <c r="D44" s="8">
        <v>-0.725620000000049</v>
      </c>
      <c r="E44" s="11" t="s">
        <v>46</v>
      </c>
      <c r="F44" s="21"/>
    </row>
    <row r="45" spans="1:6" x14ac:dyDescent="0.4">
      <c r="A45" s="23" t="s">
        <v>47</v>
      </c>
      <c r="B45" s="7">
        <v>10.685600000000022</v>
      </c>
      <c r="C45" s="8">
        <v>0</v>
      </c>
      <c r="D45" s="8">
        <v>0</v>
      </c>
      <c r="E45" s="11">
        <v>988</v>
      </c>
    </row>
    <row r="46" spans="1:6" x14ac:dyDescent="0.4">
      <c r="A46" s="23" t="s">
        <v>47</v>
      </c>
      <c r="B46" s="7">
        <v>-0.73500000000001364</v>
      </c>
      <c r="C46" s="8">
        <v>0</v>
      </c>
      <c r="D46" s="8">
        <v>0</v>
      </c>
      <c r="E46" s="11">
        <v>994</v>
      </c>
    </row>
    <row r="47" spans="1:6" x14ac:dyDescent="0.4">
      <c r="A47" s="25" t="s">
        <v>48</v>
      </c>
      <c r="B47" s="7">
        <v>-0.43301200000007611</v>
      </c>
      <c r="C47" s="8">
        <v>0</v>
      </c>
      <c r="D47" s="8">
        <v>0</v>
      </c>
      <c r="E47" s="18">
        <v>1076</v>
      </c>
    </row>
    <row r="48" spans="1:6" x14ac:dyDescent="0.4">
      <c r="A48" s="143" t="s">
        <v>48</v>
      </c>
      <c r="B48" s="7">
        <f>'1116'!F7</f>
        <v>0.20724999999993088</v>
      </c>
      <c r="C48" s="8">
        <v>0</v>
      </c>
      <c r="D48" s="8">
        <v>0</v>
      </c>
      <c r="E48" s="11">
        <v>1116</v>
      </c>
    </row>
    <row r="49" spans="1:6" x14ac:dyDescent="0.4">
      <c r="A49" s="6" t="s">
        <v>49</v>
      </c>
      <c r="B49" s="7">
        <v>-3.25</v>
      </c>
      <c r="C49" s="8">
        <v>0</v>
      </c>
      <c r="D49" s="8">
        <v>-3.25</v>
      </c>
      <c r="E49" s="9">
        <v>583</v>
      </c>
      <c r="F49" s="21"/>
    </row>
    <row r="50" spans="1:6" x14ac:dyDescent="0.4">
      <c r="A50" s="224" t="s">
        <v>1363</v>
      </c>
      <c r="B50" s="7">
        <f>'1130'!F6</f>
        <v>0.30799999999999272</v>
      </c>
      <c r="C50" s="8">
        <v>0</v>
      </c>
      <c r="D50" s="8">
        <v>0</v>
      </c>
      <c r="E50" s="11">
        <v>1130</v>
      </c>
    </row>
    <row r="51" spans="1:6" x14ac:dyDescent="0.4">
      <c r="A51" s="6" t="s">
        <v>50</v>
      </c>
      <c r="B51" s="7">
        <v>0.29349772135481089</v>
      </c>
      <c r="C51" s="8">
        <v>-0.44691078066944101</v>
      </c>
      <c r="D51" s="8">
        <v>0.29349772135481089</v>
      </c>
      <c r="E51" s="9" t="s">
        <v>51</v>
      </c>
      <c r="F51" s="21"/>
    </row>
    <row r="52" spans="1:6" x14ac:dyDescent="0.4">
      <c r="A52" s="19" t="s">
        <v>52</v>
      </c>
      <c r="B52" s="7">
        <v>0.73338999999987209</v>
      </c>
      <c r="C52" s="8">
        <v>-0.44691078066944101</v>
      </c>
      <c r="D52" s="8">
        <v>0.29349772135481089</v>
      </c>
      <c r="E52" s="9" t="s">
        <v>53</v>
      </c>
      <c r="F52" s="21"/>
    </row>
    <row r="53" spans="1:6" x14ac:dyDescent="0.4">
      <c r="A53" s="23" t="s">
        <v>52</v>
      </c>
      <c r="B53" s="7">
        <v>-0.34400000000005093</v>
      </c>
      <c r="C53" s="8">
        <v>0</v>
      </c>
      <c r="D53" s="8">
        <v>0</v>
      </c>
      <c r="E53" s="31">
        <v>981</v>
      </c>
    </row>
    <row r="54" spans="1:6" x14ac:dyDescent="0.4">
      <c r="A54" s="24" t="s">
        <v>52</v>
      </c>
      <c r="B54" s="7">
        <v>-0.17304999999998927</v>
      </c>
      <c r="C54" s="8">
        <v>0</v>
      </c>
      <c r="D54" s="8">
        <v>0.2680000000000291</v>
      </c>
      <c r="E54" s="18">
        <v>998</v>
      </c>
    </row>
    <row r="55" spans="1:6" ht="47.25" x14ac:dyDescent="0.4">
      <c r="A55" s="6" t="s">
        <v>54</v>
      </c>
      <c r="B55" s="7">
        <v>1.028506073060953E-2</v>
      </c>
      <c r="C55" s="8">
        <v>0</v>
      </c>
      <c r="D55" s="8">
        <v>-0.41851493927009642</v>
      </c>
      <c r="E55" s="31" t="s">
        <v>55</v>
      </c>
      <c r="F55" s="21"/>
    </row>
    <row r="56" spans="1:6" x14ac:dyDescent="0.4">
      <c r="A56" s="28" t="s">
        <v>54</v>
      </c>
      <c r="B56" s="7">
        <v>-0.83744350000006307</v>
      </c>
      <c r="C56" s="32">
        <v>0</v>
      </c>
      <c r="D56" s="32">
        <v>0.26800000000002899</v>
      </c>
      <c r="E56" s="351">
        <v>1026</v>
      </c>
    </row>
    <row r="57" spans="1:6" x14ac:dyDescent="0.4">
      <c r="A57" s="349" t="s">
        <v>54</v>
      </c>
      <c r="B57" s="7">
        <v>-0.44863999999984117</v>
      </c>
      <c r="C57" s="32">
        <v>0</v>
      </c>
      <c r="D57" s="32">
        <v>0</v>
      </c>
      <c r="E57" s="33">
        <v>1066</v>
      </c>
    </row>
    <row r="58" spans="1:6" x14ac:dyDescent="0.4">
      <c r="A58" s="348" t="s">
        <v>54</v>
      </c>
      <c r="B58" s="7">
        <v>-0.4418474999999944</v>
      </c>
      <c r="C58" s="32">
        <v>0</v>
      </c>
      <c r="D58" s="32">
        <v>0</v>
      </c>
      <c r="E58" s="227">
        <v>1096</v>
      </c>
    </row>
    <row r="59" spans="1:6" x14ac:dyDescent="0.4">
      <c r="A59" s="311" t="s">
        <v>54</v>
      </c>
      <c r="B59" s="7">
        <f>'1113'!F7</f>
        <v>-0.37245800000027884</v>
      </c>
      <c r="C59" s="32">
        <v>0</v>
      </c>
      <c r="D59" s="32">
        <v>0</v>
      </c>
      <c r="E59" s="33">
        <v>1113</v>
      </c>
    </row>
    <row r="60" spans="1:6" x14ac:dyDescent="0.4">
      <c r="A60" s="15" t="s">
        <v>56</v>
      </c>
      <c r="B60" s="7">
        <v>-0.15632500000083382</v>
      </c>
      <c r="C60" s="32">
        <v>0</v>
      </c>
      <c r="D60" s="32">
        <v>-0.15632500000083382</v>
      </c>
      <c r="E60" s="33" t="s">
        <v>57</v>
      </c>
      <c r="F60" s="21"/>
    </row>
    <row r="61" spans="1:6" x14ac:dyDescent="0.4">
      <c r="A61" s="15" t="s">
        <v>58</v>
      </c>
      <c r="B61" s="7">
        <v>8.4625268656715491</v>
      </c>
      <c r="C61" s="32">
        <v>8.4625268656715491</v>
      </c>
      <c r="D61" s="32">
        <v>8.4625268656715491</v>
      </c>
      <c r="E61" s="43" t="s">
        <v>59</v>
      </c>
      <c r="F61" s="21"/>
    </row>
    <row r="62" spans="1:6" x14ac:dyDescent="0.4">
      <c r="A62" s="347" t="s">
        <v>60</v>
      </c>
      <c r="B62" s="7">
        <v>-0.76381749999995918</v>
      </c>
      <c r="C62" s="34">
        <v>0</v>
      </c>
      <c r="D62" s="34">
        <v>0.26800000000002899</v>
      </c>
      <c r="E62" s="350">
        <v>1028</v>
      </c>
    </row>
    <row r="63" spans="1:6" x14ac:dyDescent="0.4">
      <c r="A63" s="310" t="s">
        <v>61</v>
      </c>
      <c r="B63" s="7">
        <v>-1.0119999999915308E-2</v>
      </c>
      <c r="C63" s="35">
        <v>0</v>
      </c>
      <c r="D63" s="35">
        <v>-0.1509000000000924</v>
      </c>
      <c r="E63" s="31" t="s">
        <v>62</v>
      </c>
      <c r="F63" s="21"/>
    </row>
    <row r="64" spans="1:6" x14ac:dyDescent="0.4">
      <c r="A64" s="6" t="s">
        <v>63</v>
      </c>
      <c r="B64" s="7">
        <v>0.46866000000011354</v>
      </c>
      <c r="C64" s="35">
        <v>0</v>
      </c>
      <c r="D64" s="35">
        <v>-0.38587999999992917</v>
      </c>
      <c r="E64" s="31" t="s">
        <v>64</v>
      </c>
      <c r="F64" s="21"/>
    </row>
    <row r="65" spans="1:6" x14ac:dyDescent="0.4">
      <c r="A65" s="29" t="s">
        <v>63</v>
      </c>
      <c r="B65" s="7">
        <v>-896.17597999999998</v>
      </c>
      <c r="C65" s="35">
        <v>0</v>
      </c>
      <c r="D65" s="35">
        <v>0</v>
      </c>
      <c r="E65" s="31">
        <v>1070</v>
      </c>
    </row>
    <row r="66" spans="1:6" x14ac:dyDescent="0.4">
      <c r="A66" s="25" t="s">
        <v>63</v>
      </c>
      <c r="B66" s="7">
        <v>896.04089999999951</v>
      </c>
      <c r="C66" s="8">
        <v>0</v>
      </c>
      <c r="D66" s="8">
        <v>0</v>
      </c>
      <c r="E66" s="18">
        <v>1072</v>
      </c>
    </row>
    <row r="67" spans="1:6" x14ac:dyDescent="0.4">
      <c r="A67" s="38" t="s">
        <v>63</v>
      </c>
      <c r="B67" s="7">
        <v>0.26438599999994494</v>
      </c>
      <c r="C67" s="8">
        <v>0</v>
      </c>
      <c r="D67" s="8">
        <v>0</v>
      </c>
      <c r="E67" s="11">
        <v>1086</v>
      </c>
    </row>
    <row r="68" spans="1:6" x14ac:dyDescent="0.4">
      <c r="A68" s="257" t="s">
        <v>63</v>
      </c>
      <c r="B68" s="7">
        <f>'1148'!F7</f>
        <v>-0.11864000000002761</v>
      </c>
      <c r="C68" s="8">
        <v>0</v>
      </c>
      <c r="D68" s="8">
        <v>0</v>
      </c>
      <c r="E68" s="11">
        <v>1148</v>
      </c>
    </row>
    <row r="69" spans="1:6" x14ac:dyDescent="0.4">
      <c r="A69" s="23" t="s">
        <v>65</v>
      </c>
      <c r="B69" s="7">
        <v>0.23000000000000398</v>
      </c>
      <c r="C69" s="8">
        <v>0</v>
      </c>
      <c r="D69" s="8">
        <v>0</v>
      </c>
      <c r="E69" s="11">
        <v>994</v>
      </c>
    </row>
    <row r="70" spans="1:6" ht="32.25" x14ac:dyDescent="0.4">
      <c r="A70" s="6" t="s">
        <v>66</v>
      </c>
      <c r="B70" s="7">
        <v>5.8028222222220052</v>
      </c>
      <c r="C70" s="8">
        <v>0.40062222222218224</v>
      </c>
      <c r="D70" s="8">
        <v>0.44267222222225655</v>
      </c>
      <c r="E70" s="11" t="s">
        <v>67</v>
      </c>
      <c r="F70" s="21"/>
    </row>
    <row r="71" spans="1:6" x14ac:dyDescent="0.4">
      <c r="A71" s="24" t="s">
        <v>66</v>
      </c>
      <c r="B71" s="7">
        <v>4.7769999999900392E-2</v>
      </c>
      <c r="C71" s="8">
        <v>0</v>
      </c>
      <c r="D71" s="8">
        <v>0.2680000000000291</v>
      </c>
      <c r="E71" s="18">
        <v>1000</v>
      </c>
    </row>
    <row r="72" spans="1:6" x14ac:dyDescent="0.4">
      <c r="A72" s="29" t="s">
        <v>66</v>
      </c>
      <c r="B72" s="7">
        <v>-0.92768000000023676</v>
      </c>
      <c r="C72" s="8">
        <v>0</v>
      </c>
      <c r="D72" s="8">
        <v>0</v>
      </c>
      <c r="E72" s="11">
        <v>1057</v>
      </c>
    </row>
    <row r="73" spans="1:6" x14ac:dyDescent="0.4">
      <c r="A73" s="29" t="s">
        <v>66</v>
      </c>
      <c r="B73" s="7">
        <v>0.14800000000002456</v>
      </c>
      <c r="C73" s="8">
        <v>0</v>
      </c>
      <c r="D73" s="8">
        <v>0</v>
      </c>
      <c r="E73" s="11">
        <v>1071</v>
      </c>
    </row>
    <row r="74" spans="1:6" x14ac:dyDescent="0.4">
      <c r="A74" s="143" t="s">
        <v>66</v>
      </c>
      <c r="B74" s="7">
        <f>'1117'!F5</f>
        <v>1.8987049999999499</v>
      </c>
      <c r="C74" s="8">
        <v>0</v>
      </c>
      <c r="D74" s="8">
        <v>0</v>
      </c>
      <c r="E74" s="11">
        <v>1117</v>
      </c>
    </row>
    <row r="75" spans="1:6" x14ac:dyDescent="0.4">
      <c r="A75" s="257" t="s">
        <v>66</v>
      </c>
      <c r="B75" s="7">
        <f>'1141'!F8</f>
        <v>-6.9854040000004716</v>
      </c>
      <c r="C75" s="8">
        <v>0</v>
      </c>
      <c r="D75" s="8">
        <v>0</v>
      </c>
      <c r="E75" s="11">
        <v>1141</v>
      </c>
    </row>
    <row r="76" spans="1:6" x14ac:dyDescent="0.4">
      <c r="A76" s="36" t="s">
        <v>68</v>
      </c>
      <c r="B76" s="7">
        <v>0.37572500000010223</v>
      </c>
      <c r="C76" s="8">
        <v>0.40062222222218224</v>
      </c>
      <c r="D76" s="8">
        <v>0.40062222222218224</v>
      </c>
      <c r="E76" s="11" t="s">
        <v>69</v>
      </c>
    </row>
    <row r="77" spans="1:6" x14ac:dyDescent="0.4">
      <c r="A77" s="25" t="s">
        <v>68</v>
      </c>
      <c r="B77" s="7">
        <v>-0.22452100000009523</v>
      </c>
      <c r="C77" s="8">
        <v>0</v>
      </c>
      <c r="D77" s="8">
        <v>0</v>
      </c>
      <c r="E77" s="18">
        <v>1084</v>
      </c>
    </row>
    <row r="78" spans="1:6" x14ac:dyDescent="0.4">
      <c r="A78" s="36" t="s">
        <v>70</v>
      </c>
      <c r="B78" s="7">
        <v>9.9999999999909051E-3</v>
      </c>
      <c r="C78" s="8">
        <v>0</v>
      </c>
      <c r="D78" s="8">
        <v>9.9999999999909051E-3</v>
      </c>
      <c r="E78" s="11">
        <v>447</v>
      </c>
      <c r="F78" s="21"/>
    </row>
    <row r="79" spans="1:6" x14ac:dyDescent="0.4">
      <c r="A79" s="36" t="s">
        <v>71</v>
      </c>
      <c r="B79" s="7">
        <v>2.4634588235294359</v>
      </c>
      <c r="C79" s="8">
        <v>2.4634588235294359</v>
      </c>
      <c r="D79" s="8">
        <v>2.4634588235294359</v>
      </c>
      <c r="E79" s="9">
        <v>124</v>
      </c>
    </row>
    <row r="80" spans="1:6" x14ac:dyDescent="0.4">
      <c r="A80" s="36" t="s">
        <v>72</v>
      </c>
      <c r="B80" s="7">
        <v>-0.31799999999998363</v>
      </c>
      <c r="C80" s="8">
        <v>0</v>
      </c>
      <c r="D80" s="8">
        <v>0.2680000000000291</v>
      </c>
      <c r="E80" s="11">
        <v>934</v>
      </c>
    </row>
    <row r="81" spans="1:6" x14ac:dyDescent="0.4">
      <c r="A81" s="36" t="s">
        <v>73</v>
      </c>
      <c r="B81" s="7">
        <v>-0.39863999999974453</v>
      </c>
      <c r="C81" s="8">
        <v>0</v>
      </c>
      <c r="D81" s="8">
        <v>-0.33463999999978</v>
      </c>
      <c r="E81" s="11" t="s">
        <v>74</v>
      </c>
    </row>
    <row r="82" spans="1:6" x14ac:dyDescent="0.4">
      <c r="A82" s="36" t="s">
        <v>75</v>
      </c>
      <c r="B82" s="7">
        <v>-3.5840000000007421E-2</v>
      </c>
      <c r="C82" s="8">
        <v>0</v>
      </c>
      <c r="D82" s="8">
        <v>0</v>
      </c>
      <c r="E82" s="11">
        <v>975</v>
      </c>
    </row>
    <row r="83" spans="1:6" x14ac:dyDescent="0.4">
      <c r="A83" s="23" t="s">
        <v>75</v>
      </c>
      <c r="B83" s="7">
        <v>0.40591000000000577</v>
      </c>
      <c r="C83" s="8">
        <v>0</v>
      </c>
      <c r="D83" s="8">
        <v>0</v>
      </c>
      <c r="E83" s="11">
        <v>986</v>
      </c>
    </row>
    <row r="84" spans="1:6" x14ac:dyDescent="0.4">
      <c r="A84" s="6" t="s">
        <v>76</v>
      </c>
      <c r="B84" s="7">
        <v>0.81865000000084365</v>
      </c>
      <c r="C84" s="8">
        <v>0</v>
      </c>
      <c r="D84" s="8">
        <v>0.14999999999997726</v>
      </c>
      <c r="E84" s="11" t="s">
        <v>77</v>
      </c>
    </row>
    <row r="85" spans="1:6" x14ac:dyDescent="0.4">
      <c r="A85" s="6" t="s">
        <v>78</v>
      </c>
      <c r="B85" s="7">
        <v>0.35739999999992733</v>
      </c>
      <c r="C85" s="8">
        <v>0</v>
      </c>
      <c r="D85" s="8">
        <v>0.35739999999992733</v>
      </c>
      <c r="E85" s="11">
        <v>630</v>
      </c>
    </row>
    <row r="86" spans="1:6" x14ac:dyDescent="0.4">
      <c r="A86" s="6" t="s">
        <v>79</v>
      </c>
      <c r="B86" s="7">
        <v>-0.73994000000072901</v>
      </c>
      <c r="C86" s="8">
        <v>0</v>
      </c>
      <c r="D86" s="8">
        <v>-0.1087000000001126</v>
      </c>
      <c r="E86" s="11" t="s">
        <v>80</v>
      </c>
    </row>
    <row r="87" spans="1:6" x14ac:dyDescent="0.4">
      <c r="A87" s="17" t="s">
        <v>79</v>
      </c>
      <c r="B87" s="7">
        <v>-0.30360500000006141</v>
      </c>
      <c r="C87" s="37"/>
      <c r="D87" s="37"/>
      <c r="E87" s="18">
        <v>1042</v>
      </c>
    </row>
    <row r="88" spans="1:6" x14ac:dyDescent="0.4">
      <c r="A88" s="6" t="s">
        <v>81</v>
      </c>
      <c r="B88" s="7">
        <v>-9.6888888888884139E-2</v>
      </c>
      <c r="C88" s="8">
        <v>-9.6888888888884139E-2</v>
      </c>
      <c r="D88" s="8">
        <v>-9.6888888888884139E-2</v>
      </c>
      <c r="E88" s="9">
        <v>77</v>
      </c>
      <c r="F88" s="21"/>
    </row>
    <row r="89" spans="1:6" ht="47.25" x14ac:dyDescent="0.4">
      <c r="A89" s="6" t="s">
        <v>82</v>
      </c>
      <c r="B89" s="7">
        <v>-0.32988837848489538</v>
      </c>
      <c r="C89" s="8">
        <v>-24.396015198397379</v>
      </c>
      <c r="D89" s="8">
        <v>-0.32988837848489538</v>
      </c>
      <c r="E89" s="9" t="s">
        <v>83</v>
      </c>
      <c r="F89" s="21"/>
    </row>
    <row r="90" spans="1:6" x14ac:dyDescent="0.4">
      <c r="A90" s="29" t="s">
        <v>84</v>
      </c>
      <c r="B90" s="7">
        <v>-0.17501519999973425</v>
      </c>
      <c r="C90" s="8">
        <v>0</v>
      </c>
      <c r="D90" s="8">
        <v>0</v>
      </c>
      <c r="E90" s="11">
        <v>1061</v>
      </c>
    </row>
    <row r="91" spans="1:6" ht="32.25" x14ac:dyDescent="0.4">
      <c r="A91" s="6" t="s">
        <v>85</v>
      </c>
      <c r="B91" s="7">
        <v>-0.44808000000000447</v>
      </c>
      <c r="C91" s="8">
        <v>0</v>
      </c>
      <c r="D91" s="8">
        <v>-4.8000000001593435E-3</v>
      </c>
      <c r="E91" s="11" t="s">
        <v>86</v>
      </c>
      <c r="F91" s="21"/>
    </row>
    <row r="92" spans="1:6" x14ac:dyDescent="0.4">
      <c r="A92" s="68" t="s">
        <v>85</v>
      </c>
      <c r="B92" s="7">
        <v>1.0244999999940774E-2</v>
      </c>
      <c r="C92" s="40">
        <v>0</v>
      </c>
      <c r="D92" s="40">
        <v>0</v>
      </c>
      <c r="E92" s="45">
        <v>1000</v>
      </c>
    </row>
    <row r="93" spans="1:6" x14ac:dyDescent="0.4">
      <c r="A93" s="42" t="s">
        <v>87</v>
      </c>
      <c r="B93" s="7">
        <v>0.12710539138586796</v>
      </c>
      <c r="C93" s="40">
        <v>0.12710539138586796</v>
      </c>
      <c r="D93" s="40">
        <v>0.12710539138586796</v>
      </c>
      <c r="E93" s="43" t="s">
        <v>88</v>
      </c>
    </row>
    <row r="94" spans="1:6" x14ac:dyDescent="0.4">
      <c r="A94" s="42" t="s">
        <v>89</v>
      </c>
      <c r="B94" s="7">
        <v>-0.23710553505520693</v>
      </c>
      <c r="C94" s="40">
        <v>-0.23710553505520693</v>
      </c>
      <c r="D94" s="40">
        <v>-0.23710553505520693</v>
      </c>
      <c r="E94" s="43">
        <v>14</v>
      </c>
    </row>
    <row r="95" spans="1:6" x14ac:dyDescent="0.4">
      <c r="A95" s="42" t="s">
        <v>90</v>
      </c>
      <c r="B95" s="7">
        <v>0.24933370245543074</v>
      </c>
      <c r="C95" s="40">
        <v>-2.7044179104477735</v>
      </c>
      <c r="D95" s="40">
        <v>0.24933370245543074</v>
      </c>
      <c r="E95" s="43" t="s">
        <v>91</v>
      </c>
    </row>
    <row r="96" spans="1:6" x14ac:dyDescent="0.4">
      <c r="A96" s="133" t="s">
        <v>90</v>
      </c>
      <c r="B96" s="7">
        <f>'1142'!F6</f>
        <v>-0.72595000000001164</v>
      </c>
      <c r="C96" s="40">
        <v>0</v>
      </c>
      <c r="D96" s="40">
        <v>0</v>
      </c>
      <c r="E96" s="33">
        <v>1142</v>
      </c>
    </row>
    <row r="97" spans="1:5" x14ac:dyDescent="0.4">
      <c r="A97" s="133" t="s">
        <v>90</v>
      </c>
      <c r="B97" s="7">
        <f>'1152'!F6</f>
        <v>-0.26159999999993033</v>
      </c>
      <c r="C97" s="40">
        <v>0</v>
      </c>
      <c r="D97" s="40">
        <v>0</v>
      </c>
      <c r="E97" s="33">
        <v>1152</v>
      </c>
    </row>
    <row r="98" spans="1:5" x14ac:dyDescent="0.4">
      <c r="A98" s="42" t="s">
        <v>92</v>
      </c>
      <c r="B98" s="7">
        <v>0.16413500000010117</v>
      </c>
      <c r="C98" s="40"/>
      <c r="D98" s="40">
        <v>-0.27130000000011023</v>
      </c>
      <c r="E98" s="33" t="s">
        <v>93</v>
      </c>
    </row>
    <row r="99" spans="1:5" x14ac:dyDescent="0.4">
      <c r="A99" s="42" t="s">
        <v>94</v>
      </c>
      <c r="B99" s="7">
        <v>-0.41600000000016735</v>
      </c>
      <c r="C99" s="40">
        <v>0</v>
      </c>
      <c r="D99" s="40">
        <v>-0.41600000000016735</v>
      </c>
      <c r="E99" s="33">
        <v>614</v>
      </c>
    </row>
    <row r="100" spans="1:5" x14ac:dyDescent="0.4">
      <c r="A100" s="42" t="s">
        <v>95</v>
      </c>
      <c r="B100" s="7">
        <v>0.16249999999951115</v>
      </c>
      <c r="C100" s="40">
        <v>0</v>
      </c>
      <c r="D100" s="40">
        <v>-0.13250000000044793</v>
      </c>
      <c r="E100" s="33" t="s">
        <v>96</v>
      </c>
    </row>
    <row r="101" spans="1:5" x14ac:dyDescent="0.4">
      <c r="A101" s="46" t="s">
        <v>95</v>
      </c>
      <c r="B101" s="7">
        <v>-0.55433749999997417</v>
      </c>
      <c r="C101" s="40">
        <v>0</v>
      </c>
      <c r="D101" s="40">
        <v>0</v>
      </c>
      <c r="E101" s="33">
        <v>1092</v>
      </c>
    </row>
    <row r="102" spans="1:5" x14ac:dyDescent="0.4">
      <c r="A102" s="42" t="s">
        <v>97</v>
      </c>
      <c r="B102" s="7">
        <v>0.19320000000004711</v>
      </c>
      <c r="C102" s="40">
        <v>0</v>
      </c>
      <c r="D102" s="40">
        <v>0.19320000000004711</v>
      </c>
      <c r="E102" s="33" t="s">
        <v>98</v>
      </c>
    </row>
    <row r="103" spans="1:5" ht="62.25" x14ac:dyDescent="0.4">
      <c r="A103" s="42" t="s">
        <v>99</v>
      </c>
      <c r="B103" s="7">
        <v>-0.41606098767249478</v>
      </c>
      <c r="C103" s="40">
        <v>0</v>
      </c>
      <c r="D103" s="40">
        <v>-1.2516109876726205</v>
      </c>
      <c r="E103" s="43" t="s">
        <v>100</v>
      </c>
    </row>
    <row r="104" spans="1:5" x14ac:dyDescent="0.4">
      <c r="A104" s="71" t="s">
        <v>99</v>
      </c>
      <c r="B104" s="7">
        <v>-2.1334799999999632</v>
      </c>
      <c r="C104" s="50"/>
      <c r="D104" s="50"/>
      <c r="E104" s="45">
        <v>1037</v>
      </c>
    </row>
    <row r="105" spans="1:5" x14ac:dyDescent="0.4">
      <c r="A105" s="39" t="s">
        <v>99</v>
      </c>
      <c r="B105" s="7">
        <v>-0.41523199999994631</v>
      </c>
      <c r="C105" s="40">
        <v>0</v>
      </c>
      <c r="D105" s="40">
        <v>0</v>
      </c>
      <c r="E105" s="33">
        <v>1062</v>
      </c>
    </row>
    <row r="106" spans="1:5" x14ac:dyDescent="0.4">
      <c r="A106" s="30" t="s">
        <v>99</v>
      </c>
      <c r="B106" s="7">
        <v>-0.43294300000002295</v>
      </c>
      <c r="C106" s="40">
        <v>0</v>
      </c>
      <c r="D106" s="40">
        <v>0</v>
      </c>
      <c r="E106" s="33">
        <v>1096</v>
      </c>
    </row>
    <row r="107" spans="1:5" x14ac:dyDescent="0.4">
      <c r="A107" s="131" t="s">
        <v>99</v>
      </c>
      <c r="B107" s="7">
        <f>'1106'!F9</f>
        <v>-0.29450000000019827</v>
      </c>
      <c r="C107" s="40">
        <v>0</v>
      </c>
      <c r="D107" s="40">
        <v>0</v>
      </c>
      <c r="E107" s="33">
        <v>1106</v>
      </c>
    </row>
    <row r="108" spans="1:5" x14ac:dyDescent="0.4">
      <c r="A108" s="185" t="s">
        <v>99</v>
      </c>
      <c r="B108" s="7">
        <f>'1118'!F10</f>
        <v>-0.25924000000009073</v>
      </c>
      <c r="C108" s="40">
        <v>0</v>
      </c>
      <c r="D108" s="40">
        <v>0</v>
      </c>
      <c r="E108" s="33">
        <v>1118</v>
      </c>
    </row>
    <row r="109" spans="1:5" x14ac:dyDescent="0.4">
      <c r="A109" s="185" t="s">
        <v>99</v>
      </c>
      <c r="B109" s="7">
        <f>'1121'!F7</f>
        <v>0.3350999999997839</v>
      </c>
      <c r="C109" s="40">
        <v>0</v>
      </c>
      <c r="D109" s="40">
        <v>0</v>
      </c>
      <c r="E109" s="33">
        <v>1121</v>
      </c>
    </row>
    <row r="110" spans="1:5" x14ac:dyDescent="0.4">
      <c r="A110" s="206" t="s">
        <v>99</v>
      </c>
      <c r="B110" s="7">
        <f>'1122'!F6</f>
        <v>-0.50871000000006461</v>
      </c>
      <c r="C110" s="40">
        <v>0</v>
      </c>
      <c r="D110" s="40">
        <v>0</v>
      </c>
      <c r="E110" s="33">
        <v>1122</v>
      </c>
    </row>
    <row r="111" spans="1:5" x14ac:dyDescent="0.4">
      <c r="A111" s="224" t="s">
        <v>99</v>
      </c>
      <c r="B111" s="7">
        <f>'1129'!F7</f>
        <v>4.5910400000000209</v>
      </c>
      <c r="C111" s="40">
        <v>0</v>
      </c>
      <c r="D111" s="40">
        <v>0</v>
      </c>
      <c r="E111" s="33">
        <v>1129</v>
      </c>
    </row>
    <row r="112" spans="1:5" x14ac:dyDescent="0.4">
      <c r="A112" s="257" t="s">
        <v>99</v>
      </c>
      <c r="B112" s="7">
        <f>'1141'!F7</f>
        <v>-0.16479400000014266</v>
      </c>
      <c r="C112" s="40">
        <v>0</v>
      </c>
      <c r="D112" s="40">
        <v>0</v>
      </c>
      <c r="E112" s="33">
        <v>1141</v>
      </c>
    </row>
    <row r="113" spans="1:5" x14ac:dyDescent="0.4">
      <c r="A113" s="257" t="s">
        <v>99</v>
      </c>
      <c r="B113" s="7">
        <f>'1149'!F4</f>
        <v>-0.52383999999983644</v>
      </c>
      <c r="C113" s="40">
        <v>0</v>
      </c>
      <c r="D113" s="40">
        <v>0</v>
      </c>
      <c r="E113" s="33">
        <v>1149</v>
      </c>
    </row>
    <row r="114" spans="1:5" x14ac:dyDescent="0.4">
      <c r="A114" s="257" t="s">
        <v>99</v>
      </c>
      <c r="B114" s="7">
        <f>'1157'!F7</f>
        <v>0.90728500000011536</v>
      </c>
      <c r="C114" s="40">
        <v>0</v>
      </c>
      <c r="D114" s="40">
        <v>0</v>
      </c>
      <c r="E114" s="33">
        <v>1157</v>
      </c>
    </row>
    <row r="115" spans="1:5" x14ac:dyDescent="0.4">
      <c r="A115" s="42" t="s">
        <v>101</v>
      </c>
      <c r="B115" s="7">
        <v>-0.21187000000003309</v>
      </c>
      <c r="C115" s="40">
        <v>0</v>
      </c>
      <c r="D115" s="40">
        <v>0.13212999999990416</v>
      </c>
      <c r="E115" s="43" t="s">
        <v>102</v>
      </c>
    </row>
    <row r="116" spans="1:5" x14ac:dyDescent="0.4">
      <c r="A116" s="44" t="s">
        <v>101</v>
      </c>
      <c r="B116" s="7">
        <v>0.32127999999994472</v>
      </c>
      <c r="C116" s="40">
        <v>0</v>
      </c>
      <c r="D116" s="40">
        <v>0</v>
      </c>
      <c r="E116" s="45">
        <v>999</v>
      </c>
    </row>
    <row r="117" spans="1:5" x14ac:dyDescent="0.4">
      <c r="A117" s="46" t="s">
        <v>101</v>
      </c>
      <c r="B117" s="7">
        <v>0.14413750000005621</v>
      </c>
      <c r="C117" s="40">
        <v>0</v>
      </c>
      <c r="D117" s="40">
        <v>0</v>
      </c>
      <c r="E117" s="33">
        <v>1092</v>
      </c>
    </row>
    <row r="118" spans="1:5" x14ac:dyDescent="0.4">
      <c r="A118" s="42" t="s">
        <v>103</v>
      </c>
      <c r="B118" s="7">
        <v>0.23824000000013257</v>
      </c>
      <c r="C118" s="40">
        <v>0</v>
      </c>
      <c r="D118" s="40">
        <v>0.23824000000013257</v>
      </c>
      <c r="E118" s="33">
        <v>558</v>
      </c>
    </row>
    <row r="119" spans="1:5" x14ac:dyDescent="0.4">
      <c r="A119" s="42" t="s">
        <v>104</v>
      </c>
      <c r="B119" s="7">
        <v>-0.24820000000011078</v>
      </c>
      <c r="C119" s="40">
        <v>0</v>
      </c>
      <c r="D119" s="40">
        <v>-0.35720000000003438</v>
      </c>
      <c r="E119" s="33" t="s">
        <v>105</v>
      </c>
    </row>
    <row r="120" spans="1:5" x14ac:dyDescent="0.4">
      <c r="A120" s="47" t="s">
        <v>106</v>
      </c>
      <c r="B120" s="7">
        <v>-1.0719999999992069E-2</v>
      </c>
      <c r="C120" s="40">
        <v>0</v>
      </c>
      <c r="D120" s="40">
        <v>0.2680000000000291</v>
      </c>
      <c r="E120" s="33">
        <v>1005</v>
      </c>
    </row>
    <row r="121" spans="1:5" x14ac:dyDescent="0.4">
      <c r="A121" s="42" t="s">
        <v>107</v>
      </c>
      <c r="B121" s="7">
        <v>0.4932973791819677</v>
      </c>
      <c r="C121" s="40">
        <v>-0.24495762081784278</v>
      </c>
      <c r="D121" s="40">
        <v>-1.7917026208174889</v>
      </c>
      <c r="E121" s="43" t="s">
        <v>108</v>
      </c>
    </row>
    <row r="122" spans="1:5" x14ac:dyDescent="0.4">
      <c r="A122" s="42" t="s">
        <v>109</v>
      </c>
      <c r="B122" s="7">
        <v>-3.8399999999910506E-2</v>
      </c>
      <c r="C122" s="40">
        <v>0</v>
      </c>
      <c r="D122" s="40">
        <v>-3.8399999999910506E-2</v>
      </c>
      <c r="E122" s="33">
        <v>436</v>
      </c>
    </row>
    <row r="123" spans="1:5" x14ac:dyDescent="0.4">
      <c r="A123" s="42" t="s">
        <v>110</v>
      </c>
      <c r="B123" s="7">
        <v>-0.17650000000003274</v>
      </c>
      <c r="C123" s="40">
        <v>0</v>
      </c>
      <c r="D123" s="40">
        <v>-0.17650000000003274</v>
      </c>
      <c r="E123" s="33">
        <v>575</v>
      </c>
    </row>
    <row r="124" spans="1:5" x14ac:dyDescent="0.4">
      <c r="A124" s="42" t="s">
        <v>111</v>
      </c>
      <c r="B124" s="7">
        <v>-0.59049999999967895</v>
      </c>
      <c r="C124" s="40">
        <v>0</v>
      </c>
      <c r="D124" s="40">
        <v>-0.27249999999992269</v>
      </c>
      <c r="E124" s="33" t="s">
        <v>112</v>
      </c>
    </row>
    <row r="125" spans="1:5" ht="77.25" x14ac:dyDescent="0.4">
      <c r="A125" s="48" t="s">
        <v>113</v>
      </c>
      <c r="B125" s="7">
        <v>-0.99695473459337336</v>
      </c>
      <c r="C125" s="40">
        <v>0</v>
      </c>
      <c r="D125" s="40">
        <v>0.104960265406703</v>
      </c>
      <c r="E125" s="43" t="s">
        <v>114</v>
      </c>
    </row>
    <row r="126" spans="1:5" x14ac:dyDescent="0.4">
      <c r="A126" s="49" t="s">
        <v>113</v>
      </c>
      <c r="B126" s="7">
        <v>8.6400000000026012E-2</v>
      </c>
      <c r="C126" s="40">
        <v>0</v>
      </c>
      <c r="D126" s="40">
        <v>0.2680000000000291</v>
      </c>
      <c r="E126" s="45">
        <v>1016</v>
      </c>
    </row>
    <row r="127" spans="1:5" x14ac:dyDescent="0.4">
      <c r="A127" s="52" t="s">
        <v>113</v>
      </c>
      <c r="B127" s="7">
        <v>0.37938874999986183</v>
      </c>
      <c r="C127" s="40">
        <v>0</v>
      </c>
      <c r="D127" s="40">
        <v>0.26800000000002899</v>
      </c>
      <c r="E127" s="45">
        <v>1032</v>
      </c>
    </row>
    <row r="128" spans="1:5" x14ac:dyDescent="0.4">
      <c r="A128" s="71" t="s">
        <v>113</v>
      </c>
      <c r="B128" s="7">
        <v>-0.12927799999999934</v>
      </c>
      <c r="C128" s="50"/>
      <c r="D128" s="50"/>
      <c r="E128" s="45">
        <v>1038</v>
      </c>
    </row>
    <row r="129" spans="1:5" ht="65.25" customHeight="1" x14ac:dyDescent="0.4">
      <c r="A129" s="46" t="s">
        <v>113</v>
      </c>
      <c r="B129" s="7">
        <v>-4.9218000000109896E-2</v>
      </c>
      <c r="C129" s="40">
        <v>0</v>
      </c>
      <c r="D129" s="40">
        <v>0</v>
      </c>
      <c r="E129" s="33">
        <v>1088</v>
      </c>
    </row>
    <row r="130" spans="1:5" x14ac:dyDescent="0.4">
      <c r="A130" s="119" t="s">
        <v>113</v>
      </c>
      <c r="B130" s="7">
        <f>'1105'!F9</f>
        <v>0.52700750000008156</v>
      </c>
      <c r="C130" s="40">
        <v>0</v>
      </c>
      <c r="D130" s="40">
        <v>0</v>
      </c>
      <c r="E130" s="33">
        <v>1105</v>
      </c>
    </row>
    <row r="131" spans="1:5" x14ac:dyDescent="0.4">
      <c r="A131" s="133" t="s">
        <v>113</v>
      </c>
      <c r="B131" s="7">
        <f>'1143'!F5</f>
        <v>-0.14235000000007858</v>
      </c>
      <c r="C131" s="40">
        <v>0</v>
      </c>
      <c r="D131" s="40">
        <v>0</v>
      </c>
      <c r="E131" s="33">
        <v>1143</v>
      </c>
    </row>
    <row r="132" spans="1:5" x14ac:dyDescent="0.4">
      <c r="A132" s="42" t="s">
        <v>115</v>
      </c>
      <c r="B132" s="7">
        <v>-0.35869999999994207</v>
      </c>
      <c r="C132" s="40">
        <v>0</v>
      </c>
      <c r="D132" s="40">
        <v>0</v>
      </c>
      <c r="E132" s="33">
        <v>753</v>
      </c>
    </row>
    <row r="133" spans="1:5" x14ac:dyDescent="0.4">
      <c r="A133" s="48" t="s">
        <v>116</v>
      </c>
      <c r="B133" s="7">
        <v>0.22897000000011758</v>
      </c>
      <c r="C133" s="40">
        <v>0</v>
      </c>
      <c r="D133" s="40">
        <v>0</v>
      </c>
      <c r="E133" s="33" t="s">
        <v>117</v>
      </c>
    </row>
    <row r="134" spans="1:5" x14ac:dyDescent="0.4">
      <c r="A134" s="54" t="s">
        <v>116</v>
      </c>
      <c r="B134" s="7">
        <v>-0.4182999999999879</v>
      </c>
      <c r="C134" s="40">
        <v>0</v>
      </c>
      <c r="D134" s="40">
        <v>0</v>
      </c>
      <c r="E134" s="33">
        <v>994</v>
      </c>
    </row>
    <row r="135" spans="1:5" x14ac:dyDescent="0.4">
      <c r="A135" s="68" t="s">
        <v>116</v>
      </c>
      <c r="B135" s="7">
        <v>-0.29755500000004531</v>
      </c>
      <c r="C135" s="40">
        <v>0</v>
      </c>
      <c r="D135" s="40">
        <v>0</v>
      </c>
      <c r="E135" s="45">
        <v>1000</v>
      </c>
    </row>
    <row r="136" spans="1:5" x14ac:dyDescent="0.4">
      <c r="A136" s="51" t="s">
        <v>116</v>
      </c>
      <c r="B136" s="7">
        <v>-0.38643999999999323</v>
      </c>
      <c r="C136" s="40">
        <v>0</v>
      </c>
      <c r="D136" s="40">
        <v>0.2680000000000291</v>
      </c>
      <c r="E136" s="33">
        <v>1005</v>
      </c>
    </row>
    <row r="137" spans="1:5" x14ac:dyDescent="0.4">
      <c r="A137" s="6" t="s">
        <v>118</v>
      </c>
      <c r="B137" s="7">
        <v>0.36670000000003711</v>
      </c>
      <c r="C137" s="40">
        <v>0</v>
      </c>
      <c r="D137" s="40">
        <v>0</v>
      </c>
      <c r="E137" s="33" t="s">
        <v>119</v>
      </c>
    </row>
    <row r="138" spans="1:5" x14ac:dyDescent="0.4">
      <c r="A138" s="6" t="s">
        <v>120</v>
      </c>
      <c r="B138" s="7">
        <v>0</v>
      </c>
      <c r="C138" s="40">
        <v>0</v>
      </c>
      <c r="D138" s="40">
        <v>0</v>
      </c>
      <c r="E138" s="43">
        <v>298</v>
      </c>
    </row>
    <row r="139" spans="1:5" x14ac:dyDescent="0.4">
      <c r="A139" s="6" t="s">
        <v>121</v>
      </c>
      <c r="B139" s="7">
        <v>6.5620952029520367</v>
      </c>
      <c r="C139" s="40">
        <v>1.1187952029520147</v>
      </c>
      <c r="D139" s="40">
        <v>6.5620952029520367</v>
      </c>
      <c r="E139" s="43" t="s">
        <v>122</v>
      </c>
    </row>
    <row r="140" spans="1:5" x14ac:dyDescent="0.4">
      <c r="A140" s="6" t="s">
        <v>123</v>
      </c>
      <c r="B140" s="7">
        <v>2.027686988847563</v>
      </c>
      <c r="C140" s="40">
        <v>2.027686988847563</v>
      </c>
      <c r="D140" s="40">
        <v>2.027686988847563</v>
      </c>
      <c r="E140" s="43">
        <v>238</v>
      </c>
    </row>
    <row r="141" spans="1:5" x14ac:dyDescent="0.4">
      <c r="A141" s="6" t="s">
        <v>124</v>
      </c>
      <c r="B141" s="7">
        <v>0.65476843870538914</v>
      </c>
      <c r="C141" s="40">
        <v>0.65476843870538914</v>
      </c>
      <c r="D141" s="40">
        <v>0.65476843870538914</v>
      </c>
      <c r="E141" s="43" t="s">
        <v>125</v>
      </c>
    </row>
    <row r="142" spans="1:5" x14ac:dyDescent="0.4">
      <c r="A142" s="6" t="s">
        <v>126</v>
      </c>
      <c r="B142" s="7">
        <v>0.39745999999968262</v>
      </c>
      <c r="C142" s="40">
        <v>0</v>
      </c>
      <c r="D142" s="40">
        <v>0</v>
      </c>
      <c r="E142" s="33" t="s">
        <v>127</v>
      </c>
    </row>
    <row r="143" spans="1:5" x14ac:dyDescent="0.4">
      <c r="A143" s="28" t="s">
        <v>126</v>
      </c>
      <c r="B143" s="7">
        <v>-2.5176054999997177</v>
      </c>
      <c r="C143" s="40">
        <v>0</v>
      </c>
      <c r="D143" s="40">
        <v>0.26800000000002899</v>
      </c>
      <c r="E143" s="45">
        <v>1027</v>
      </c>
    </row>
    <row r="144" spans="1:5" x14ac:dyDescent="0.4">
      <c r="A144" s="6" t="s">
        <v>128</v>
      </c>
      <c r="B144" s="7">
        <v>-9.3000000006000505E-3</v>
      </c>
      <c r="C144" s="40">
        <v>0</v>
      </c>
      <c r="D144" s="40">
        <v>4.1889999999391136E-2</v>
      </c>
      <c r="E144" s="33" t="s">
        <v>129</v>
      </c>
    </row>
    <row r="145" spans="1:5" x14ac:dyDescent="0.4">
      <c r="A145" s="28" t="s">
        <v>128</v>
      </c>
      <c r="B145" s="7">
        <v>0.41586699999993471</v>
      </c>
      <c r="C145" s="40">
        <v>0</v>
      </c>
      <c r="D145" s="40">
        <v>0.26800000000002899</v>
      </c>
      <c r="E145" s="45">
        <v>1030</v>
      </c>
    </row>
    <row r="146" spans="1:5" x14ac:dyDescent="0.4">
      <c r="A146" s="6" t="s">
        <v>130</v>
      </c>
      <c r="B146" s="7">
        <v>0.10172406639003384</v>
      </c>
      <c r="C146" s="40">
        <v>0.10172406639003384</v>
      </c>
      <c r="D146" s="40">
        <v>0.10172406639003384</v>
      </c>
      <c r="E146" s="43">
        <v>215</v>
      </c>
    </row>
    <row r="147" spans="1:5" x14ac:dyDescent="0.4">
      <c r="A147" s="6" t="s">
        <v>131</v>
      </c>
      <c r="B147" s="7">
        <v>6.9319097079392122</v>
      </c>
      <c r="C147" s="40">
        <v>6.9319097079392122</v>
      </c>
      <c r="D147" s="40">
        <v>6.9319097079392122</v>
      </c>
      <c r="E147" s="53">
        <v>221232</v>
      </c>
    </row>
    <row r="148" spans="1:5" x14ac:dyDescent="0.4">
      <c r="A148" s="19" t="s">
        <v>132</v>
      </c>
      <c r="B148" s="7">
        <v>-0.91240000000004784</v>
      </c>
      <c r="C148" s="40">
        <v>0</v>
      </c>
      <c r="D148" s="40">
        <v>0.2680000000000291</v>
      </c>
      <c r="E148" s="33" t="s">
        <v>133</v>
      </c>
    </row>
    <row r="149" spans="1:5" x14ac:dyDescent="0.4">
      <c r="A149" s="51" t="s">
        <v>132</v>
      </c>
      <c r="B149" s="7">
        <v>0.16546000000005279</v>
      </c>
      <c r="C149" s="40">
        <v>0</v>
      </c>
      <c r="D149" s="40">
        <v>0.2680000000000291</v>
      </c>
      <c r="E149" s="33">
        <v>1007</v>
      </c>
    </row>
    <row r="150" spans="1:5" x14ac:dyDescent="0.4">
      <c r="A150" s="29" t="s">
        <v>132</v>
      </c>
      <c r="B150" s="7">
        <v>-0.17501519999973425</v>
      </c>
      <c r="C150" s="40">
        <v>0</v>
      </c>
      <c r="D150" s="40">
        <v>0</v>
      </c>
      <c r="E150" s="33">
        <v>1061</v>
      </c>
    </row>
    <row r="151" spans="1:5" x14ac:dyDescent="0.4">
      <c r="A151" s="38" t="s">
        <v>132</v>
      </c>
      <c r="B151" s="7">
        <v>0.20297049999999217</v>
      </c>
      <c r="C151" s="40">
        <v>0</v>
      </c>
      <c r="D151" s="40">
        <v>0</v>
      </c>
      <c r="E151" s="33">
        <v>1089</v>
      </c>
    </row>
    <row r="152" spans="1:5" x14ac:dyDescent="0.4">
      <c r="A152" s="6" t="s">
        <v>134</v>
      </c>
      <c r="B152" s="7">
        <v>-0.23659999999995307</v>
      </c>
      <c r="C152" s="40">
        <v>0</v>
      </c>
      <c r="D152" s="40">
        <v>0.2680000000000291</v>
      </c>
      <c r="E152" s="33">
        <v>947</v>
      </c>
    </row>
    <row r="153" spans="1:5" x14ac:dyDescent="0.4">
      <c r="A153" s="23" t="s">
        <v>134</v>
      </c>
      <c r="B153" s="7">
        <v>-0.45939999999995962</v>
      </c>
      <c r="C153" s="40">
        <v>0</v>
      </c>
      <c r="D153" s="40">
        <v>0</v>
      </c>
      <c r="E153" s="33">
        <v>981</v>
      </c>
    </row>
    <row r="154" spans="1:5" x14ac:dyDescent="0.4">
      <c r="A154" s="29" t="s">
        <v>134</v>
      </c>
      <c r="B154" s="7">
        <v>0.40852499999982683</v>
      </c>
      <c r="C154" s="40">
        <v>0</v>
      </c>
      <c r="D154" s="40">
        <v>0</v>
      </c>
      <c r="E154" s="33">
        <v>1058</v>
      </c>
    </row>
    <row r="155" spans="1:5" x14ac:dyDescent="0.4">
      <c r="A155" s="29" t="s">
        <v>134</v>
      </c>
      <c r="B155" s="7">
        <v>-8.8115337499630186E-2</v>
      </c>
      <c r="C155" s="40">
        <v>0</v>
      </c>
      <c r="D155" s="40">
        <v>0</v>
      </c>
      <c r="E155" s="33">
        <v>1059</v>
      </c>
    </row>
    <row r="156" spans="1:5" x14ac:dyDescent="0.4">
      <c r="A156" s="29" t="s">
        <v>134</v>
      </c>
      <c r="B156" s="7">
        <v>-0.49756000000002132</v>
      </c>
      <c r="C156" s="40">
        <v>0</v>
      </c>
      <c r="D156" s="40">
        <v>0</v>
      </c>
      <c r="E156" s="33">
        <v>1066</v>
      </c>
    </row>
    <row r="157" spans="1:5" x14ac:dyDescent="0.4">
      <c r="A157" s="25" t="s">
        <v>134</v>
      </c>
      <c r="B157" s="7">
        <v>-0.47496000000001004</v>
      </c>
      <c r="C157" s="40">
        <v>0</v>
      </c>
      <c r="D157" s="40">
        <v>0</v>
      </c>
      <c r="E157" s="45">
        <v>1074</v>
      </c>
    </row>
    <row r="158" spans="1:5" x14ac:dyDescent="0.4">
      <c r="A158" s="38" t="s">
        <v>134</v>
      </c>
      <c r="B158" s="7">
        <v>0.23856200000000172</v>
      </c>
      <c r="C158" s="40">
        <v>0</v>
      </c>
      <c r="D158" s="40">
        <v>0</v>
      </c>
      <c r="E158" s="33">
        <v>1086</v>
      </c>
    </row>
    <row r="159" spans="1:5" x14ac:dyDescent="0.4">
      <c r="A159" s="38" t="s">
        <v>134</v>
      </c>
      <c r="B159" s="7">
        <v>0.37085000000024593</v>
      </c>
      <c r="C159" s="40">
        <v>0</v>
      </c>
      <c r="D159" s="40">
        <v>0</v>
      </c>
      <c r="E159" s="33">
        <v>1092</v>
      </c>
    </row>
    <row r="160" spans="1:5" x14ac:dyDescent="0.4">
      <c r="A160" s="123" t="s">
        <v>134</v>
      </c>
      <c r="B160" s="7">
        <f>'1105'!F6</f>
        <v>1.0482680000000073</v>
      </c>
      <c r="C160" s="40">
        <v>0</v>
      </c>
      <c r="D160" s="40">
        <v>0</v>
      </c>
      <c r="E160" s="33">
        <v>1105</v>
      </c>
    </row>
    <row r="161" spans="1:5" x14ac:dyDescent="0.4">
      <c r="A161" s="6" t="s">
        <v>135</v>
      </c>
      <c r="B161" s="7">
        <v>-0.34239999999977044</v>
      </c>
      <c r="C161" s="40">
        <v>0</v>
      </c>
      <c r="D161" s="40">
        <v>-0.34239999999977044</v>
      </c>
      <c r="E161" s="33" t="s">
        <v>136</v>
      </c>
    </row>
    <row r="162" spans="1:5" x14ac:dyDescent="0.4">
      <c r="A162" s="6" t="s">
        <v>137</v>
      </c>
      <c r="B162" s="7">
        <v>-3.8400000000251566E-3</v>
      </c>
      <c r="C162" s="40">
        <v>0</v>
      </c>
      <c r="D162" s="40">
        <v>0.2680000000000291</v>
      </c>
      <c r="E162" s="33">
        <v>942</v>
      </c>
    </row>
    <row r="163" spans="1:5" x14ac:dyDescent="0.4">
      <c r="A163" s="6" t="s">
        <v>138</v>
      </c>
      <c r="B163" s="7">
        <v>9.1367439114391118</v>
      </c>
      <c r="C163" s="40">
        <v>9.1367439114391118</v>
      </c>
      <c r="D163" s="40">
        <v>9.1367439114391118</v>
      </c>
      <c r="E163" s="43">
        <v>104</v>
      </c>
    </row>
    <row r="164" spans="1:5" x14ac:dyDescent="0.4">
      <c r="A164" s="6" t="s">
        <v>139</v>
      </c>
      <c r="B164" s="7">
        <v>0.37560000000007676</v>
      </c>
      <c r="C164" s="40">
        <v>0</v>
      </c>
      <c r="D164" s="40">
        <v>0.37560000000007676</v>
      </c>
      <c r="E164" s="33">
        <v>446</v>
      </c>
    </row>
    <row r="165" spans="1:5" x14ac:dyDescent="0.4">
      <c r="A165" s="6" t="s">
        <v>140</v>
      </c>
      <c r="B165" s="7">
        <v>-0.28539999590230991</v>
      </c>
      <c r="C165" s="40">
        <v>-3.3694989858011581</v>
      </c>
      <c r="D165" s="40">
        <v>-0.28539999590230991</v>
      </c>
      <c r="E165" s="43" t="s">
        <v>141</v>
      </c>
    </row>
    <row r="166" spans="1:5" x14ac:dyDescent="0.4">
      <c r="A166" s="6" t="s">
        <v>142</v>
      </c>
      <c r="B166" s="7">
        <v>0.27408328358202994</v>
      </c>
      <c r="C166" s="40">
        <v>0.27408328358202994</v>
      </c>
      <c r="D166" s="40">
        <v>0.27408328358202994</v>
      </c>
      <c r="E166" s="43" t="s">
        <v>143</v>
      </c>
    </row>
    <row r="167" spans="1:5" x14ac:dyDescent="0.4">
      <c r="A167" s="6" t="s">
        <v>144</v>
      </c>
      <c r="B167" s="7">
        <v>0.35928000000001248</v>
      </c>
      <c r="C167" s="40">
        <v>0</v>
      </c>
      <c r="D167" s="40">
        <v>0.2680000000000291</v>
      </c>
      <c r="E167" s="33">
        <v>940</v>
      </c>
    </row>
    <row r="168" spans="1:5" x14ac:dyDescent="0.4">
      <c r="A168" s="28" t="s">
        <v>145</v>
      </c>
      <c r="B168" s="7">
        <v>-2.3320000000012442E-2</v>
      </c>
      <c r="C168" s="40">
        <v>0</v>
      </c>
      <c r="D168" s="40">
        <v>0.26800000000002899</v>
      </c>
      <c r="E168" s="45">
        <v>1022</v>
      </c>
    </row>
    <row r="169" spans="1:5" x14ac:dyDescent="0.4">
      <c r="A169" s="123" t="s">
        <v>1344</v>
      </c>
      <c r="B169" s="7">
        <f>'1105'!F7</f>
        <v>-0.41739450000000033</v>
      </c>
      <c r="C169" s="40">
        <v>0</v>
      </c>
      <c r="D169" s="40">
        <v>0</v>
      </c>
      <c r="E169" s="33">
        <v>1105</v>
      </c>
    </row>
    <row r="170" spans="1:5" ht="40.5" customHeight="1" x14ac:dyDescent="0.4">
      <c r="A170" s="6" t="s">
        <v>146</v>
      </c>
      <c r="B170" s="7">
        <v>0.28308111871763231</v>
      </c>
      <c r="C170" s="40">
        <v>0.65835111871790275</v>
      </c>
      <c r="D170" s="40">
        <v>-1.0358881282385823E-2</v>
      </c>
      <c r="E170" s="43" t="s">
        <v>147</v>
      </c>
    </row>
    <row r="171" spans="1:5" x14ac:dyDescent="0.4">
      <c r="A171" s="51" t="s">
        <v>146</v>
      </c>
      <c r="B171" s="7">
        <v>-2.4112500000228465E-2</v>
      </c>
      <c r="C171" s="40">
        <v>0</v>
      </c>
      <c r="D171" s="40">
        <v>0.2680000000000291</v>
      </c>
      <c r="E171" s="33">
        <v>1011</v>
      </c>
    </row>
    <row r="172" spans="1:5" x14ac:dyDescent="0.4">
      <c r="A172" s="6" t="s">
        <v>148</v>
      </c>
      <c r="B172" s="7">
        <v>33.057609999999841</v>
      </c>
      <c r="C172" s="40">
        <v>0</v>
      </c>
      <c r="D172" s="40">
        <v>32.73880999999983</v>
      </c>
      <c r="E172" s="33" t="s">
        <v>149</v>
      </c>
    </row>
    <row r="173" spans="1:5" x14ac:dyDescent="0.4">
      <c r="A173" s="56" t="s">
        <v>150</v>
      </c>
      <c r="B173" s="7">
        <v>8.2025644218731486E-2</v>
      </c>
      <c r="C173" s="40">
        <v>8.2025644218731486E-2</v>
      </c>
      <c r="D173" s="40">
        <v>8.2025644218731486E-2</v>
      </c>
      <c r="E173" s="43" t="s">
        <v>151</v>
      </c>
    </row>
    <row r="174" spans="1:5" x14ac:dyDescent="0.4">
      <c r="A174" s="29" t="s">
        <v>150</v>
      </c>
      <c r="B174" s="7">
        <v>-8.8115337499630186E-2</v>
      </c>
      <c r="C174" s="40">
        <v>0</v>
      </c>
      <c r="D174" s="40">
        <v>0</v>
      </c>
      <c r="E174" s="33">
        <v>1059</v>
      </c>
    </row>
    <row r="175" spans="1:5" ht="30.75" customHeight="1" x14ac:dyDescent="0.4">
      <c r="A175" s="6" t="s">
        <v>152</v>
      </c>
      <c r="B175" s="7">
        <v>11.680638989447544</v>
      </c>
      <c r="C175" s="40">
        <v>-12.139438877755509</v>
      </c>
      <c r="D175" s="40">
        <v>11.680638989447544</v>
      </c>
      <c r="E175" s="43" t="s">
        <v>153</v>
      </c>
    </row>
    <row r="176" spans="1:5" x14ac:dyDescent="0.4">
      <c r="A176" s="6" t="s">
        <v>154</v>
      </c>
      <c r="B176" s="7">
        <v>-0.66515999999990072</v>
      </c>
      <c r="C176" s="40">
        <v>0</v>
      </c>
      <c r="D176" s="40">
        <v>4.2800000000056571E-2</v>
      </c>
      <c r="E176" s="33" t="s">
        <v>155</v>
      </c>
    </row>
    <row r="177" spans="1:5" x14ac:dyDescent="0.4">
      <c r="A177" s="6" t="s">
        <v>156</v>
      </c>
      <c r="B177" s="7">
        <v>-4.8575910236309028E-2</v>
      </c>
      <c r="C177" s="40">
        <v>-7.607591023634086E-2</v>
      </c>
      <c r="D177" s="40">
        <v>-4.8575910236309028E-2</v>
      </c>
      <c r="E177" s="43" t="s">
        <v>157</v>
      </c>
    </row>
    <row r="178" spans="1:5" x14ac:dyDescent="0.4">
      <c r="A178" s="6" t="s">
        <v>158</v>
      </c>
      <c r="B178" s="7">
        <v>0.55199999999990723</v>
      </c>
      <c r="C178" s="40">
        <v>0</v>
      </c>
      <c r="D178" s="40">
        <v>0.2680000000000291</v>
      </c>
      <c r="E178" s="33" t="s">
        <v>159</v>
      </c>
    </row>
    <row r="179" spans="1:5" x14ac:dyDescent="0.4">
      <c r="A179" s="6" t="s">
        <v>160</v>
      </c>
      <c r="B179" s="7">
        <v>-0.41880000000003292</v>
      </c>
      <c r="C179" s="40">
        <v>0</v>
      </c>
      <c r="D179" s="40">
        <v>-0.41880000000003292</v>
      </c>
      <c r="E179" s="33">
        <v>407</v>
      </c>
    </row>
    <row r="180" spans="1:5" x14ac:dyDescent="0.4">
      <c r="A180" s="6" t="s">
        <v>161</v>
      </c>
      <c r="B180" s="7">
        <v>-2.1400000000085129E-2</v>
      </c>
      <c r="C180" s="40">
        <v>0</v>
      </c>
      <c r="D180" s="40">
        <v>0.27159999999980755</v>
      </c>
      <c r="E180" s="33" t="s">
        <v>162</v>
      </c>
    </row>
    <row r="181" spans="1:5" x14ac:dyDescent="0.4">
      <c r="A181" s="131" t="s">
        <v>1346</v>
      </c>
      <c r="B181" s="7">
        <f>'1106'!F7</f>
        <v>-0.39239000000009128</v>
      </c>
      <c r="C181" s="40">
        <v>0</v>
      </c>
      <c r="D181" s="40">
        <v>0</v>
      </c>
      <c r="E181" s="33">
        <v>1106</v>
      </c>
    </row>
    <row r="182" spans="1:5" x14ac:dyDescent="0.4">
      <c r="A182" s="6" t="s">
        <v>163</v>
      </c>
      <c r="B182" s="7">
        <v>1.4292199999999866</v>
      </c>
      <c r="C182" s="40">
        <v>0</v>
      </c>
      <c r="D182" s="40">
        <v>-0.17178000000001248</v>
      </c>
      <c r="E182" s="33">
        <v>956</v>
      </c>
    </row>
    <row r="183" spans="1:5" x14ac:dyDescent="0.4">
      <c r="A183" s="57" t="s">
        <v>163</v>
      </c>
      <c r="B183" s="7">
        <v>0.27120000000002165</v>
      </c>
      <c r="C183" s="40">
        <v>0</v>
      </c>
      <c r="D183" s="40">
        <v>0.2680000000000291</v>
      </c>
      <c r="E183" s="45">
        <v>1016</v>
      </c>
    </row>
    <row r="184" spans="1:5" x14ac:dyDescent="0.4">
      <c r="A184" s="6" t="s">
        <v>164</v>
      </c>
      <c r="B184" s="7">
        <v>0.56514221828558675</v>
      </c>
      <c r="C184" s="40">
        <v>10.469532218285849</v>
      </c>
      <c r="D184" s="40">
        <v>0.56514221828558675</v>
      </c>
      <c r="E184" s="43" t="s">
        <v>165</v>
      </c>
    </row>
    <row r="185" spans="1:5" x14ac:dyDescent="0.4">
      <c r="A185" s="6" t="s">
        <v>166</v>
      </c>
      <c r="B185" s="7">
        <v>0.1393999999999096</v>
      </c>
      <c r="C185" s="40">
        <v>0</v>
      </c>
      <c r="D185" s="40">
        <v>0.1393999999999096</v>
      </c>
      <c r="E185" s="33" t="s">
        <v>167</v>
      </c>
    </row>
    <row r="186" spans="1:5" x14ac:dyDescent="0.4">
      <c r="A186" s="6" t="s">
        <v>168</v>
      </c>
      <c r="B186" s="7">
        <v>-0.25171999999940908</v>
      </c>
      <c r="C186" s="40">
        <v>0</v>
      </c>
      <c r="D186" s="40">
        <v>-0.25171999999940908</v>
      </c>
      <c r="E186" s="33" t="s">
        <v>169</v>
      </c>
    </row>
    <row r="187" spans="1:5" x14ac:dyDescent="0.4">
      <c r="A187" s="6" t="s">
        <v>170</v>
      </c>
      <c r="B187" s="7">
        <v>0.51679999999987558</v>
      </c>
      <c r="C187" s="40">
        <v>0</v>
      </c>
      <c r="D187" s="40">
        <v>0.25679999999988468</v>
      </c>
      <c r="E187" s="33" t="s">
        <v>171</v>
      </c>
    </row>
    <row r="188" spans="1:5" x14ac:dyDescent="0.4">
      <c r="A188" s="206" t="s">
        <v>170</v>
      </c>
      <c r="B188" s="7">
        <f>'1124'!F7</f>
        <v>7.4859999999944193E-2</v>
      </c>
      <c r="C188" s="40">
        <v>0</v>
      </c>
      <c r="D188" s="40">
        <v>0</v>
      </c>
      <c r="E188" s="33">
        <v>1124</v>
      </c>
    </row>
    <row r="189" spans="1:5" x14ac:dyDescent="0.4">
      <c r="A189" s="257" t="s">
        <v>170</v>
      </c>
      <c r="B189" s="7">
        <f>'1141'!F6</f>
        <v>-0.66304600000006531</v>
      </c>
      <c r="C189" s="40">
        <v>0</v>
      </c>
      <c r="D189" s="40">
        <v>0</v>
      </c>
      <c r="E189" s="33">
        <v>1141</v>
      </c>
    </row>
    <row r="190" spans="1:5" x14ac:dyDescent="0.4">
      <c r="A190" s="6" t="s">
        <v>172</v>
      </c>
      <c r="B190" s="7">
        <v>-0.19245999999986907</v>
      </c>
      <c r="C190" s="40">
        <v>0</v>
      </c>
      <c r="D190" s="40">
        <v>7.0900000000165164E-2</v>
      </c>
      <c r="E190" s="33" t="s">
        <v>173</v>
      </c>
    </row>
    <row r="191" spans="1:5" x14ac:dyDescent="0.4">
      <c r="A191" s="206" t="s">
        <v>172</v>
      </c>
      <c r="B191" s="7">
        <f>'1123'!F5</f>
        <v>-5.5060000000139553E-2</v>
      </c>
      <c r="C191" s="40">
        <v>0</v>
      </c>
      <c r="D191" s="40">
        <v>0</v>
      </c>
      <c r="E191" s="33">
        <v>1123</v>
      </c>
    </row>
    <row r="192" spans="1:5" x14ac:dyDescent="0.4">
      <c r="A192" s="57" t="s">
        <v>174</v>
      </c>
      <c r="B192" s="7">
        <v>67.59680000000003</v>
      </c>
      <c r="C192" s="40">
        <v>0</v>
      </c>
      <c r="D192" s="40">
        <v>0.2680000000000291</v>
      </c>
      <c r="E192" s="45">
        <v>1017</v>
      </c>
    </row>
    <row r="193" spans="1:5" ht="53.1" customHeight="1" x14ac:dyDescent="0.4">
      <c r="A193" s="6" t="s">
        <v>175</v>
      </c>
      <c r="B193" s="7">
        <v>18.380139999999756</v>
      </c>
      <c r="C193" s="40">
        <v>0</v>
      </c>
      <c r="D193" s="40">
        <v>0.2680000000000291</v>
      </c>
      <c r="E193" s="33" t="s">
        <v>176</v>
      </c>
    </row>
    <row r="194" spans="1:5" x14ac:dyDescent="0.4">
      <c r="A194" s="6" t="s">
        <v>177</v>
      </c>
      <c r="B194" s="7">
        <v>0.13200000000006185</v>
      </c>
      <c r="C194" s="40">
        <v>0</v>
      </c>
      <c r="D194" s="40">
        <v>0.26800000000002899</v>
      </c>
      <c r="E194" s="33">
        <v>920</v>
      </c>
    </row>
    <row r="195" spans="1:5" x14ac:dyDescent="0.4">
      <c r="A195" s="6" t="s">
        <v>178</v>
      </c>
      <c r="B195" s="7">
        <v>-1.4542921452389237</v>
      </c>
      <c r="C195" s="40">
        <v>-1.4542921452389237</v>
      </c>
      <c r="D195" s="40">
        <v>-1.4542921452389237</v>
      </c>
      <c r="E195" s="43">
        <v>251</v>
      </c>
    </row>
    <row r="196" spans="1:5" ht="33" customHeight="1" x14ac:dyDescent="0.4">
      <c r="A196" s="36" t="s">
        <v>179</v>
      </c>
      <c r="B196" s="7">
        <v>1.3579013389119154E-2</v>
      </c>
      <c r="C196" s="40">
        <v>-3.2036740230482224</v>
      </c>
      <c r="D196" s="40">
        <v>-0.25252098661093214</v>
      </c>
      <c r="E196" s="43" t="s">
        <v>180</v>
      </c>
    </row>
    <row r="197" spans="1:5" x14ac:dyDescent="0.4">
      <c r="A197" s="56" t="s">
        <v>181</v>
      </c>
      <c r="B197" s="7">
        <v>-0.38012712190447928</v>
      </c>
      <c r="C197" s="40">
        <v>0</v>
      </c>
      <c r="D197" s="40">
        <v>-0.38012712190447928</v>
      </c>
      <c r="E197" s="43" t="s">
        <v>182</v>
      </c>
    </row>
    <row r="198" spans="1:5" x14ac:dyDescent="0.4">
      <c r="A198" s="56" t="s">
        <v>183</v>
      </c>
      <c r="B198" s="7">
        <v>0.36684354243539019</v>
      </c>
      <c r="C198" s="40">
        <v>0.36684354243539019</v>
      </c>
      <c r="D198" s="40">
        <v>0.36684354243539019</v>
      </c>
      <c r="E198" s="43">
        <v>231</v>
      </c>
    </row>
    <row r="199" spans="1:5" x14ac:dyDescent="0.4">
      <c r="A199" s="6" t="s">
        <v>184</v>
      </c>
      <c r="B199" s="7">
        <v>5.4255364794007619</v>
      </c>
      <c r="C199" s="40">
        <v>5.4255364794007619</v>
      </c>
      <c r="D199" s="40">
        <v>5.4255364794007619</v>
      </c>
      <c r="E199" s="43">
        <v>30</v>
      </c>
    </row>
    <row r="200" spans="1:5" x14ac:dyDescent="0.4">
      <c r="A200" s="6" t="s">
        <v>185</v>
      </c>
      <c r="B200" s="7">
        <v>0.25081128532008279</v>
      </c>
      <c r="C200" s="40">
        <v>-0.38896686932196189</v>
      </c>
      <c r="D200" s="40">
        <v>0.25081128532008279</v>
      </c>
      <c r="E200" s="43" t="s">
        <v>186</v>
      </c>
    </row>
    <row r="201" spans="1:5" x14ac:dyDescent="0.4">
      <c r="A201" s="257" t="s">
        <v>185</v>
      </c>
      <c r="B201" s="7">
        <f>'1148'!F5</f>
        <v>0.1229600000000346</v>
      </c>
      <c r="C201" s="40">
        <v>0</v>
      </c>
      <c r="D201" s="40">
        <v>0</v>
      </c>
      <c r="E201" s="33">
        <v>1148</v>
      </c>
    </row>
    <row r="202" spans="1:5" x14ac:dyDescent="0.4">
      <c r="A202" s="6" t="s">
        <v>187</v>
      </c>
      <c r="B202" s="7">
        <v>-0.3569199999999455</v>
      </c>
      <c r="C202" s="40"/>
      <c r="D202" s="40"/>
      <c r="E202" s="33" t="s">
        <v>188</v>
      </c>
    </row>
    <row r="203" spans="1:5" x14ac:dyDescent="0.4">
      <c r="A203" s="6" t="s">
        <v>189</v>
      </c>
      <c r="B203" s="7">
        <v>-0.61559999999997217</v>
      </c>
      <c r="C203" s="40">
        <v>-0.38896686932196189</v>
      </c>
      <c r="D203" s="40">
        <v>0.25081128532008279</v>
      </c>
      <c r="E203" s="33">
        <v>747</v>
      </c>
    </row>
    <row r="204" spans="1:5" x14ac:dyDescent="0.4">
      <c r="A204" s="56" t="s">
        <v>190</v>
      </c>
      <c r="B204" s="7">
        <v>1.8777555555555949</v>
      </c>
      <c r="C204" s="40">
        <v>1.518555555555551</v>
      </c>
      <c r="D204" s="40">
        <v>1.9125555555555565</v>
      </c>
      <c r="E204" s="33" t="s">
        <v>191</v>
      </c>
    </row>
    <row r="205" spans="1:5" x14ac:dyDescent="0.4">
      <c r="A205" s="56" t="s">
        <v>192</v>
      </c>
      <c r="B205" s="7">
        <v>-1.0878000000001293</v>
      </c>
      <c r="C205" s="40">
        <v>0</v>
      </c>
      <c r="D205" s="40">
        <v>8.5699999999633292E-3</v>
      </c>
      <c r="E205" s="33" t="s">
        <v>193</v>
      </c>
    </row>
    <row r="206" spans="1:5" x14ac:dyDescent="0.4">
      <c r="A206" s="22" t="s">
        <v>192</v>
      </c>
      <c r="B206" s="7">
        <v>-0.15568000000007487</v>
      </c>
      <c r="C206" s="40">
        <v>0</v>
      </c>
      <c r="D206" s="40">
        <v>0.26800000000002899</v>
      </c>
      <c r="E206" s="33">
        <v>1044</v>
      </c>
    </row>
    <row r="207" spans="1:5" x14ac:dyDescent="0.4">
      <c r="A207" s="29" t="s">
        <v>192</v>
      </c>
      <c r="B207" s="7">
        <v>1.0179999999991196E-2</v>
      </c>
      <c r="C207" s="40">
        <v>0</v>
      </c>
      <c r="D207" s="40">
        <v>0</v>
      </c>
      <c r="E207" s="33">
        <v>1071</v>
      </c>
    </row>
    <row r="208" spans="1:5" x14ac:dyDescent="0.4">
      <c r="A208" s="56" t="s">
        <v>194</v>
      </c>
      <c r="B208" s="7">
        <v>0.44029999999997926</v>
      </c>
      <c r="C208" s="40">
        <v>0</v>
      </c>
      <c r="D208" s="40">
        <v>0.44029999999997926</v>
      </c>
      <c r="E208" s="33">
        <v>660</v>
      </c>
    </row>
    <row r="209" spans="1:5" x14ac:dyDescent="0.4">
      <c r="A209" s="28" t="s">
        <v>194</v>
      </c>
      <c r="B209" s="7">
        <v>-0.44697999999999638</v>
      </c>
      <c r="C209" s="40">
        <v>0</v>
      </c>
      <c r="D209" s="40">
        <v>0.26800000000002899</v>
      </c>
      <c r="E209" s="45">
        <v>1032</v>
      </c>
    </row>
    <row r="210" spans="1:5" x14ac:dyDescent="0.4">
      <c r="A210" s="56" t="s">
        <v>195</v>
      </c>
      <c r="B210" s="7">
        <v>17.018300000000067</v>
      </c>
      <c r="C210" s="40">
        <v>0</v>
      </c>
      <c r="D210" s="40">
        <v>17.018300000000067</v>
      </c>
      <c r="E210" s="33" t="s">
        <v>196</v>
      </c>
    </row>
    <row r="211" spans="1:5" x14ac:dyDescent="0.4">
      <c r="A211" s="6" t="s">
        <v>197</v>
      </c>
      <c r="B211" s="7">
        <v>-0.28280000000057726</v>
      </c>
      <c r="C211" s="40">
        <v>0</v>
      </c>
      <c r="D211" s="40">
        <v>-0.28280000000057726</v>
      </c>
      <c r="E211" s="33" t="s">
        <v>198</v>
      </c>
    </row>
    <row r="212" spans="1:5" x14ac:dyDescent="0.4">
      <c r="A212" s="6" t="s">
        <v>199</v>
      </c>
      <c r="B212" s="7">
        <v>-0.38449999999966167</v>
      </c>
      <c r="C212" s="40"/>
      <c r="D212" s="40"/>
      <c r="E212" s="33" t="s">
        <v>200</v>
      </c>
    </row>
    <row r="213" spans="1:5" x14ac:dyDescent="0.4">
      <c r="A213" s="36" t="s">
        <v>201</v>
      </c>
      <c r="B213" s="7">
        <v>0.35169999999990864</v>
      </c>
      <c r="C213" s="40">
        <v>0</v>
      </c>
      <c r="D213" s="40">
        <v>0.38119999999980791</v>
      </c>
      <c r="E213" s="33" t="s">
        <v>202</v>
      </c>
    </row>
    <row r="214" spans="1:5" x14ac:dyDescent="0.4">
      <c r="A214" s="24" t="s">
        <v>201</v>
      </c>
      <c r="B214" s="7">
        <v>-0.24227000000001908</v>
      </c>
      <c r="C214" s="40">
        <v>0</v>
      </c>
      <c r="D214" s="40">
        <v>0</v>
      </c>
      <c r="E214" s="45">
        <v>998</v>
      </c>
    </row>
    <row r="215" spans="1:5" x14ac:dyDescent="0.4">
      <c r="A215" s="6" t="s">
        <v>203</v>
      </c>
      <c r="B215" s="7">
        <v>-0.6605000000012069</v>
      </c>
      <c r="C215" s="40">
        <v>0</v>
      </c>
      <c r="D215" s="40">
        <v>-0.60130000000106065</v>
      </c>
      <c r="E215" s="33" t="s">
        <v>204</v>
      </c>
    </row>
    <row r="216" spans="1:5" x14ac:dyDescent="0.4">
      <c r="A216" s="6" t="s">
        <v>205</v>
      </c>
      <c r="B216" s="7">
        <v>10.124000000000024</v>
      </c>
      <c r="C216" s="40">
        <v>0</v>
      </c>
      <c r="D216" s="40">
        <v>10.124000000000024</v>
      </c>
      <c r="E216" s="33">
        <v>339</v>
      </c>
    </row>
    <row r="217" spans="1:5" x14ac:dyDescent="0.4">
      <c r="A217" s="6" t="s">
        <v>206</v>
      </c>
      <c r="B217" s="7">
        <v>0.3023000000000593</v>
      </c>
      <c r="C217" s="40">
        <v>0</v>
      </c>
      <c r="D217" s="40">
        <v>0.3023000000000593</v>
      </c>
      <c r="E217" s="33" t="s">
        <v>207</v>
      </c>
    </row>
    <row r="218" spans="1:5" ht="32.25" x14ac:dyDescent="0.4">
      <c r="A218" s="6" t="s">
        <v>208</v>
      </c>
      <c r="B218" s="7">
        <v>1.3616254692394136E-2</v>
      </c>
      <c r="C218" s="40">
        <v>-0.33798374530756803</v>
      </c>
      <c r="D218" s="40">
        <v>1.3616254692394136E-2</v>
      </c>
      <c r="E218" s="33" t="s">
        <v>209</v>
      </c>
    </row>
    <row r="219" spans="1:5" x14ac:dyDescent="0.4">
      <c r="A219" s="6" t="s">
        <v>210</v>
      </c>
      <c r="B219" s="7">
        <v>0</v>
      </c>
      <c r="C219" s="40">
        <v>0</v>
      </c>
      <c r="D219" s="40">
        <v>0</v>
      </c>
      <c r="E219" s="33">
        <v>274</v>
      </c>
    </row>
    <row r="220" spans="1:5" x14ac:dyDescent="0.4">
      <c r="A220" s="19" t="s">
        <v>211</v>
      </c>
      <c r="B220" s="7">
        <v>-0.14620000000007849</v>
      </c>
      <c r="C220" s="40">
        <v>0</v>
      </c>
      <c r="D220" s="40">
        <v>0.19509999999991123</v>
      </c>
      <c r="E220" s="33" t="s">
        <v>212</v>
      </c>
    </row>
    <row r="221" spans="1:5" x14ac:dyDescent="0.4">
      <c r="A221" s="23" t="s">
        <v>211</v>
      </c>
      <c r="B221" s="7">
        <v>-0.36320000000000618</v>
      </c>
      <c r="C221" s="40">
        <v>0</v>
      </c>
      <c r="D221" s="40">
        <v>0</v>
      </c>
      <c r="E221" s="33">
        <v>992</v>
      </c>
    </row>
    <row r="222" spans="1:5" x14ac:dyDescent="0.4">
      <c r="A222" s="51" t="s">
        <v>211</v>
      </c>
      <c r="B222" s="7">
        <v>-0.24257499999987431</v>
      </c>
      <c r="C222" s="40">
        <v>0</v>
      </c>
      <c r="D222" s="40">
        <v>0.2680000000000291</v>
      </c>
      <c r="E222" s="33">
        <v>1011</v>
      </c>
    </row>
    <row r="223" spans="1:5" x14ac:dyDescent="0.4">
      <c r="A223" s="23" t="s">
        <v>213</v>
      </c>
      <c r="B223" s="7">
        <v>-0.51949999999987995</v>
      </c>
      <c r="C223" s="40">
        <v>0</v>
      </c>
      <c r="D223" s="40">
        <v>0</v>
      </c>
      <c r="E223" s="33">
        <v>992</v>
      </c>
    </row>
    <row r="224" spans="1:5" x14ac:dyDescent="0.4">
      <c r="A224" s="51" t="s">
        <v>213</v>
      </c>
      <c r="B224" s="7">
        <v>-6.4444999999999482</v>
      </c>
      <c r="C224" s="40">
        <v>0</v>
      </c>
      <c r="D224" s="40">
        <v>0.2680000000000291</v>
      </c>
      <c r="E224" s="33">
        <v>1011</v>
      </c>
    </row>
    <row r="225" spans="1:5" x14ac:dyDescent="0.4">
      <c r="A225" s="57" t="s">
        <v>213</v>
      </c>
      <c r="B225" s="7">
        <v>0.2174000000001115</v>
      </c>
      <c r="C225" s="40">
        <v>0</v>
      </c>
      <c r="D225" s="40">
        <v>0.2680000000000291</v>
      </c>
      <c r="E225" s="45">
        <v>1016</v>
      </c>
    </row>
    <row r="226" spans="1:5" x14ac:dyDescent="0.4">
      <c r="A226" s="6" t="s">
        <v>214</v>
      </c>
      <c r="B226" s="7">
        <v>26.395593691909902</v>
      </c>
      <c r="C226" s="40">
        <v>26.39559369190988</v>
      </c>
      <c r="D226" s="40">
        <v>26.395593691909902</v>
      </c>
      <c r="E226" s="33" t="s">
        <v>215</v>
      </c>
    </row>
    <row r="227" spans="1:5" x14ac:dyDescent="0.4">
      <c r="A227" s="23" t="s">
        <v>216</v>
      </c>
      <c r="B227" s="7">
        <v>0.27785000000005766</v>
      </c>
      <c r="C227" s="40">
        <v>0</v>
      </c>
      <c r="D227" s="40">
        <v>0</v>
      </c>
      <c r="E227" s="33">
        <v>993</v>
      </c>
    </row>
    <row r="228" spans="1:5" x14ac:dyDescent="0.4">
      <c r="A228" s="28" t="s">
        <v>216</v>
      </c>
      <c r="B228" s="7">
        <v>0.19056000000000495</v>
      </c>
      <c r="C228" s="40">
        <v>0</v>
      </c>
      <c r="D228" s="40">
        <v>0.26800000000002899</v>
      </c>
      <c r="E228" s="45">
        <v>1031</v>
      </c>
    </row>
    <row r="229" spans="1:5" x14ac:dyDescent="0.4">
      <c r="A229" s="6" t="s">
        <v>217</v>
      </c>
      <c r="B229" s="7">
        <v>0.4165671641787867</v>
      </c>
      <c r="C229" s="40">
        <v>-2.2959328358208495</v>
      </c>
      <c r="D229" s="40">
        <v>0.4165671641787867</v>
      </c>
      <c r="E229" s="33" t="s">
        <v>218</v>
      </c>
    </row>
    <row r="230" spans="1:5" x14ac:dyDescent="0.4">
      <c r="A230" s="135" t="s">
        <v>1347</v>
      </c>
      <c r="B230" s="7">
        <f>'1108'!F4</f>
        <v>-1.0301000000254135E-2</v>
      </c>
      <c r="C230" s="40">
        <v>0</v>
      </c>
      <c r="D230" s="40">
        <v>0</v>
      </c>
      <c r="E230" s="33">
        <v>1108</v>
      </c>
    </row>
    <row r="231" spans="1:5" x14ac:dyDescent="0.4">
      <c r="A231" s="6" t="s">
        <v>219</v>
      </c>
      <c r="B231" s="7">
        <v>0.19898698884711052</v>
      </c>
      <c r="C231" s="40">
        <v>0.69248698884760529</v>
      </c>
      <c r="D231" s="40">
        <v>0.19898698884711052</v>
      </c>
      <c r="E231" s="43" t="s">
        <v>220</v>
      </c>
    </row>
    <row r="232" spans="1:5" x14ac:dyDescent="0.4">
      <c r="A232" s="6" t="s">
        <v>221</v>
      </c>
      <c r="B232" s="7">
        <v>0.16794000000004417</v>
      </c>
      <c r="C232" s="40">
        <v>0</v>
      </c>
      <c r="D232" s="40">
        <v>5.4954999999999927</v>
      </c>
      <c r="E232" s="33" t="s">
        <v>222</v>
      </c>
    </row>
    <row r="233" spans="1:5" x14ac:dyDescent="0.4">
      <c r="A233" s="6" t="s">
        <v>223</v>
      </c>
      <c r="B233" s="7">
        <v>-0.24800000000004729</v>
      </c>
      <c r="C233" s="40"/>
      <c r="D233" s="40"/>
      <c r="E233" s="33">
        <v>833</v>
      </c>
    </row>
    <row r="234" spans="1:5" ht="36" customHeight="1" x14ac:dyDescent="0.4">
      <c r="A234" s="6" t="s">
        <v>224</v>
      </c>
      <c r="B234" s="7">
        <v>-0.39920000000006439</v>
      </c>
      <c r="C234" s="40">
        <v>0</v>
      </c>
      <c r="D234" s="40">
        <v>-0.17178000000001248</v>
      </c>
      <c r="E234" s="33">
        <v>950</v>
      </c>
    </row>
    <row r="235" spans="1:5" x14ac:dyDescent="0.4">
      <c r="A235" s="29" t="s">
        <v>225</v>
      </c>
      <c r="B235" s="7">
        <v>-0.13856000000009772</v>
      </c>
      <c r="C235" s="40">
        <v>0</v>
      </c>
      <c r="D235" s="40">
        <v>0</v>
      </c>
      <c r="E235" s="33">
        <v>1055</v>
      </c>
    </row>
    <row r="236" spans="1:5" x14ac:dyDescent="0.4">
      <c r="A236" s="29" t="s">
        <v>225</v>
      </c>
      <c r="B236" s="7">
        <v>-0.22010000000000218</v>
      </c>
      <c r="C236" s="40">
        <v>0</v>
      </c>
      <c r="D236" s="40">
        <v>0</v>
      </c>
      <c r="E236" s="33">
        <v>1068</v>
      </c>
    </row>
    <row r="237" spans="1:5" x14ac:dyDescent="0.4">
      <c r="A237" s="206" t="s">
        <v>225</v>
      </c>
      <c r="B237" s="7">
        <f>'1126'!F5</f>
        <v>-0.20314999999993688</v>
      </c>
      <c r="C237" s="40">
        <v>0</v>
      </c>
      <c r="D237" s="40">
        <v>0</v>
      </c>
      <c r="E237" s="33">
        <v>1126</v>
      </c>
    </row>
    <row r="238" spans="1:5" x14ac:dyDescent="0.4">
      <c r="A238" s="6" t="s">
        <v>226</v>
      </c>
      <c r="B238" s="7">
        <v>0.39721999999983382</v>
      </c>
      <c r="C238" s="40">
        <v>0</v>
      </c>
      <c r="D238" s="40">
        <v>0.26800000000002899</v>
      </c>
      <c r="E238" s="33" t="s">
        <v>227</v>
      </c>
    </row>
    <row r="239" spans="1:5" x14ac:dyDescent="0.4">
      <c r="A239" s="17" t="s">
        <v>226</v>
      </c>
      <c r="B239" s="7">
        <v>-0.46643000000040047</v>
      </c>
      <c r="C239" s="50"/>
      <c r="D239" s="50"/>
      <c r="E239" s="45">
        <v>1043</v>
      </c>
    </row>
    <row r="240" spans="1:5" x14ac:dyDescent="0.4">
      <c r="A240" s="38" t="s">
        <v>226</v>
      </c>
      <c r="B240" s="7">
        <v>-6.4350000002377783E-3</v>
      </c>
      <c r="C240" s="40">
        <v>0</v>
      </c>
      <c r="D240" s="40">
        <v>0</v>
      </c>
      <c r="E240" s="33">
        <v>1086</v>
      </c>
    </row>
    <row r="241" spans="1:5" x14ac:dyDescent="0.4">
      <c r="A241" s="6" t="s">
        <v>228</v>
      </c>
      <c r="B241" s="7">
        <v>72.940887550200841</v>
      </c>
      <c r="C241" s="40">
        <v>72.940887550200841</v>
      </c>
      <c r="D241" s="40">
        <v>72.940887550200841</v>
      </c>
      <c r="E241" s="43" t="s">
        <v>229</v>
      </c>
    </row>
    <row r="242" spans="1:5" x14ac:dyDescent="0.4">
      <c r="A242" s="19" t="s">
        <v>230</v>
      </c>
      <c r="B242" s="7">
        <v>-0.5560739999997395</v>
      </c>
      <c r="C242" s="40">
        <v>0</v>
      </c>
      <c r="D242" s="40">
        <v>0.2680000000000291</v>
      </c>
      <c r="E242" s="33" t="s">
        <v>231</v>
      </c>
    </row>
    <row r="243" spans="1:5" x14ac:dyDescent="0.4">
      <c r="A243" s="23" t="s">
        <v>230</v>
      </c>
      <c r="B243" s="7">
        <v>-0.4959999999999809</v>
      </c>
      <c r="C243" s="40">
        <v>0</v>
      </c>
      <c r="D243" s="40">
        <v>0</v>
      </c>
      <c r="E243" s="33">
        <v>988</v>
      </c>
    </row>
    <row r="244" spans="1:5" x14ac:dyDescent="0.4">
      <c r="A244" s="6" t="s">
        <v>232</v>
      </c>
      <c r="B244" s="7">
        <v>-0.31199999999989814</v>
      </c>
      <c r="C244" s="40">
        <v>0</v>
      </c>
      <c r="D244" s="40">
        <v>-0.31199999999989814</v>
      </c>
      <c r="E244" s="43">
        <v>549</v>
      </c>
    </row>
    <row r="245" spans="1:5" x14ac:dyDescent="0.4">
      <c r="A245" s="6" t="s">
        <v>233</v>
      </c>
      <c r="B245" s="7">
        <v>-0.21150000000000091</v>
      </c>
      <c r="C245" s="40">
        <v>8.9286868686940579E-2</v>
      </c>
      <c r="D245" s="40">
        <v>8.9286868686940579E-2</v>
      </c>
      <c r="E245" s="33">
        <v>748</v>
      </c>
    </row>
    <row r="246" spans="1:5" x14ac:dyDescent="0.4">
      <c r="A246" s="6" t="s">
        <v>234</v>
      </c>
      <c r="B246" s="7">
        <v>8.9286868686940579E-2</v>
      </c>
      <c r="C246" s="40">
        <v>8.9286868686940579E-2</v>
      </c>
      <c r="D246" s="40">
        <v>8.9286868686940579E-2</v>
      </c>
      <c r="E246" s="43">
        <v>288</v>
      </c>
    </row>
    <row r="247" spans="1:5" x14ac:dyDescent="0.4">
      <c r="A247" s="6" t="s">
        <v>235</v>
      </c>
      <c r="B247" s="7">
        <v>-4.3408059647511266</v>
      </c>
      <c r="C247" s="40">
        <v>-4.3408059647511266</v>
      </c>
      <c r="D247" s="40">
        <v>-4.3408059647511266</v>
      </c>
      <c r="E247" s="33" t="s">
        <v>236</v>
      </c>
    </row>
    <row r="248" spans="1:5" x14ac:dyDescent="0.4">
      <c r="A248" s="6" t="s">
        <v>237</v>
      </c>
      <c r="B248" s="7">
        <v>1.520000000004984E-2</v>
      </c>
      <c r="C248" s="40">
        <v>8.9286868686940579E-2</v>
      </c>
      <c r="D248" s="40">
        <v>8.9286868686940579E-2</v>
      </c>
      <c r="E248" s="33" t="s">
        <v>238</v>
      </c>
    </row>
    <row r="249" spans="1:5" x14ac:dyDescent="0.4">
      <c r="A249" s="29" t="s">
        <v>237</v>
      </c>
      <c r="B249" s="7">
        <v>0.43232000000011794</v>
      </c>
      <c r="C249" s="40">
        <v>0</v>
      </c>
      <c r="D249" s="40">
        <v>0</v>
      </c>
      <c r="E249" s="33">
        <v>1055</v>
      </c>
    </row>
    <row r="250" spans="1:5" x14ac:dyDescent="0.4">
      <c r="A250" s="29" t="s">
        <v>237</v>
      </c>
      <c r="B250" s="7">
        <v>-0.43042999999988751</v>
      </c>
      <c r="C250" s="40">
        <v>0</v>
      </c>
      <c r="D250" s="40">
        <v>0</v>
      </c>
      <c r="E250" s="33">
        <v>1068</v>
      </c>
    </row>
    <row r="251" spans="1:5" x14ac:dyDescent="0.4">
      <c r="A251" s="257" t="s">
        <v>237</v>
      </c>
      <c r="B251" s="7">
        <f>'1153'!F6</f>
        <v>-0.36714000000006308</v>
      </c>
      <c r="C251" s="40">
        <v>0</v>
      </c>
      <c r="D251" s="40">
        <v>0</v>
      </c>
      <c r="E251" s="33">
        <v>1153</v>
      </c>
    </row>
    <row r="252" spans="1:5" x14ac:dyDescent="0.4">
      <c r="A252" s="6" t="s">
        <v>239</v>
      </c>
      <c r="B252" s="7">
        <v>-2.296810502241442E-2</v>
      </c>
      <c r="C252" s="40">
        <v>100.37307145472573</v>
      </c>
      <c r="D252" s="40">
        <v>-2.296810502241442E-2</v>
      </c>
      <c r="E252" s="33" t="s">
        <v>240</v>
      </c>
    </row>
    <row r="253" spans="1:5" x14ac:dyDescent="0.4">
      <c r="A253" s="51" t="s">
        <v>239</v>
      </c>
      <c r="B253" s="7">
        <v>-0.26273000000003321</v>
      </c>
      <c r="C253" s="40">
        <v>0</v>
      </c>
      <c r="D253" s="40">
        <v>0.2680000000000291</v>
      </c>
      <c r="E253" s="33">
        <v>1006</v>
      </c>
    </row>
    <row r="254" spans="1:5" x14ac:dyDescent="0.4">
      <c r="A254" s="25" t="s">
        <v>239</v>
      </c>
      <c r="B254" s="7">
        <v>0.37858499999993001</v>
      </c>
      <c r="C254" s="40">
        <v>0</v>
      </c>
      <c r="D254" s="40">
        <v>0</v>
      </c>
      <c r="E254" s="45">
        <v>1079</v>
      </c>
    </row>
    <row r="255" spans="1:5" x14ac:dyDescent="0.4">
      <c r="A255" s="6" t="s">
        <v>241</v>
      </c>
      <c r="B255" s="7">
        <v>0.41446367346941315</v>
      </c>
      <c r="C255" s="40">
        <v>0.5023836734693532</v>
      </c>
      <c r="D255" s="40">
        <v>9.1536636734693957</v>
      </c>
      <c r="E255" s="33" t="s">
        <v>242</v>
      </c>
    </row>
    <row r="256" spans="1:5" ht="32.25" x14ac:dyDescent="0.4">
      <c r="A256" s="19" t="s">
        <v>243</v>
      </c>
      <c r="B256" s="7">
        <v>-0.15477999999990288</v>
      </c>
      <c r="C256" s="40">
        <v>0</v>
      </c>
      <c r="D256" s="40">
        <v>0.32804000000015776</v>
      </c>
      <c r="E256" s="33" t="s">
        <v>244</v>
      </c>
    </row>
    <row r="257" spans="1:5" x14ac:dyDescent="0.4">
      <c r="A257" s="51" t="s">
        <v>243</v>
      </c>
      <c r="B257" s="7">
        <v>-0.14243750000014188</v>
      </c>
      <c r="C257" s="40">
        <v>0</v>
      </c>
      <c r="D257" s="40">
        <v>0.2680000000000291</v>
      </c>
      <c r="E257" s="33">
        <v>1010</v>
      </c>
    </row>
    <row r="258" spans="1:5" x14ac:dyDescent="0.4">
      <c r="A258" s="28" t="s">
        <v>243</v>
      </c>
      <c r="B258" s="7">
        <v>8.2205100000001039</v>
      </c>
      <c r="C258" s="40">
        <v>0</v>
      </c>
      <c r="D258" s="40">
        <v>0.26800000000002899</v>
      </c>
      <c r="E258" s="45">
        <v>1025</v>
      </c>
    </row>
    <row r="259" spans="1:5" x14ac:dyDescent="0.4">
      <c r="A259" s="29" t="s">
        <v>243</v>
      </c>
      <c r="B259" s="7">
        <v>0.25855999999998858</v>
      </c>
      <c r="C259" s="40">
        <v>0</v>
      </c>
      <c r="D259" s="40">
        <v>0</v>
      </c>
      <c r="E259" s="33">
        <v>1056</v>
      </c>
    </row>
    <row r="260" spans="1:5" x14ac:dyDescent="0.4">
      <c r="A260" s="29" t="s">
        <v>243</v>
      </c>
      <c r="B260" s="7">
        <v>-0.24192000000005009</v>
      </c>
      <c r="C260" s="40">
        <v>0</v>
      </c>
      <c r="D260" s="40">
        <v>0</v>
      </c>
      <c r="E260" s="33">
        <v>1061</v>
      </c>
    </row>
    <row r="261" spans="1:5" x14ac:dyDescent="0.4">
      <c r="A261" s="123" t="s">
        <v>243</v>
      </c>
      <c r="B261" s="7">
        <f>'1101'!F5</f>
        <v>-0.14599100000032195</v>
      </c>
      <c r="C261" s="40">
        <v>0</v>
      </c>
      <c r="D261" s="40">
        <v>0</v>
      </c>
      <c r="E261" s="33">
        <v>1101</v>
      </c>
    </row>
    <row r="262" spans="1:5" x14ac:dyDescent="0.4">
      <c r="A262" s="206" t="s">
        <v>243</v>
      </c>
      <c r="B262" s="7">
        <f>'1125'!F5</f>
        <v>-15.794030000000021</v>
      </c>
      <c r="C262" s="40">
        <v>0</v>
      </c>
      <c r="D262" s="40">
        <v>0</v>
      </c>
      <c r="E262" s="33">
        <v>1125</v>
      </c>
    </row>
    <row r="263" spans="1:5" x14ac:dyDescent="0.4">
      <c r="A263" s="6" t="s">
        <v>245</v>
      </c>
      <c r="B263" s="7">
        <v>78.869243283582108</v>
      </c>
      <c r="C263" s="40">
        <v>78.869243283582108</v>
      </c>
      <c r="D263" s="40">
        <v>78.869243283582108</v>
      </c>
      <c r="E263" s="33">
        <v>264</v>
      </c>
    </row>
    <row r="264" spans="1:5" ht="32.25" x14ac:dyDescent="0.4">
      <c r="A264" s="6" t="s">
        <v>246</v>
      </c>
      <c r="B264" s="7">
        <v>-0.36762382008353711</v>
      </c>
      <c r="C264" s="40">
        <v>0</v>
      </c>
      <c r="D264" s="40">
        <v>-0.36762382008353711</v>
      </c>
      <c r="E264" s="33" t="s">
        <v>247</v>
      </c>
    </row>
    <row r="265" spans="1:5" ht="32.25" x14ac:dyDescent="0.4">
      <c r="A265" s="6" t="s">
        <v>248</v>
      </c>
      <c r="B265" s="7">
        <v>-10.368687499999965</v>
      </c>
      <c r="C265" s="40">
        <v>0</v>
      </c>
      <c r="D265" s="40">
        <v>-0.55997000000002117</v>
      </c>
      <c r="E265" s="33" t="s">
        <v>249</v>
      </c>
    </row>
    <row r="266" spans="1:5" x14ac:dyDescent="0.4">
      <c r="A266" s="224" t="s">
        <v>248</v>
      </c>
      <c r="B266" s="7">
        <f>'1128'!F8</f>
        <v>-0.10669999999981883</v>
      </c>
      <c r="C266" s="40">
        <v>0</v>
      </c>
      <c r="D266" s="40">
        <v>0</v>
      </c>
      <c r="E266" s="33">
        <v>1128</v>
      </c>
    </row>
    <row r="267" spans="1:5" x14ac:dyDescent="0.4">
      <c r="A267" s="257" t="s">
        <v>248</v>
      </c>
      <c r="B267" s="7">
        <f>'1133'!F5</f>
        <v>-0.31257999999996855</v>
      </c>
      <c r="C267" s="40">
        <v>0</v>
      </c>
      <c r="D267" s="40">
        <v>0</v>
      </c>
      <c r="E267" s="33">
        <v>1133</v>
      </c>
    </row>
    <row r="268" spans="1:5" x14ac:dyDescent="0.4">
      <c r="A268" s="257" t="s">
        <v>248</v>
      </c>
      <c r="B268" s="7">
        <f>'1159'!F5</f>
        <v>0.14881000000013955</v>
      </c>
      <c r="C268" s="40">
        <v>0</v>
      </c>
      <c r="D268" s="40">
        <v>0</v>
      </c>
      <c r="E268" s="33">
        <v>1159</v>
      </c>
    </row>
    <row r="269" spans="1:5" x14ac:dyDescent="0.4">
      <c r="A269" s="6" t="s">
        <v>250</v>
      </c>
      <c r="B269" s="7">
        <v>0.24884696681959895</v>
      </c>
      <c r="C269" s="40">
        <v>-0.10365303318036467</v>
      </c>
      <c r="D269" s="40">
        <v>0.24884696681959895</v>
      </c>
      <c r="E269" s="33" t="s">
        <v>251</v>
      </c>
    </row>
    <row r="270" spans="1:5" ht="32.25" x14ac:dyDescent="0.4">
      <c r="A270" s="6" t="s">
        <v>252</v>
      </c>
      <c r="B270" s="7">
        <v>-48.603935278431209</v>
      </c>
      <c r="C270" s="40">
        <v>-0.28449137599250207</v>
      </c>
      <c r="D270" s="40">
        <v>-48.603935278431209</v>
      </c>
      <c r="E270" s="33" t="s">
        <v>253</v>
      </c>
    </row>
    <row r="271" spans="1:5" x14ac:dyDescent="0.4">
      <c r="A271" s="6" t="s">
        <v>254</v>
      </c>
      <c r="B271" s="7">
        <v>0.36059999999997672</v>
      </c>
      <c r="C271" s="40"/>
      <c r="D271" s="40"/>
      <c r="E271" s="33">
        <v>763</v>
      </c>
    </row>
    <row r="272" spans="1:5" x14ac:dyDescent="0.4">
      <c r="A272" s="6" t="s">
        <v>255</v>
      </c>
      <c r="B272" s="7">
        <v>-4.6708347647381743E-3</v>
      </c>
      <c r="C272" s="40">
        <v>0</v>
      </c>
      <c r="D272" s="40">
        <v>-4.6708347647381743E-3</v>
      </c>
      <c r="E272" s="33" t="s">
        <v>256</v>
      </c>
    </row>
    <row r="273" spans="1:5" x14ac:dyDescent="0.4">
      <c r="A273" s="6" t="s">
        <v>257</v>
      </c>
      <c r="B273" s="7">
        <v>8.713600000015731E-2</v>
      </c>
      <c r="C273" s="40">
        <v>0</v>
      </c>
      <c r="D273" s="40">
        <v>0.26800000000002899</v>
      </c>
      <c r="E273" s="33" t="s">
        <v>258</v>
      </c>
    </row>
    <row r="274" spans="1:5" x14ac:dyDescent="0.4">
      <c r="A274" s="28" t="s">
        <v>257</v>
      </c>
      <c r="B274" s="7">
        <v>-0.64462000000003172</v>
      </c>
      <c r="C274" s="40">
        <v>0</v>
      </c>
      <c r="D274" s="40">
        <v>0.26800000000002899</v>
      </c>
      <c r="E274" s="45">
        <v>1022</v>
      </c>
    </row>
    <row r="275" spans="1:5" x14ac:dyDescent="0.4">
      <c r="A275" s="257" t="s">
        <v>257</v>
      </c>
      <c r="B275" s="7">
        <f>'1137'!F7</f>
        <v>33.796500000000151</v>
      </c>
      <c r="C275" s="40">
        <v>0</v>
      </c>
      <c r="D275" s="40">
        <v>0</v>
      </c>
      <c r="E275" s="33">
        <v>1137</v>
      </c>
    </row>
    <row r="276" spans="1:5" x14ac:dyDescent="0.4">
      <c r="A276" s="257" t="s">
        <v>257</v>
      </c>
      <c r="B276" s="7">
        <f>'1153'!F5</f>
        <v>0.15192400000000816</v>
      </c>
      <c r="C276" s="40">
        <v>0</v>
      </c>
      <c r="D276" s="40">
        <v>0</v>
      </c>
      <c r="E276" s="33">
        <v>1153</v>
      </c>
    </row>
    <row r="277" spans="1:5" x14ac:dyDescent="0.4">
      <c r="A277" s="19" t="s">
        <v>259</v>
      </c>
      <c r="B277" s="7">
        <v>0.18880000000007158</v>
      </c>
      <c r="C277" s="40">
        <v>0</v>
      </c>
      <c r="D277" s="40">
        <v>6.8647000000006599</v>
      </c>
      <c r="E277" s="33" t="s">
        <v>260</v>
      </c>
    </row>
    <row r="278" spans="1:5" x14ac:dyDescent="0.4">
      <c r="A278" s="206" t="s">
        <v>259</v>
      </c>
      <c r="B278" s="7">
        <f>'1124'!F9</f>
        <v>-0.14103000000000065</v>
      </c>
      <c r="C278" s="40">
        <v>0</v>
      </c>
      <c r="D278" s="40">
        <v>0</v>
      </c>
      <c r="E278" s="33">
        <v>1124</v>
      </c>
    </row>
    <row r="279" spans="1:5" x14ac:dyDescent="0.4">
      <c r="A279" s="6" t="s">
        <v>261</v>
      </c>
      <c r="B279" s="7">
        <v>8.1858599999991952</v>
      </c>
      <c r="C279" s="40">
        <v>0</v>
      </c>
      <c r="D279" s="40">
        <v>25.371239999999204</v>
      </c>
      <c r="E279" s="33" t="s">
        <v>262</v>
      </c>
    </row>
    <row r="280" spans="1:5" x14ac:dyDescent="0.4">
      <c r="A280" s="6" t="s">
        <v>263</v>
      </c>
      <c r="B280" s="7">
        <v>-0.32501000000003444</v>
      </c>
      <c r="C280" s="40">
        <v>0</v>
      </c>
      <c r="D280" s="40">
        <v>-8.9309999999954925E-2</v>
      </c>
      <c r="E280" s="33" t="s">
        <v>264</v>
      </c>
    </row>
    <row r="281" spans="1:5" x14ac:dyDescent="0.4">
      <c r="A281" s="29" t="s">
        <v>263</v>
      </c>
      <c r="B281" s="7">
        <v>0.74335999999993874</v>
      </c>
      <c r="C281" s="40">
        <v>0</v>
      </c>
      <c r="D281" s="40">
        <v>0</v>
      </c>
      <c r="E281" s="33">
        <v>1055</v>
      </c>
    </row>
    <row r="282" spans="1:5" x14ac:dyDescent="0.4">
      <c r="A282" s="25" t="s">
        <v>263</v>
      </c>
      <c r="B282" s="7">
        <v>-4.4044999999869106E-2</v>
      </c>
      <c r="C282" s="40">
        <v>0</v>
      </c>
      <c r="D282" s="40">
        <v>0</v>
      </c>
      <c r="E282" s="45">
        <v>1080</v>
      </c>
    </row>
    <row r="283" spans="1:5" x14ac:dyDescent="0.4">
      <c r="A283" s="30" t="s">
        <v>263</v>
      </c>
      <c r="B283" s="7">
        <v>-0.48358400000006441</v>
      </c>
      <c r="C283" s="40">
        <v>0</v>
      </c>
      <c r="D283" s="40">
        <v>0</v>
      </c>
      <c r="E283" s="33">
        <v>1096</v>
      </c>
    </row>
    <row r="284" spans="1:5" x14ac:dyDescent="0.4">
      <c r="A284" s="257" t="s">
        <v>263</v>
      </c>
      <c r="B284" s="7">
        <f>'1151'!F7</f>
        <v>-8.5841199999999844</v>
      </c>
      <c r="C284" s="40">
        <v>0</v>
      </c>
      <c r="D284" s="40">
        <v>0</v>
      </c>
      <c r="E284" s="33">
        <v>1151</v>
      </c>
    </row>
    <row r="285" spans="1:5" x14ac:dyDescent="0.4">
      <c r="A285" s="28" t="s">
        <v>265</v>
      </c>
      <c r="B285" s="7">
        <v>-0.40484999999989668</v>
      </c>
      <c r="C285" s="40">
        <v>0</v>
      </c>
      <c r="D285" s="40">
        <v>0.26800000000002899</v>
      </c>
      <c r="E285" s="45">
        <v>1031</v>
      </c>
    </row>
    <row r="286" spans="1:5" x14ac:dyDescent="0.4">
      <c r="A286" s="6" t="s">
        <v>266</v>
      </c>
      <c r="B286" s="7">
        <v>61.529999999999973</v>
      </c>
      <c r="C286" s="40">
        <v>0</v>
      </c>
      <c r="D286" s="40">
        <v>61.529999999999973</v>
      </c>
      <c r="E286" s="33" t="s">
        <v>267</v>
      </c>
    </row>
    <row r="287" spans="1:5" x14ac:dyDescent="0.4">
      <c r="A287" s="28" t="s">
        <v>268</v>
      </c>
      <c r="B287" s="7">
        <v>-2.9416254999999865</v>
      </c>
      <c r="C287" s="40">
        <v>0</v>
      </c>
      <c r="D287" s="40">
        <v>0.26800000000002899</v>
      </c>
      <c r="E287" s="45">
        <v>1026</v>
      </c>
    </row>
    <row r="288" spans="1:5" x14ac:dyDescent="0.4">
      <c r="A288" s="22" t="s">
        <v>268</v>
      </c>
      <c r="B288" s="7">
        <v>0.2570344999999179</v>
      </c>
      <c r="C288" s="40">
        <v>0</v>
      </c>
      <c r="D288" s="40">
        <v>0.26800000000002899</v>
      </c>
      <c r="E288" s="33">
        <v>1049</v>
      </c>
    </row>
    <row r="289" spans="1:5" x14ac:dyDescent="0.4">
      <c r="A289" s="29" t="s">
        <v>268</v>
      </c>
      <c r="B289" s="7">
        <v>0.16232000000002245</v>
      </c>
      <c r="C289" s="40">
        <v>0</v>
      </c>
      <c r="D289" s="40">
        <v>0</v>
      </c>
      <c r="E289" s="33">
        <v>1066</v>
      </c>
    </row>
    <row r="290" spans="1:5" x14ac:dyDescent="0.4">
      <c r="A290" s="131" t="s">
        <v>268</v>
      </c>
      <c r="B290" s="7">
        <f>'1106'!F11</f>
        <v>0.33358499999985725</v>
      </c>
      <c r="C290" s="40">
        <v>0</v>
      </c>
      <c r="D290" s="40">
        <v>0</v>
      </c>
      <c r="E290" s="33">
        <v>1106</v>
      </c>
    </row>
    <row r="291" spans="1:5" x14ac:dyDescent="0.4">
      <c r="A291" s="185" t="s">
        <v>268</v>
      </c>
      <c r="B291" s="7">
        <f>'1120'!F4</f>
        <v>4.8040000000014516E-2</v>
      </c>
      <c r="C291" s="40">
        <v>0</v>
      </c>
      <c r="D291" s="40">
        <v>0</v>
      </c>
      <c r="E291" s="33">
        <v>1120</v>
      </c>
    </row>
    <row r="292" spans="1:5" x14ac:dyDescent="0.4">
      <c r="A292" s="257" t="s">
        <v>268</v>
      </c>
      <c r="B292" s="7">
        <f>'1135'!F6</f>
        <v>-0.23437999999998738</v>
      </c>
      <c r="C292" s="40">
        <v>0</v>
      </c>
      <c r="D292" s="40">
        <v>0</v>
      </c>
      <c r="E292" s="33">
        <v>1135</v>
      </c>
    </row>
    <row r="293" spans="1:5" x14ac:dyDescent="0.4">
      <c r="A293" s="6" t="s">
        <v>269</v>
      </c>
      <c r="B293" s="7">
        <v>5.2795603542437561</v>
      </c>
      <c r="C293" s="40">
        <v>6.8068243542436448</v>
      </c>
      <c r="D293" s="40">
        <v>6.8068243542436448</v>
      </c>
      <c r="E293" s="33" t="s">
        <v>270</v>
      </c>
    </row>
    <row r="294" spans="1:5" x14ac:dyDescent="0.4">
      <c r="A294" s="38" t="s">
        <v>269</v>
      </c>
      <c r="B294" s="7">
        <v>-0.41431999999997515</v>
      </c>
      <c r="C294" s="40">
        <v>0</v>
      </c>
      <c r="D294" s="40">
        <v>0</v>
      </c>
      <c r="E294" s="33">
        <v>1095</v>
      </c>
    </row>
    <row r="295" spans="1:5" x14ac:dyDescent="0.4">
      <c r="A295" s="257" t="s">
        <v>269</v>
      </c>
      <c r="B295" s="7">
        <f>'1138'!F7</f>
        <v>-4.7489049999999224</v>
      </c>
      <c r="C295" s="40">
        <v>0</v>
      </c>
      <c r="D295" s="40">
        <v>0</v>
      </c>
      <c r="E295" s="33">
        <v>1138</v>
      </c>
    </row>
    <row r="296" spans="1:5" x14ac:dyDescent="0.4">
      <c r="A296" s="6" t="s">
        <v>271</v>
      </c>
      <c r="B296" s="7">
        <v>-5.5059999999912179E-2</v>
      </c>
      <c r="C296" s="40">
        <v>0</v>
      </c>
      <c r="D296" s="40">
        <v>-5.5059999999912179E-2</v>
      </c>
      <c r="E296" s="33" t="s">
        <v>272</v>
      </c>
    </row>
    <row r="297" spans="1:5" x14ac:dyDescent="0.4">
      <c r="A297" s="6" t="s">
        <v>273</v>
      </c>
      <c r="B297" s="7">
        <v>0.39167999999995118</v>
      </c>
      <c r="C297" s="40">
        <v>0</v>
      </c>
      <c r="D297" s="40">
        <v>4.2260200000004096</v>
      </c>
      <c r="E297" s="33">
        <v>881</v>
      </c>
    </row>
    <row r="298" spans="1:5" x14ac:dyDescent="0.4">
      <c r="A298" s="6" t="s">
        <v>274</v>
      </c>
      <c r="B298" s="7">
        <v>-13.78925000000001</v>
      </c>
      <c r="C298" s="40">
        <v>-13</v>
      </c>
      <c r="D298" s="40">
        <v>-13.78925000000001</v>
      </c>
      <c r="E298" s="43" t="s">
        <v>275</v>
      </c>
    </row>
    <row r="299" spans="1:5" x14ac:dyDescent="0.4">
      <c r="A299" s="6" t="s">
        <v>276</v>
      </c>
      <c r="B299" s="7">
        <v>-0.41686399999997548</v>
      </c>
      <c r="C299" s="40">
        <v>0</v>
      </c>
      <c r="D299" s="40">
        <v>0.2680000000000291</v>
      </c>
      <c r="E299" s="33">
        <v>927</v>
      </c>
    </row>
    <row r="300" spans="1:5" x14ac:dyDescent="0.4">
      <c r="A300" s="6" t="s">
        <v>277</v>
      </c>
      <c r="B300" s="7">
        <v>-54.138859247779351</v>
      </c>
      <c r="C300" s="40">
        <v>-54.138859247779351</v>
      </c>
      <c r="D300" s="40">
        <v>-54.138859247779351</v>
      </c>
      <c r="E300" s="43" t="s">
        <v>278</v>
      </c>
    </row>
    <row r="301" spans="1:5" x14ac:dyDescent="0.4">
      <c r="A301" s="6" t="s">
        <v>279</v>
      </c>
      <c r="B301" s="7">
        <v>-0.1652000000000271</v>
      </c>
      <c r="C301" s="40">
        <v>0</v>
      </c>
      <c r="D301" s="40">
        <v>13.9011800000013</v>
      </c>
      <c r="E301" s="33" t="s">
        <v>280</v>
      </c>
    </row>
    <row r="302" spans="1:5" ht="32.25" x14ac:dyDescent="0.4">
      <c r="A302" s="6" t="s">
        <v>281</v>
      </c>
      <c r="B302" s="7">
        <v>-11.461335181175002</v>
      </c>
      <c r="C302" s="40">
        <v>-11.461335181175002</v>
      </c>
      <c r="D302" s="40">
        <v>-11.461335181175002</v>
      </c>
      <c r="E302" s="43" t="s">
        <v>282</v>
      </c>
    </row>
    <row r="303" spans="1:5" x14ac:dyDescent="0.4">
      <c r="A303" s="6" t="s">
        <v>283</v>
      </c>
      <c r="B303" s="7">
        <v>4.2070493184260158</v>
      </c>
      <c r="C303" s="40">
        <v>4.4126493184260198</v>
      </c>
      <c r="D303" s="40">
        <v>4.4280493184260195</v>
      </c>
      <c r="E303" s="43" t="s">
        <v>284</v>
      </c>
    </row>
    <row r="304" spans="1:5" x14ac:dyDescent="0.4">
      <c r="A304" s="24" t="s">
        <v>283</v>
      </c>
      <c r="B304" s="7">
        <v>-0.26194500000002563</v>
      </c>
      <c r="C304" s="40">
        <v>0</v>
      </c>
      <c r="D304" s="40">
        <v>0</v>
      </c>
      <c r="E304" s="45">
        <v>1001</v>
      </c>
    </row>
    <row r="305" spans="1:5" x14ac:dyDescent="0.4">
      <c r="A305" s="51" t="s">
        <v>285</v>
      </c>
      <c r="B305" s="7">
        <v>0.19501249999996162</v>
      </c>
      <c r="C305" s="40">
        <v>0</v>
      </c>
      <c r="D305" s="40">
        <v>0.2680000000000291</v>
      </c>
      <c r="E305" s="33">
        <v>1011</v>
      </c>
    </row>
    <row r="306" spans="1:5" x14ac:dyDescent="0.4">
      <c r="A306" s="6" t="s">
        <v>286</v>
      </c>
      <c r="B306" s="7">
        <v>0.50456000000002632</v>
      </c>
      <c r="C306" s="40">
        <v>0</v>
      </c>
      <c r="D306" s="40">
        <v>0.50456000000002632</v>
      </c>
      <c r="E306" s="33">
        <v>675</v>
      </c>
    </row>
    <row r="307" spans="1:5" x14ac:dyDescent="0.4">
      <c r="A307" s="6" t="s">
        <v>287</v>
      </c>
      <c r="B307" s="7">
        <v>12.336000000000013</v>
      </c>
      <c r="C307" s="40">
        <v>0</v>
      </c>
      <c r="D307" s="40">
        <v>12.336000000000013</v>
      </c>
      <c r="E307" s="43">
        <v>365</v>
      </c>
    </row>
    <row r="308" spans="1:5" x14ac:dyDescent="0.4">
      <c r="A308" s="6" t="s">
        <v>288</v>
      </c>
      <c r="B308" s="7">
        <v>-0.29880000000008522</v>
      </c>
      <c r="C308" s="40">
        <v>0</v>
      </c>
      <c r="D308" s="40">
        <v>0</v>
      </c>
      <c r="E308" s="43" t="s">
        <v>289</v>
      </c>
    </row>
    <row r="309" spans="1:5" ht="38.25" customHeight="1" x14ac:dyDescent="0.4">
      <c r="A309" s="6" t="s">
        <v>290</v>
      </c>
      <c r="B309" s="7">
        <v>6.3624396061186417E-2</v>
      </c>
      <c r="C309" s="40">
        <v>-69.214765603940123</v>
      </c>
      <c r="D309" s="40">
        <v>6.3624396061186417E-2</v>
      </c>
      <c r="E309" s="43" t="s">
        <v>291</v>
      </c>
    </row>
    <row r="310" spans="1:5" x14ac:dyDescent="0.4">
      <c r="A310" s="6" t="s">
        <v>292</v>
      </c>
      <c r="B310" s="7">
        <v>-1.6307806841098227E-2</v>
      </c>
      <c r="C310" s="40">
        <v>0</v>
      </c>
      <c r="D310" s="40">
        <v>-1.6307806841098227E-2</v>
      </c>
      <c r="E310" s="33">
        <v>312</v>
      </c>
    </row>
    <row r="311" spans="1:5" ht="32.25" x14ac:dyDescent="0.4">
      <c r="A311" s="6" t="s">
        <v>293</v>
      </c>
      <c r="B311" s="7">
        <v>-1.3450499999999579</v>
      </c>
      <c r="C311" s="40">
        <v>0</v>
      </c>
      <c r="D311" s="40">
        <v>-0.84564999999997781</v>
      </c>
      <c r="E311" s="33" t="s">
        <v>294</v>
      </c>
    </row>
    <row r="312" spans="1:5" x14ac:dyDescent="0.4">
      <c r="A312" s="224" t="s">
        <v>293</v>
      </c>
      <c r="B312" s="7">
        <f>'1129'!F6</f>
        <v>1.2126800000000912</v>
      </c>
      <c r="C312" s="40">
        <v>0</v>
      </c>
      <c r="D312" s="40">
        <v>0</v>
      </c>
      <c r="E312" s="33">
        <v>1129</v>
      </c>
    </row>
    <row r="313" spans="1:5" ht="32.25" x14ac:dyDescent="0.4">
      <c r="A313" s="6" t="s">
        <v>295</v>
      </c>
      <c r="B313" s="7">
        <v>-0.34746626148717041</v>
      </c>
      <c r="C313" s="40">
        <v>-10.745266261487131</v>
      </c>
      <c r="D313" s="40">
        <v>-0.34746626148717041</v>
      </c>
      <c r="E313" s="43" t="s">
        <v>296</v>
      </c>
    </row>
    <row r="314" spans="1:5" x14ac:dyDescent="0.4">
      <c r="A314" s="6" t="s">
        <v>297</v>
      </c>
      <c r="B314" s="7">
        <v>-0.37119999999976017</v>
      </c>
      <c r="C314" s="40">
        <v>0</v>
      </c>
      <c r="D314" s="40">
        <v>0.2680000000000291</v>
      </c>
      <c r="E314" s="33" t="s">
        <v>298</v>
      </c>
    </row>
    <row r="315" spans="1:5" x14ac:dyDescent="0.4">
      <c r="A315" s="25" t="s">
        <v>297</v>
      </c>
      <c r="B315" s="7">
        <v>5.808999999999287E-2</v>
      </c>
      <c r="C315" s="40">
        <v>0</v>
      </c>
      <c r="D315" s="40">
        <v>0</v>
      </c>
      <c r="E315" s="45">
        <v>1079</v>
      </c>
    </row>
    <row r="316" spans="1:5" x14ac:dyDescent="0.4">
      <c r="A316" s="6" t="s">
        <v>299</v>
      </c>
      <c r="B316" s="7">
        <v>-0.25199999999995271</v>
      </c>
      <c r="C316" s="40">
        <v>0</v>
      </c>
      <c r="D316" s="40">
        <v>-0.25199999999995271</v>
      </c>
      <c r="E316" s="43">
        <v>606</v>
      </c>
    </row>
    <row r="317" spans="1:5" x14ac:dyDescent="0.4">
      <c r="A317" s="6" t="s">
        <v>300</v>
      </c>
      <c r="B317" s="7">
        <v>449.84879999999998</v>
      </c>
      <c r="C317" s="40">
        <v>0</v>
      </c>
      <c r="D317" s="40">
        <v>450.2038</v>
      </c>
      <c r="E317" s="43" t="s">
        <v>301</v>
      </c>
    </row>
    <row r="318" spans="1:5" x14ac:dyDescent="0.4">
      <c r="A318" s="6" t="s">
        <v>302</v>
      </c>
      <c r="B318" s="7">
        <v>-2.5301818181617364E-2</v>
      </c>
      <c r="C318" s="40">
        <v>1.5424181818181637</v>
      </c>
      <c r="D318" s="40">
        <v>-2.5301818181617364E-2</v>
      </c>
      <c r="E318" s="43" t="s">
        <v>303</v>
      </c>
    </row>
    <row r="319" spans="1:5" x14ac:dyDescent="0.4">
      <c r="A319" s="6" t="s">
        <v>304</v>
      </c>
      <c r="B319" s="7">
        <v>-0.19088000000027705</v>
      </c>
      <c r="C319" s="40">
        <v>0</v>
      </c>
      <c r="D319" s="40">
        <v>-0.17405999999999722</v>
      </c>
      <c r="E319" s="33" t="s">
        <v>305</v>
      </c>
    </row>
    <row r="320" spans="1:5" x14ac:dyDescent="0.4">
      <c r="A320" s="29" t="s">
        <v>304</v>
      </c>
      <c r="B320" s="7">
        <v>0.25361999999995533</v>
      </c>
      <c r="C320" s="40">
        <v>0</v>
      </c>
      <c r="D320" s="40">
        <v>0</v>
      </c>
      <c r="E320" s="33">
        <v>1071</v>
      </c>
    </row>
    <row r="321" spans="1:5" x14ac:dyDescent="0.4">
      <c r="A321" s="257" t="s">
        <v>304</v>
      </c>
      <c r="B321" s="7">
        <f>'1133'!F4</f>
        <v>-0.52576999999996588</v>
      </c>
      <c r="C321" s="40">
        <v>0</v>
      </c>
      <c r="D321" s="40">
        <v>0</v>
      </c>
      <c r="E321" s="33">
        <v>1133</v>
      </c>
    </row>
    <row r="322" spans="1:5" x14ac:dyDescent="0.4">
      <c r="A322" s="257" t="s">
        <v>304</v>
      </c>
      <c r="B322" s="7">
        <f>'1160'!F6</f>
        <v>0.33134000000018204</v>
      </c>
      <c r="C322" s="40">
        <v>0</v>
      </c>
      <c r="D322" s="40">
        <v>0</v>
      </c>
      <c r="E322" s="33">
        <v>1160</v>
      </c>
    </row>
    <row r="323" spans="1:5" ht="47.25" x14ac:dyDescent="0.4">
      <c r="A323" s="6" t="s">
        <v>306</v>
      </c>
      <c r="B323" s="7">
        <v>0.16742945537293963</v>
      </c>
      <c r="C323" s="40">
        <v>-17.428015544627101</v>
      </c>
      <c r="D323" s="40">
        <v>-0.22957054462699489</v>
      </c>
      <c r="E323" s="43" t="s">
        <v>307</v>
      </c>
    </row>
    <row r="324" spans="1:5" x14ac:dyDescent="0.4">
      <c r="A324" s="6" t="s">
        <v>308</v>
      </c>
      <c r="B324" s="7">
        <v>0.39359999999999218</v>
      </c>
      <c r="C324" s="40">
        <v>0</v>
      </c>
      <c r="D324" s="40">
        <v>0.26800000000002899</v>
      </c>
      <c r="E324" s="33">
        <v>903</v>
      </c>
    </row>
    <row r="325" spans="1:5" x14ac:dyDescent="0.4">
      <c r="A325" s="6" t="s">
        <v>309</v>
      </c>
      <c r="B325" s="7">
        <v>8.6799999997992927E-3</v>
      </c>
      <c r="C325" s="40">
        <v>0</v>
      </c>
      <c r="D325" s="40">
        <v>0.20899999999994634</v>
      </c>
      <c r="E325" s="43" t="s">
        <v>310</v>
      </c>
    </row>
    <row r="326" spans="1:5" x14ac:dyDescent="0.4">
      <c r="A326" s="257" t="s">
        <v>309</v>
      </c>
      <c r="B326" s="7">
        <f>'1150'!F4</f>
        <v>-0.33215999999993073</v>
      </c>
      <c r="C326" s="40">
        <v>0</v>
      </c>
      <c r="D326" s="40">
        <v>0</v>
      </c>
      <c r="E326" s="33">
        <v>1150</v>
      </c>
    </row>
    <row r="327" spans="1:5" x14ac:dyDescent="0.4">
      <c r="A327" s="6" t="s">
        <v>311</v>
      </c>
      <c r="B327" s="7">
        <v>14.026053531598507</v>
      </c>
      <c r="C327" s="40">
        <v>14.026053531598507</v>
      </c>
      <c r="D327" s="40">
        <v>14.026053531598507</v>
      </c>
      <c r="E327" s="43">
        <v>173</v>
      </c>
    </row>
    <row r="328" spans="1:5" x14ac:dyDescent="0.4">
      <c r="A328" s="6" t="s">
        <v>312</v>
      </c>
      <c r="B328" s="7">
        <v>6.4452967953188249</v>
      </c>
      <c r="C328" s="40">
        <v>6.4452967953188249</v>
      </c>
      <c r="D328" s="40">
        <v>6.4452967953188249</v>
      </c>
      <c r="E328" s="43" t="s">
        <v>313</v>
      </c>
    </row>
    <row r="329" spans="1:5" x14ac:dyDescent="0.4">
      <c r="A329" s="29" t="s">
        <v>314</v>
      </c>
      <c r="B329" s="7">
        <v>-0.32031999999981053</v>
      </c>
      <c r="C329" s="40">
        <v>0</v>
      </c>
      <c r="D329" s="40">
        <v>0</v>
      </c>
      <c r="E329" s="33">
        <v>1065</v>
      </c>
    </row>
    <row r="330" spans="1:5" x14ac:dyDescent="0.4">
      <c r="A330" s="6" t="s">
        <v>315</v>
      </c>
      <c r="B330" s="7">
        <v>-0.3727200000000721</v>
      </c>
      <c r="C330" s="40">
        <v>0</v>
      </c>
      <c r="D330" s="40">
        <v>0.2680000000000291</v>
      </c>
      <c r="E330" s="33">
        <v>951</v>
      </c>
    </row>
    <row r="331" spans="1:5" x14ac:dyDescent="0.4">
      <c r="A331" s="6" t="s">
        <v>316</v>
      </c>
      <c r="B331" s="7">
        <v>0.1390400000000227</v>
      </c>
      <c r="C331" s="40">
        <v>0</v>
      </c>
      <c r="D331" s="40">
        <v>0.59954000000004726</v>
      </c>
      <c r="E331" s="43" t="s">
        <v>317</v>
      </c>
    </row>
    <row r="332" spans="1:5" x14ac:dyDescent="0.4">
      <c r="A332" s="257" t="s">
        <v>1368</v>
      </c>
      <c r="B332" s="7">
        <f>'1134'!F12</f>
        <v>0.29884000000004107</v>
      </c>
      <c r="C332" s="40">
        <v>0</v>
      </c>
      <c r="D332" s="40">
        <v>0</v>
      </c>
      <c r="E332" s="33">
        <v>1134</v>
      </c>
    </row>
    <row r="333" spans="1:5" x14ac:dyDescent="0.4">
      <c r="A333" s="257" t="s">
        <v>1368</v>
      </c>
      <c r="B333" s="7">
        <f>'1135'!F4</f>
        <v>-0.68309999999996762</v>
      </c>
      <c r="C333" s="40">
        <v>0</v>
      </c>
      <c r="D333" s="40">
        <v>0</v>
      </c>
      <c r="E333" s="33">
        <v>1135</v>
      </c>
    </row>
    <row r="334" spans="1:5" ht="47.25" x14ac:dyDescent="0.4">
      <c r="A334" s="6" t="s">
        <v>318</v>
      </c>
      <c r="B334" s="7">
        <v>-0.83198725887174874</v>
      </c>
      <c r="C334" s="40">
        <v>-15.994466053139689</v>
      </c>
      <c r="D334" s="40">
        <v>-0.83198725887174874</v>
      </c>
      <c r="E334" s="33" t="s">
        <v>319</v>
      </c>
    </row>
    <row r="335" spans="1:5" x14ac:dyDescent="0.4">
      <c r="A335" s="25" t="s">
        <v>318</v>
      </c>
      <c r="B335" s="7">
        <v>-0.40219999999999345</v>
      </c>
      <c r="C335" s="40">
        <v>0</v>
      </c>
      <c r="D335" s="40">
        <v>0</v>
      </c>
      <c r="E335" s="45">
        <v>1072</v>
      </c>
    </row>
    <row r="336" spans="1:5" x14ac:dyDescent="0.4">
      <c r="A336" s="19" t="s">
        <v>320</v>
      </c>
      <c r="B336" s="7">
        <v>2.3529999999880147E-2</v>
      </c>
      <c r="C336" s="40">
        <v>0</v>
      </c>
      <c r="D336" s="40">
        <v>0</v>
      </c>
      <c r="E336" s="33" t="s">
        <v>321</v>
      </c>
    </row>
    <row r="337" spans="1:5" x14ac:dyDescent="0.4">
      <c r="A337" s="23" t="s">
        <v>320</v>
      </c>
      <c r="B337" s="7">
        <v>0.22439999999994598</v>
      </c>
      <c r="C337" s="40">
        <v>0</v>
      </c>
      <c r="D337" s="40">
        <v>0</v>
      </c>
      <c r="E337" s="33">
        <v>986</v>
      </c>
    </row>
    <row r="338" spans="1:5" x14ac:dyDescent="0.4">
      <c r="A338" s="24" t="s">
        <v>320</v>
      </c>
      <c r="B338" s="7">
        <v>-0.47754049999997505</v>
      </c>
      <c r="C338" s="40">
        <v>0</v>
      </c>
      <c r="D338" s="40">
        <v>0</v>
      </c>
      <c r="E338" s="45">
        <v>1001</v>
      </c>
    </row>
    <row r="339" spans="1:5" x14ac:dyDescent="0.4">
      <c r="A339" s="22" t="s">
        <v>320</v>
      </c>
      <c r="B339" s="7">
        <v>-0.78280000000000882</v>
      </c>
      <c r="C339" s="40">
        <v>0</v>
      </c>
      <c r="D339" s="40">
        <v>0.26800000000002899</v>
      </c>
      <c r="E339" s="33">
        <v>1044</v>
      </c>
    </row>
    <row r="340" spans="1:5" x14ac:dyDescent="0.4">
      <c r="A340" s="38" t="s">
        <v>320</v>
      </c>
      <c r="B340" s="7">
        <v>-0.1173710000000483</v>
      </c>
      <c r="C340" s="40">
        <v>0</v>
      </c>
      <c r="D340" s="40">
        <v>0</v>
      </c>
      <c r="E340" s="33">
        <v>1086</v>
      </c>
    </row>
    <row r="341" spans="1:5" x14ac:dyDescent="0.4">
      <c r="A341" s="24" t="s">
        <v>322</v>
      </c>
      <c r="B341" s="7">
        <v>-0.477800000000002</v>
      </c>
      <c r="C341" s="40">
        <v>0</v>
      </c>
      <c r="D341" s="40">
        <v>0.2680000000000291</v>
      </c>
      <c r="E341" s="45">
        <v>998</v>
      </c>
    </row>
    <row r="342" spans="1:5" x14ac:dyDescent="0.4">
      <c r="A342" s="6" t="s">
        <v>323</v>
      </c>
      <c r="B342" s="7">
        <v>0.56277200000033645</v>
      </c>
      <c r="C342" s="40">
        <v>0</v>
      </c>
      <c r="D342" s="40">
        <v>0.2680000000000291</v>
      </c>
      <c r="E342" s="33" t="s">
        <v>324</v>
      </c>
    </row>
    <row r="343" spans="1:5" x14ac:dyDescent="0.4">
      <c r="A343" s="17" t="s">
        <v>323</v>
      </c>
      <c r="B343" s="7">
        <v>-4.6894999999949505E-2</v>
      </c>
      <c r="C343" s="50"/>
      <c r="D343" s="50"/>
      <c r="E343" s="45">
        <v>1041</v>
      </c>
    </row>
    <row r="344" spans="1:5" x14ac:dyDescent="0.4">
      <c r="A344" s="22" t="s">
        <v>323</v>
      </c>
      <c r="B344" s="7">
        <v>-0.42951579999999012</v>
      </c>
      <c r="C344" s="40">
        <v>0</v>
      </c>
      <c r="D344" s="40">
        <v>0.26800000000002899</v>
      </c>
      <c r="E344" s="33">
        <v>1052</v>
      </c>
    </row>
    <row r="345" spans="1:5" x14ac:dyDescent="0.4">
      <c r="A345" s="257" t="s">
        <v>1377</v>
      </c>
      <c r="B345" s="7">
        <f>'1143'!F4</f>
        <v>-0.43960000000060973</v>
      </c>
      <c r="C345" s="40">
        <v>0</v>
      </c>
      <c r="D345" s="40">
        <v>0</v>
      </c>
      <c r="E345" s="33">
        <v>1143</v>
      </c>
    </row>
    <row r="346" spans="1:5" x14ac:dyDescent="0.4">
      <c r="A346" s="257" t="s">
        <v>1381</v>
      </c>
      <c r="B346" s="7">
        <f>'1157'!F5</f>
        <v>-3.6710999999968408E-2</v>
      </c>
      <c r="C346" s="40">
        <v>0</v>
      </c>
      <c r="D346" s="40">
        <v>0</v>
      </c>
      <c r="E346" s="33">
        <v>1157</v>
      </c>
    </row>
    <row r="347" spans="1:5" x14ac:dyDescent="0.4">
      <c r="A347" s="6" t="s">
        <v>325</v>
      </c>
      <c r="B347" s="7">
        <v>0.33179999999993015</v>
      </c>
      <c r="C347" s="40"/>
      <c r="D347" s="40"/>
      <c r="E347" s="33">
        <v>796</v>
      </c>
    </row>
    <row r="348" spans="1:5" ht="32.25" x14ac:dyDescent="0.4">
      <c r="A348" s="6" t="s">
        <v>326</v>
      </c>
      <c r="B348" s="7">
        <v>-0.34727613382898426</v>
      </c>
      <c r="C348" s="40">
        <v>1.5234438661710215</v>
      </c>
      <c r="D348" s="40">
        <v>-0.3849761338288431</v>
      </c>
      <c r="E348" s="33" t="s">
        <v>327</v>
      </c>
    </row>
    <row r="349" spans="1:5" x14ac:dyDescent="0.4">
      <c r="A349" s="6" t="s">
        <v>328</v>
      </c>
      <c r="B349" s="7">
        <v>1.7719064523328569</v>
      </c>
      <c r="C349" s="40">
        <v>1.6205894523326378</v>
      </c>
      <c r="D349" s="40">
        <v>0.53855945233266311</v>
      </c>
      <c r="E349" s="33" t="s">
        <v>329</v>
      </c>
    </row>
    <row r="350" spans="1:5" x14ac:dyDescent="0.4">
      <c r="A350" s="24" t="s">
        <v>328</v>
      </c>
      <c r="B350" s="7">
        <v>-0.65308449999952245</v>
      </c>
      <c r="C350" s="40">
        <v>0</v>
      </c>
      <c r="D350" s="40">
        <v>0</v>
      </c>
      <c r="E350" s="45">
        <v>1002</v>
      </c>
    </row>
    <row r="351" spans="1:5" x14ac:dyDescent="0.4">
      <c r="A351" s="51" t="s">
        <v>328</v>
      </c>
      <c r="B351" s="7">
        <v>-0.11910999999997784</v>
      </c>
      <c r="C351" s="40">
        <v>0</v>
      </c>
      <c r="D351" s="40">
        <v>0.2680000000000291</v>
      </c>
      <c r="E351" s="33">
        <v>1005</v>
      </c>
    </row>
    <row r="352" spans="1:5" x14ac:dyDescent="0.4">
      <c r="A352" s="6" t="s">
        <v>330</v>
      </c>
      <c r="B352" s="7">
        <v>-0.66820000000006985</v>
      </c>
      <c r="C352" s="40">
        <v>0</v>
      </c>
      <c r="D352" s="40">
        <v>-0.28309999999999036</v>
      </c>
      <c r="E352" s="33" t="s">
        <v>331</v>
      </c>
    </row>
    <row r="353" spans="1:5" x14ac:dyDescent="0.4">
      <c r="A353" s="6" t="s">
        <v>332</v>
      </c>
      <c r="B353" s="7">
        <v>0.2046999999999457</v>
      </c>
      <c r="C353" s="40">
        <v>0</v>
      </c>
      <c r="D353" s="40">
        <v>0.2046999999999457</v>
      </c>
      <c r="E353" s="33" t="s">
        <v>333</v>
      </c>
    </row>
    <row r="354" spans="1:5" x14ac:dyDescent="0.4">
      <c r="A354" s="6" t="s">
        <v>334</v>
      </c>
      <c r="B354" s="7">
        <v>0.35979999999995016</v>
      </c>
      <c r="C354" s="40">
        <v>0</v>
      </c>
      <c r="D354" s="40">
        <v>0.35979999999995016</v>
      </c>
      <c r="E354" s="33" t="s">
        <v>335</v>
      </c>
    </row>
    <row r="355" spans="1:5" x14ac:dyDescent="0.4">
      <c r="A355" s="6" t="s">
        <v>336</v>
      </c>
      <c r="B355" s="7">
        <v>-1.3094999999907486E-2</v>
      </c>
      <c r="C355" s="40">
        <v>0</v>
      </c>
      <c r="D355" s="40">
        <v>-1.3094999999907486E-2</v>
      </c>
      <c r="E355" s="33" t="s">
        <v>337</v>
      </c>
    </row>
    <row r="356" spans="1:5" x14ac:dyDescent="0.4">
      <c r="A356" s="23" t="s">
        <v>338</v>
      </c>
      <c r="B356" s="7">
        <v>-0.80940000000009604</v>
      </c>
      <c r="C356" s="40">
        <v>0</v>
      </c>
      <c r="D356" s="40">
        <v>0</v>
      </c>
      <c r="E356" s="33">
        <v>996</v>
      </c>
    </row>
    <row r="357" spans="1:5" x14ac:dyDescent="0.4">
      <c r="A357" s="6" t="s">
        <v>339</v>
      </c>
      <c r="B357" s="7">
        <v>-0.27639999999999532</v>
      </c>
      <c r="C357" s="40">
        <v>0</v>
      </c>
      <c r="D357" s="40">
        <v>-0.27639999999999532</v>
      </c>
      <c r="E357" s="33" t="s">
        <v>340</v>
      </c>
    </row>
    <row r="358" spans="1:5" x14ac:dyDescent="0.4">
      <c r="A358" s="6" t="s">
        <v>341</v>
      </c>
      <c r="B358" s="7">
        <v>-0.62880000000041036</v>
      </c>
      <c r="C358" s="40">
        <v>0</v>
      </c>
      <c r="D358" s="40">
        <v>-0.46720000000004802</v>
      </c>
      <c r="E358" s="33" t="s">
        <v>342</v>
      </c>
    </row>
    <row r="359" spans="1:5" x14ac:dyDescent="0.4">
      <c r="A359" s="38" t="s">
        <v>341</v>
      </c>
      <c r="B359" s="7">
        <v>0.11840500000016618</v>
      </c>
      <c r="C359" s="40">
        <v>0</v>
      </c>
      <c r="D359" s="40">
        <v>0</v>
      </c>
      <c r="E359" s="33">
        <v>1095</v>
      </c>
    </row>
    <row r="360" spans="1:5" x14ac:dyDescent="0.4">
      <c r="A360" s="6" t="s">
        <v>343</v>
      </c>
      <c r="B360" s="7">
        <v>-0.47169999999982792</v>
      </c>
      <c r="C360" s="40">
        <v>0</v>
      </c>
      <c r="D360" s="40">
        <v>-0.47169999999982792</v>
      </c>
      <c r="E360" s="33" t="s">
        <v>344</v>
      </c>
    </row>
    <row r="361" spans="1:5" x14ac:dyDescent="0.4">
      <c r="A361" s="6" t="s">
        <v>345</v>
      </c>
      <c r="B361" s="7">
        <v>0.27010999999981777</v>
      </c>
      <c r="C361" s="40">
        <v>0</v>
      </c>
      <c r="D361" s="40">
        <v>0.27010999999981777</v>
      </c>
      <c r="E361" s="33" t="s">
        <v>346</v>
      </c>
    </row>
    <row r="362" spans="1:5" x14ac:dyDescent="0.4">
      <c r="A362" s="257" t="s">
        <v>345</v>
      </c>
      <c r="B362" s="7">
        <f>'1162'!F4</f>
        <v>-721.80696</v>
      </c>
      <c r="C362" s="40">
        <v>0</v>
      </c>
      <c r="D362" s="40">
        <v>0</v>
      </c>
      <c r="E362" s="33">
        <v>1162</v>
      </c>
    </row>
    <row r="363" spans="1:5" x14ac:dyDescent="0.4">
      <c r="A363" s="6" t="s">
        <v>347</v>
      </c>
      <c r="B363" s="7">
        <v>5.6583987951810286</v>
      </c>
      <c r="C363" s="40">
        <v>5.6583987951810286</v>
      </c>
      <c r="D363" s="40">
        <v>5.6583987951810286</v>
      </c>
      <c r="E363" s="33">
        <v>217</v>
      </c>
    </row>
    <row r="364" spans="1:5" x14ac:dyDescent="0.4">
      <c r="A364" s="6" t="s">
        <v>348</v>
      </c>
      <c r="B364" s="7">
        <v>-0.46450000000015734</v>
      </c>
      <c r="C364" s="40">
        <v>0</v>
      </c>
      <c r="D364" s="40">
        <v>-0.46450000000015734</v>
      </c>
      <c r="E364" s="33" t="s">
        <v>349</v>
      </c>
    </row>
    <row r="365" spans="1:5" x14ac:dyDescent="0.4">
      <c r="A365" s="6" t="s">
        <v>350</v>
      </c>
      <c r="B365" s="7">
        <v>-2.6790087885493676</v>
      </c>
      <c r="C365" s="40">
        <v>-2.6790087885493676</v>
      </c>
      <c r="D365" s="40">
        <v>-2.6790087885493676</v>
      </c>
      <c r="E365" s="33" t="s">
        <v>351</v>
      </c>
    </row>
    <row r="366" spans="1:5" x14ac:dyDescent="0.4">
      <c r="A366" s="6" t="s">
        <v>352</v>
      </c>
      <c r="B366" s="7">
        <v>0.35430000000002337</v>
      </c>
      <c r="C366" s="40">
        <v>0</v>
      </c>
      <c r="D366" s="40">
        <v>1.3000000000090495E-2</v>
      </c>
      <c r="E366" s="33" t="s">
        <v>353</v>
      </c>
    </row>
    <row r="367" spans="1:5" x14ac:dyDescent="0.4">
      <c r="A367" s="25" t="s">
        <v>354</v>
      </c>
      <c r="B367" s="7">
        <v>-3.5003119999998944</v>
      </c>
      <c r="C367" s="40">
        <v>0</v>
      </c>
      <c r="D367" s="40">
        <v>0</v>
      </c>
      <c r="E367" s="45">
        <v>1077</v>
      </c>
    </row>
    <row r="368" spans="1:5" x14ac:dyDescent="0.4">
      <c r="A368" s="257" t="s">
        <v>354</v>
      </c>
      <c r="B368" s="7">
        <f>'1158'!F4</f>
        <v>-5.1920999999765627E-2</v>
      </c>
      <c r="C368" s="40">
        <v>0</v>
      </c>
      <c r="D368" s="40">
        <v>0</v>
      </c>
      <c r="E368" s="33">
        <v>1158</v>
      </c>
    </row>
    <row r="369" spans="1:5" x14ac:dyDescent="0.4">
      <c r="A369" s="6" t="s">
        <v>355</v>
      </c>
      <c r="B369" s="7">
        <v>-7.7700634670497948</v>
      </c>
      <c r="C369" s="40">
        <v>0.54497861711854512</v>
      </c>
      <c r="D369" s="40">
        <v>-7.3876634670498333</v>
      </c>
      <c r="E369" s="33" t="s">
        <v>356</v>
      </c>
    </row>
    <row r="370" spans="1:5" x14ac:dyDescent="0.4">
      <c r="A370" s="6" t="s">
        <v>357</v>
      </c>
      <c r="B370" s="7">
        <v>-0.10779175050311096</v>
      </c>
      <c r="C370" s="40"/>
      <c r="D370" s="40">
        <v>-0.10779175050311096</v>
      </c>
      <c r="E370" s="33">
        <v>300</v>
      </c>
    </row>
    <row r="371" spans="1:5" x14ac:dyDescent="0.4">
      <c r="A371" s="6" t="s">
        <v>358</v>
      </c>
      <c r="B371" s="7">
        <v>-0.48919999999986885</v>
      </c>
      <c r="C371" s="40">
        <v>0</v>
      </c>
      <c r="D371" s="40">
        <v>-0.48919999999986885</v>
      </c>
      <c r="E371" s="33" t="s">
        <v>359</v>
      </c>
    </row>
    <row r="372" spans="1:5" x14ac:dyDescent="0.4">
      <c r="A372" s="6" t="s">
        <v>360</v>
      </c>
      <c r="B372" s="7">
        <v>-1.1653599999999358</v>
      </c>
      <c r="C372" s="40">
        <v>0</v>
      </c>
      <c r="D372" s="40">
        <v>-0.61037499999997635</v>
      </c>
      <c r="E372" s="33" t="s">
        <v>361</v>
      </c>
    </row>
    <row r="373" spans="1:5" x14ac:dyDescent="0.4">
      <c r="A373" s="56" t="s">
        <v>362</v>
      </c>
      <c r="B373" s="7">
        <v>0.4704153300190228</v>
      </c>
      <c r="C373" s="40">
        <v>0.4704153300190228</v>
      </c>
      <c r="D373" s="40">
        <v>0.4704153300190228</v>
      </c>
      <c r="E373" s="43" t="s">
        <v>363</v>
      </c>
    </row>
    <row r="374" spans="1:5" x14ac:dyDescent="0.4">
      <c r="A374" s="56" t="s">
        <v>364</v>
      </c>
      <c r="B374" s="7">
        <v>-0.36860000000001492</v>
      </c>
      <c r="C374" s="40">
        <v>0</v>
      </c>
      <c r="D374" s="40">
        <v>-0.36860000000001492</v>
      </c>
      <c r="E374" s="43">
        <v>540</v>
      </c>
    </row>
    <row r="375" spans="1:5" x14ac:dyDescent="0.4">
      <c r="A375" s="23" t="s">
        <v>365</v>
      </c>
      <c r="B375" s="7">
        <v>-225.67440000000002</v>
      </c>
      <c r="C375" s="40">
        <v>0</v>
      </c>
      <c r="D375" s="40">
        <v>0</v>
      </c>
      <c r="E375" s="33">
        <v>989</v>
      </c>
    </row>
    <row r="376" spans="1:5" x14ac:dyDescent="0.4">
      <c r="A376" s="23" t="s">
        <v>365</v>
      </c>
      <c r="B376" s="7">
        <v>225.53725000000009</v>
      </c>
      <c r="C376" s="40">
        <v>0</v>
      </c>
      <c r="D376" s="40">
        <v>0</v>
      </c>
      <c r="E376" s="33">
        <v>992</v>
      </c>
    </row>
    <row r="377" spans="1:5" x14ac:dyDescent="0.4">
      <c r="A377" s="29" t="s">
        <v>365</v>
      </c>
      <c r="B377" s="7">
        <v>-0.28639999999973043</v>
      </c>
      <c r="C377" s="40">
        <v>0</v>
      </c>
      <c r="D377" s="40">
        <v>0</v>
      </c>
      <c r="E377" s="33">
        <v>1055</v>
      </c>
    </row>
    <row r="378" spans="1:5" x14ac:dyDescent="0.4">
      <c r="A378" s="135" t="s">
        <v>365</v>
      </c>
      <c r="B378" s="7">
        <f>'1110'!F4</f>
        <v>0.33549399999992602</v>
      </c>
      <c r="C378" s="40">
        <v>0</v>
      </c>
      <c r="D378" s="40">
        <v>0</v>
      </c>
      <c r="E378" s="33">
        <v>1110</v>
      </c>
    </row>
    <row r="379" spans="1:5" x14ac:dyDescent="0.4">
      <c r="A379" s="56" t="s">
        <v>366</v>
      </c>
      <c r="B379" s="7">
        <v>-0.76881000000042832</v>
      </c>
      <c r="C379" s="40">
        <v>0</v>
      </c>
      <c r="D379" s="40">
        <v>-0.76881000000042832</v>
      </c>
      <c r="E379" s="33" t="s">
        <v>367</v>
      </c>
    </row>
    <row r="380" spans="1:5" x14ac:dyDescent="0.4">
      <c r="A380" s="57" t="s">
        <v>366</v>
      </c>
      <c r="B380" s="7">
        <v>-0.40039999999999054</v>
      </c>
      <c r="C380" s="40">
        <v>0</v>
      </c>
      <c r="D380" s="40">
        <v>0.2680000000000291</v>
      </c>
      <c r="E380" s="45">
        <v>1017</v>
      </c>
    </row>
    <row r="381" spans="1:5" x14ac:dyDescent="0.4">
      <c r="A381" s="28" t="s">
        <v>366</v>
      </c>
      <c r="B381" s="7">
        <v>-0.11624749999998585</v>
      </c>
      <c r="C381" s="40">
        <v>0</v>
      </c>
      <c r="D381" s="40">
        <v>0.26800000000002899</v>
      </c>
      <c r="E381" s="45">
        <v>1028</v>
      </c>
    </row>
    <row r="382" spans="1:5" x14ac:dyDescent="0.4">
      <c r="A382" s="58" t="s">
        <v>366</v>
      </c>
      <c r="B382" s="7">
        <v>-913.82648000000006</v>
      </c>
      <c r="C382" s="40">
        <v>0</v>
      </c>
      <c r="D382" s="40">
        <v>0.26800000000002899</v>
      </c>
      <c r="E382" s="33">
        <v>1044</v>
      </c>
    </row>
    <row r="383" spans="1:5" x14ac:dyDescent="0.4">
      <c r="A383" s="22" t="s">
        <v>366</v>
      </c>
      <c r="B383" s="7">
        <v>913.01215999999999</v>
      </c>
      <c r="C383" s="40">
        <v>0</v>
      </c>
      <c r="D383" s="40">
        <v>0.26800000000002899</v>
      </c>
      <c r="E383" s="33">
        <v>1047</v>
      </c>
    </row>
    <row r="384" spans="1:5" x14ac:dyDescent="0.4">
      <c r="A384" s="56" t="s">
        <v>368</v>
      </c>
      <c r="B384" s="7">
        <v>0.30858988835251466</v>
      </c>
      <c r="C384" s="40">
        <v>-1.7346101116473278</v>
      </c>
      <c r="D384" s="40">
        <v>0.30858988835251466</v>
      </c>
      <c r="E384" s="43" t="s">
        <v>369</v>
      </c>
    </row>
    <row r="385" spans="1:5" x14ac:dyDescent="0.4">
      <c r="A385" s="56" t="s">
        <v>370</v>
      </c>
      <c r="B385" s="7">
        <v>0.10561120721155248</v>
      </c>
      <c r="C385" s="40">
        <v>6.9656363893976732</v>
      </c>
      <c r="D385" s="40">
        <v>0.10561120721155248</v>
      </c>
      <c r="E385" s="43" t="s">
        <v>371</v>
      </c>
    </row>
    <row r="386" spans="1:5" x14ac:dyDescent="0.4">
      <c r="A386" s="123" t="s">
        <v>370</v>
      </c>
      <c r="B386" s="7">
        <f>'1105'!F4</f>
        <v>0.41581150000001799</v>
      </c>
      <c r="C386" s="40">
        <v>0</v>
      </c>
      <c r="D386" s="40">
        <v>0</v>
      </c>
      <c r="E386" s="33">
        <v>1105</v>
      </c>
    </row>
    <row r="387" spans="1:5" x14ac:dyDescent="0.4">
      <c r="A387" s="257" t="s">
        <v>370</v>
      </c>
      <c r="B387" s="7">
        <f>'1134'!F7</f>
        <v>-3.6199999999553256E-3</v>
      </c>
      <c r="C387" s="40">
        <v>0</v>
      </c>
      <c r="D387" s="40">
        <v>0</v>
      </c>
      <c r="E387" s="33">
        <v>1134</v>
      </c>
    </row>
    <row r="388" spans="1:5" x14ac:dyDescent="0.4">
      <c r="A388" s="6" t="s">
        <v>372</v>
      </c>
      <c r="B388" s="7">
        <v>-0.58989500000035378</v>
      </c>
      <c r="C388" s="40">
        <v>0</v>
      </c>
      <c r="D388" s="40">
        <v>-0.45769500000028529</v>
      </c>
      <c r="E388" s="33" t="s">
        <v>373</v>
      </c>
    </row>
    <row r="389" spans="1:5" x14ac:dyDescent="0.4">
      <c r="A389" s="257" t="s">
        <v>372</v>
      </c>
      <c r="B389" s="7">
        <f>'1139'!F5</f>
        <v>0.32619399999992993</v>
      </c>
      <c r="C389" s="40">
        <v>0</v>
      </c>
      <c r="D389" s="40">
        <v>0</v>
      </c>
      <c r="E389" s="33">
        <v>1139</v>
      </c>
    </row>
    <row r="390" spans="1:5" ht="32.25" customHeight="1" x14ac:dyDescent="0.4">
      <c r="A390" s="257" t="s">
        <v>1367</v>
      </c>
      <c r="B390" s="7">
        <f>'1134'!F6</f>
        <v>0.31210999999996147</v>
      </c>
      <c r="C390" s="40">
        <v>0</v>
      </c>
      <c r="D390" s="40">
        <v>0</v>
      </c>
      <c r="E390" s="33">
        <v>1134</v>
      </c>
    </row>
    <row r="391" spans="1:5" x14ac:dyDescent="0.4">
      <c r="A391" s="143" t="s">
        <v>1350</v>
      </c>
      <c r="B391" s="7">
        <f>'1115'!F6</f>
        <v>-0.10683749999998327</v>
      </c>
      <c r="C391" s="40">
        <v>0</v>
      </c>
      <c r="D391" s="40">
        <v>0</v>
      </c>
      <c r="E391" s="33">
        <v>1115</v>
      </c>
    </row>
    <row r="392" spans="1:5" x14ac:dyDescent="0.4">
      <c r="A392" s="6" t="s">
        <v>374</v>
      </c>
      <c r="B392" s="7">
        <v>-0.31788799999981165</v>
      </c>
      <c r="C392" s="40">
        <v>0</v>
      </c>
      <c r="D392" s="40">
        <v>0</v>
      </c>
      <c r="E392" s="33" t="s">
        <v>375</v>
      </c>
    </row>
    <row r="393" spans="1:5" x14ac:dyDescent="0.4">
      <c r="A393" s="6" t="s">
        <v>376</v>
      </c>
      <c r="B393" s="7">
        <v>-0.26810000000023138</v>
      </c>
      <c r="C393" s="40">
        <v>0</v>
      </c>
      <c r="D393" s="40">
        <v>7.7399999999670399E-2</v>
      </c>
      <c r="E393" s="33" t="s">
        <v>377</v>
      </c>
    </row>
    <row r="394" spans="1:5" x14ac:dyDescent="0.4">
      <c r="A394" s="28" t="s">
        <v>376</v>
      </c>
      <c r="B394" s="7">
        <v>0.39639000000011038</v>
      </c>
      <c r="C394" s="40">
        <v>0</v>
      </c>
      <c r="D394" s="40">
        <v>0.26800000000002899</v>
      </c>
      <c r="E394" s="45">
        <v>1028</v>
      </c>
    </row>
    <row r="395" spans="1:5" x14ac:dyDescent="0.4">
      <c r="A395" s="22" t="s">
        <v>376</v>
      </c>
      <c r="B395" s="7">
        <v>-0.20121900000003734</v>
      </c>
      <c r="C395" s="40">
        <v>0</v>
      </c>
      <c r="D395" s="40">
        <v>0.26800000000002899</v>
      </c>
      <c r="E395" s="33">
        <v>1048</v>
      </c>
    </row>
    <row r="396" spans="1:5" x14ac:dyDescent="0.4">
      <c r="A396" s="25" t="s">
        <v>376</v>
      </c>
      <c r="B396" s="7">
        <v>-0.15988399999991998</v>
      </c>
      <c r="C396" s="40">
        <v>0</v>
      </c>
      <c r="D396" s="40">
        <v>0</v>
      </c>
      <c r="E396" s="45">
        <v>1075</v>
      </c>
    </row>
    <row r="397" spans="1:5" x14ac:dyDescent="0.4">
      <c r="A397" s="6" t="s">
        <v>378</v>
      </c>
      <c r="B397" s="7">
        <v>7.7858199999999442</v>
      </c>
      <c r="C397" s="40">
        <v>0</v>
      </c>
      <c r="D397" s="40">
        <v>7.7858199999999442</v>
      </c>
      <c r="E397" s="43" t="s">
        <v>379</v>
      </c>
    </row>
    <row r="398" spans="1:5" x14ac:dyDescent="0.4">
      <c r="A398" s="56" t="s">
        <v>380</v>
      </c>
      <c r="B398" s="7">
        <v>21.989999999999782</v>
      </c>
      <c r="C398" s="40">
        <v>0</v>
      </c>
      <c r="D398" s="40">
        <v>21.989999999999782</v>
      </c>
      <c r="E398" s="43">
        <v>464</v>
      </c>
    </row>
    <row r="399" spans="1:5" x14ac:dyDescent="0.4">
      <c r="A399" s="56" t="s">
        <v>381</v>
      </c>
      <c r="B399" s="7">
        <v>-0.29647599999992735</v>
      </c>
      <c r="C399" s="40">
        <v>0.6148239999999987</v>
      </c>
      <c r="D399" s="40">
        <v>-0.29647599999992735</v>
      </c>
      <c r="E399" s="43" t="s">
        <v>382</v>
      </c>
    </row>
    <row r="400" spans="1:5" ht="32.25" x14ac:dyDescent="0.4">
      <c r="A400" s="56" t="s">
        <v>383</v>
      </c>
      <c r="B400" s="7">
        <v>0.54145616027716414</v>
      </c>
      <c r="C400" s="40">
        <v>-30.431686517547007</v>
      </c>
      <c r="D400" s="40">
        <v>0.54145616027716414</v>
      </c>
      <c r="E400" s="43" t="s">
        <v>384</v>
      </c>
    </row>
    <row r="401" spans="1:5" x14ac:dyDescent="0.4">
      <c r="A401" s="6" t="s">
        <v>385</v>
      </c>
      <c r="B401" s="7">
        <v>-3.0335999999999785</v>
      </c>
      <c r="C401" s="40">
        <v>0</v>
      </c>
      <c r="D401" s="40">
        <v>0.40086000000002286</v>
      </c>
      <c r="E401" s="59">
        <v>813</v>
      </c>
    </row>
    <row r="402" spans="1:5" x14ac:dyDescent="0.4">
      <c r="A402" s="6" t="s">
        <v>386</v>
      </c>
      <c r="B402" s="7">
        <v>-0.2290099999999029</v>
      </c>
      <c r="C402" s="40">
        <v>0</v>
      </c>
      <c r="D402" s="40">
        <v>0.40086000000002286</v>
      </c>
      <c r="E402" s="59" t="s">
        <v>387</v>
      </c>
    </row>
    <row r="403" spans="1:5" x14ac:dyDescent="0.4">
      <c r="A403" s="23" t="s">
        <v>386</v>
      </c>
      <c r="B403" s="7">
        <v>5.7700000000011187E-2</v>
      </c>
      <c r="C403" s="40">
        <v>0</v>
      </c>
      <c r="D403" s="40">
        <v>0</v>
      </c>
      <c r="E403" s="33">
        <v>992</v>
      </c>
    </row>
    <row r="404" spans="1:5" x14ac:dyDescent="0.4">
      <c r="A404" s="28" t="s">
        <v>386</v>
      </c>
      <c r="B404" s="7">
        <v>-0.26745999999997139</v>
      </c>
      <c r="C404" s="40">
        <v>0</v>
      </c>
      <c r="D404" s="40">
        <v>0.26800000000002899</v>
      </c>
      <c r="E404" s="45">
        <v>1030</v>
      </c>
    </row>
    <row r="405" spans="1:5" x14ac:dyDescent="0.4">
      <c r="A405" s="6" t="s">
        <v>388</v>
      </c>
      <c r="B405" s="7">
        <v>0.40086000000002286</v>
      </c>
      <c r="C405" s="40">
        <v>0</v>
      </c>
      <c r="D405" s="40">
        <v>0.40086000000002286</v>
      </c>
      <c r="E405" s="33">
        <v>682</v>
      </c>
    </row>
    <row r="406" spans="1:5" x14ac:dyDescent="0.4">
      <c r="A406" s="6" t="s">
        <v>389</v>
      </c>
      <c r="B406" s="7">
        <v>-0.13600000000087675</v>
      </c>
      <c r="C406" s="40">
        <v>0</v>
      </c>
      <c r="D406" s="40">
        <v>-0.13600000000087675</v>
      </c>
      <c r="E406" s="33" t="s">
        <v>390</v>
      </c>
    </row>
    <row r="407" spans="1:5" x14ac:dyDescent="0.4">
      <c r="A407" s="6" t="s">
        <v>389</v>
      </c>
      <c r="B407" s="7">
        <v>-0.43499999999994543</v>
      </c>
      <c r="C407" s="40">
        <v>0</v>
      </c>
      <c r="D407" s="40">
        <v>0</v>
      </c>
      <c r="E407" s="33">
        <v>795</v>
      </c>
    </row>
    <row r="408" spans="1:5" x14ac:dyDescent="0.4">
      <c r="A408" s="143" t="s">
        <v>389</v>
      </c>
      <c r="B408" s="7">
        <f>'1117'!F7</f>
        <v>0.10633750000033615</v>
      </c>
      <c r="C408" s="40">
        <v>0</v>
      </c>
      <c r="D408" s="40">
        <v>0</v>
      </c>
      <c r="E408" s="33">
        <v>1117</v>
      </c>
    </row>
    <row r="409" spans="1:5" x14ac:dyDescent="0.4">
      <c r="A409" s="257" t="s">
        <v>389</v>
      </c>
      <c r="B409" s="7">
        <f>'1137'!F4</f>
        <v>-363.42039999999997</v>
      </c>
      <c r="C409" s="40">
        <v>0</v>
      </c>
      <c r="D409" s="40">
        <v>0</v>
      </c>
      <c r="E409" s="33">
        <v>1137</v>
      </c>
    </row>
    <row r="410" spans="1:5" x14ac:dyDescent="0.4">
      <c r="A410" s="257" t="s">
        <v>389</v>
      </c>
      <c r="B410" s="7">
        <f>'1139'!F4</f>
        <v>363.97864999999979</v>
      </c>
      <c r="C410" s="40">
        <v>0</v>
      </c>
      <c r="D410" s="40">
        <v>0</v>
      </c>
      <c r="E410" s="33">
        <v>1139</v>
      </c>
    </row>
    <row r="411" spans="1:5" x14ac:dyDescent="0.4">
      <c r="A411" s="6" t="s">
        <v>391</v>
      </c>
      <c r="B411" s="7">
        <v>3.9999999999736247E-2</v>
      </c>
      <c r="C411" s="40">
        <v>0</v>
      </c>
      <c r="D411" s="40">
        <v>3.9999999999736247E-2</v>
      </c>
      <c r="E411" s="43" t="s">
        <v>392</v>
      </c>
    </row>
    <row r="412" spans="1:5" x14ac:dyDescent="0.4">
      <c r="A412" s="6" t="s">
        <v>393</v>
      </c>
      <c r="B412" s="7">
        <v>-0.44249999999999545</v>
      </c>
      <c r="C412" s="40">
        <v>0</v>
      </c>
      <c r="D412" s="40">
        <v>-0.44249999999999545</v>
      </c>
      <c r="E412" s="33">
        <v>633</v>
      </c>
    </row>
    <row r="413" spans="1:5" x14ac:dyDescent="0.4">
      <c r="A413" s="60" t="s">
        <v>394</v>
      </c>
      <c r="B413" s="7">
        <v>70.685499999999593</v>
      </c>
      <c r="C413" s="40">
        <v>0</v>
      </c>
      <c r="D413" s="40">
        <v>0.26800000000002899</v>
      </c>
      <c r="E413" s="33" t="s">
        <v>395</v>
      </c>
    </row>
    <row r="414" spans="1:5" x14ac:dyDescent="0.4">
      <c r="A414" s="23" t="s">
        <v>394</v>
      </c>
      <c r="B414" s="7">
        <v>-0.4595000000000482</v>
      </c>
      <c r="C414" s="40">
        <v>0</v>
      </c>
      <c r="D414" s="40">
        <v>0</v>
      </c>
      <c r="E414" s="33">
        <v>981</v>
      </c>
    </row>
    <row r="415" spans="1:5" x14ac:dyDescent="0.4">
      <c r="A415" s="6" t="s">
        <v>396</v>
      </c>
      <c r="B415" s="7">
        <v>7.999999999992724E-2</v>
      </c>
      <c r="C415" s="40">
        <v>0</v>
      </c>
      <c r="D415" s="40">
        <v>7.999999999992724E-2</v>
      </c>
      <c r="E415" s="43">
        <v>429</v>
      </c>
    </row>
    <row r="416" spans="1:5" x14ac:dyDescent="0.4">
      <c r="A416" s="6" t="s">
        <v>397</v>
      </c>
      <c r="B416" s="7">
        <v>0.37540000000001328</v>
      </c>
      <c r="C416" s="40">
        <v>0</v>
      </c>
      <c r="D416" s="40">
        <v>0.30539999999996326</v>
      </c>
      <c r="E416" s="43" t="s">
        <v>398</v>
      </c>
    </row>
    <row r="417" spans="1:5" x14ac:dyDescent="0.4">
      <c r="A417" s="185" t="s">
        <v>397</v>
      </c>
      <c r="B417" s="7">
        <f>'1119'!F7</f>
        <v>-0.32215999999993983</v>
      </c>
      <c r="C417" s="40">
        <v>0</v>
      </c>
      <c r="D417" s="40">
        <v>0</v>
      </c>
      <c r="E417" s="33">
        <v>1119</v>
      </c>
    </row>
    <row r="418" spans="1:5" x14ac:dyDescent="0.4">
      <c r="A418" s="28" t="s">
        <v>399</v>
      </c>
      <c r="B418" s="7">
        <v>-0.28492999999980384</v>
      </c>
      <c r="C418" s="40">
        <v>0</v>
      </c>
      <c r="D418" s="40">
        <v>0.26800000000002899</v>
      </c>
      <c r="E418" s="45">
        <v>1021</v>
      </c>
    </row>
    <row r="419" spans="1:5" x14ac:dyDescent="0.4">
      <c r="A419" s="22" t="s">
        <v>399</v>
      </c>
      <c r="B419" s="7">
        <v>-0.2525538999998389</v>
      </c>
      <c r="C419" s="40">
        <v>0</v>
      </c>
      <c r="D419" s="40">
        <v>0.26800000000002899</v>
      </c>
      <c r="E419" s="33">
        <v>1051</v>
      </c>
    </row>
    <row r="420" spans="1:5" x14ac:dyDescent="0.4">
      <c r="A420" s="6" t="s">
        <v>400</v>
      </c>
      <c r="B420" s="7">
        <v>0.48022000000008802</v>
      </c>
      <c r="C420" s="40">
        <v>0</v>
      </c>
      <c r="D420" s="40">
        <v>0.51725000000021737</v>
      </c>
      <c r="E420" s="43" t="s">
        <v>401</v>
      </c>
    </row>
    <row r="421" spans="1:5" x14ac:dyDescent="0.4">
      <c r="A421" s="24" t="s">
        <v>400</v>
      </c>
      <c r="B421" s="7">
        <v>-0.2357604999999694</v>
      </c>
      <c r="C421" s="40">
        <v>0</v>
      </c>
      <c r="D421" s="40">
        <v>0</v>
      </c>
      <c r="E421" s="45">
        <v>1002</v>
      </c>
    </row>
    <row r="422" spans="1:5" x14ac:dyDescent="0.4">
      <c r="A422" s="30" t="s">
        <v>400</v>
      </c>
      <c r="B422" s="7">
        <v>0.1193039999998291</v>
      </c>
      <c r="C422" s="40">
        <v>0</v>
      </c>
      <c r="D422" s="40">
        <v>0</v>
      </c>
      <c r="E422" s="33">
        <v>1097</v>
      </c>
    </row>
    <row r="423" spans="1:5" x14ac:dyDescent="0.4">
      <c r="A423" s="6" t="s">
        <v>402</v>
      </c>
      <c r="B423" s="7">
        <v>2.8000000000133696E-2</v>
      </c>
      <c r="C423" s="40">
        <v>0</v>
      </c>
      <c r="D423" s="40">
        <v>2.8000000000133696E-2</v>
      </c>
      <c r="E423" s="43" t="s">
        <v>403</v>
      </c>
    </row>
    <row r="424" spans="1:5" x14ac:dyDescent="0.4">
      <c r="A424" s="6" t="s">
        <v>404</v>
      </c>
      <c r="B424" s="7">
        <v>-0.92908999999997377</v>
      </c>
      <c r="C424" s="40">
        <v>0</v>
      </c>
      <c r="D424" s="40">
        <v>-0.40608999999994921</v>
      </c>
      <c r="E424" s="43" t="s">
        <v>405</v>
      </c>
    </row>
    <row r="425" spans="1:5" x14ac:dyDescent="0.4">
      <c r="A425" s="6" t="s">
        <v>406</v>
      </c>
      <c r="B425" s="7">
        <v>0.20284477732775485</v>
      </c>
      <c r="C425" s="40">
        <v>0</v>
      </c>
      <c r="D425" s="40">
        <v>0.20284477732775485</v>
      </c>
      <c r="E425" s="43" t="s">
        <v>407</v>
      </c>
    </row>
    <row r="426" spans="1:5" x14ac:dyDescent="0.4">
      <c r="A426" s="6" t="s">
        <v>408</v>
      </c>
      <c r="B426" s="7">
        <v>-5.6317411764703138</v>
      </c>
      <c r="C426" s="40">
        <v>-5.6317411764703138</v>
      </c>
      <c r="D426" s="40">
        <v>-5.6317411764703138</v>
      </c>
      <c r="E426" s="43">
        <v>112</v>
      </c>
    </row>
    <row r="427" spans="1:5" x14ac:dyDescent="0.4">
      <c r="A427" s="6" t="s">
        <v>409</v>
      </c>
      <c r="B427" s="7">
        <v>49.742918013660756</v>
      </c>
      <c r="C427" s="40">
        <v>0</v>
      </c>
      <c r="D427" s="40">
        <v>49.742918013660756</v>
      </c>
      <c r="E427" s="43" t="s">
        <v>410</v>
      </c>
    </row>
    <row r="428" spans="1:5" x14ac:dyDescent="0.4">
      <c r="A428" s="6" t="s">
        <v>411</v>
      </c>
      <c r="B428" s="7">
        <v>0.34399999999993724</v>
      </c>
      <c r="C428" s="40">
        <v>0</v>
      </c>
      <c r="D428" s="40">
        <v>0.34399999999993724</v>
      </c>
      <c r="E428" s="43">
        <v>377</v>
      </c>
    </row>
    <row r="429" spans="1:5" x14ac:dyDescent="0.4">
      <c r="A429" s="6" t="s">
        <v>412</v>
      </c>
      <c r="B429" s="7">
        <v>2.3632971698113252</v>
      </c>
      <c r="C429" s="40">
        <v>3.1998471698113349</v>
      </c>
      <c r="D429" s="40">
        <v>2.1598971698113374</v>
      </c>
      <c r="E429" s="33" t="s">
        <v>413</v>
      </c>
    </row>
    <row r="430" spans="1:5" x14ac:dyDescent="0.4">
      <c r="A430" s="30" t="s">
        <v>412</v>
      </c>
      <c r="B430" s="7">
        <v>0.29573750000000132</v>
      </c>
      <c r="C430" s="40">
        <v>0</v>
      </c>
      <c r="D430" s="40">
        <v>0</v>
      </c>
      <c r="E430" s="33">
        <v>1096</v>
      </c>
    </row>
    <row r="431" spans="1:5" x14ac:dyDescent="0.4">
      <c r="A431" s="6" t="s">
        <v>414</v>
      </c>
      <c r="B431" s="7">
        <v>69.567999999999302</v>
      </c>
      <c r="C431" s="40">
        <v>0</v>
      </c>
      <c r="D431" s="40">
        <v>69.567999999999302</v>
      </c>
      <c r="E431" s="43">
        <v>555</v>
      </c>
    </row>
    <row r="432" spans="1:5" x14ac:dyDescent="0.4">
      <c r="A432" s="17" t="s">
        <v>415</v>
      </c>
      <c r="B432" s="7">
        <v>0.29078500000014174</v>
      </c>
      <c r="C432" s="50"/>
      <c r="D432" s="50"/>
      <c r="E432" s="45">
        <v>1036</v>
      </c>
    </row>
    <row r="433" spans="1:5" x14ac:dyDescent="0.4">
      <c r="A433" s="29" t="s">
        <v>415</v>
      </c>
      <c r="B433" s="7">
        <v>0.38688000000001921</v>
      </c>
      <c r="C433" s="40">
        <v>0</v>
      </c>
      <c r="D433" s="40">
        <v>0</v>
      </c>
      <c r="E433" s="33">
        <v>1062</v>
      </c>
    </row>
    <row r="434" spans="1:5" x14ac:dyDescent="0.4">
      <c r="A434" s="38" t="s">
        <v>415</v>
      </c>
      <c r="B434" s="7">
        <v>0</v>
      </c>
      <c r="C434" s="40">
        <v>0</v>
      </c>
      <c r="D434" s="40">
        <v>0</v>
      </c>
      <c r="E434" s="33">
        <v>1095</v>
      </c>
    </row>
    <row r="435" spans="1:5" x14ac:dyDescent="0.4">
      <c r="A435" s="257" t="s">
        <v>415</v>
      </c>
      <c r="B435" s="7">
        <f>'1154'!F7</f>
        <v>0.22593099999994593</v>
      </c>
      <c r="C435" s="40">
        <v>0</v>
      </c>
      <c r="D435" s="40">
        <v>0</v>
      </c>
      <c r="E435" s="33">
        <v>1154</v>
      </c>
    </row>
    <row r="436" spans="1:5" x14ac:dyDescent="0.4">
      <c r="A436" s="19" t="s">
        <v>416</v>
      </c>
      <c r="B436" s="7">
        <v>-0.75378000000023349</v>
      </c>
      <c r="C436" s="40">
        <v>0</v>
      </c>
      <c r="D436" s="40">
        <v>-0.32800000000020191</v>
      </c>
      <c r="E436" s="33" t="s">
        <v>417</v>
      </c>
    </row>
    <row r="437" spans="1:5" x14ac:dyDescent="0.4">
      <c r="A437" s="23" t="s">
        <v>418</v>
      </c>
      <c r="B437" s="7">
        <v>26.320600000000013</v>
      </c>
      <c r="C437" s="40">
        <v>0</v>
      </c>
      <c r="D437" s="40">
        <v>0</v>
      </c>
      <c r="E437" s="33">
        <v>984</v>
      </c>
    </row>
    <row r="438" spans="1:5" x14ac:dyDescent="0.4">
      <c r="A438" s="29" t="s">
        <v>418</v>
      </c>
      <c r="B438" s="7">
        <v>-0.42399999999997817</v>
      </c>
      <c r="C438" s="40">
        <v>0</v>
      </c>
      <c r="D438" s="40">
        <v>0</v>
      </c>
      <c r="E438" s="33">
        <v>1055</v>
      </c>
    </row>
    <row r="439" spans="1:5" x14ac:dyDescent="0.4">
      <c r="A439" s="6" t="s">
        <v>419</v>
      </c>
      <c r="B439" s="7">
        <v>-4.5559641791044783</v>
      </c>
      <c r="C439" s="40">
        <v>-4.5559641791044783</v>
      </c>
      <c r="D439" s="40">
        <v>-4.5559641791044783</v>
      </c>
      <c r="E439" s="33">
        <v>266</v>
      </c>
    </row>
    <row r="440" spans="1:5" x14ac:dyDescent="0.4">
      <c r="A440" s="6" t="s">
        <v>420</v>
      </c>
      <c r="B440" s="7">
        <v>0.37143999999989319</v>
      </c>
      <c r="C440" s="40">
        <v>0</v>
      </c>
      <c r="D440" s="40">
        <v>0.37143999999989319</v>
      </c>
      <c r="E440" s="33">
        <v>719</v>
      </c>
    </row>
    <row r="441" spans="1:5" x14ac:dyDescent="0.4">
      <c r="A441" s="6" t="s">
        <v>421</v>
      </c>
      <c r="B441" s="7">
        <v>0.37934999999993124</v>
      </c>
      <c r="C441" s="40">
        <v>0</v>
      </c>
      <c r="D441" s="40">
        <v>0.37934999999993124</v>
      </c>
      <c r="E441" s="33">
        <v>680</v>
      </c>
    </row>
    <row r="442" spans="1:5" x14ac:dyDescent="0.4">
      <c r="A442" s="6" t="s">
        <v>422</v>
      </c>
      <c r="B442" s="7">
        <v>-1.2805799999994179</v>
      </c>
      <c r="C442" s="40">
        <v>0</v>
      </c>
      <c r="D442" s="40">
        <v>-1.2128799999995863</v>
      </c>
      <c r="E442" s="33" t="s">
        <v>423</v>
      </c>
    </row>
    <row r="443" spans="1:5" x14ac:dyDescent="0.4">
      <c r="A443" s="6" t="s">
        <v>424</v>
      </c>
      <c r="B443" s="7">
        <v>-0.35147999999981039</v>
      </c>
      <c r="C443" s="40">
        <v>0</v>
      </c>
      <c r="D443" s="40">
        <v>-0.20499999999992724</v>
      </c>
      <c r="E443" s="33" t="s">
        <v>425</v>
      </c>
    </row>
    <row r="444" spans="1:5" x14ac:dyDescent="0.4">
      <c r="A444" s="224" t="s">
        <v>1358</v>
      </c>
      <c r="B444" s="7">
        <f>'1127'!F4</f>
        <v>0.24640000000010787</v>
      </c>
      <c r="C444" s="40">
        <v>0</v>
      </c>
      <c r="D444" s="40">
        <v>0</v>
      </c>
      <c r="E444" s="33">
        <v>1127</v>
      </c>
    </row>
    <row r="445" spans="1:5" x14ac:dyDescent="0.4">
      <c r="A445" s="257" t="s">
        <v>1358</v>
      </c>
      <c r="B445" s="7">
        <f>'1137'!F6</f>
        <v>62.499200000000201</v>
      </c>
      <c r="C445" s="40">
        <v>0</v>
      </c>
      <c r="D445" s="40">
        <v>0</v>
      </c>
      <c r="E445" s="33">
        <v>1137</v>
      </c>
    </row>
    <row r="446" spans="1:5" x14ac:dyDescent="0.4">
      <c r="A446" s="6" t="s">
        <v>426</v>
      </c>
      <c r="B446" s="7">
        <v>0.48964999999986958</v>
      </c>
      <c r="C446" s="40">
        <v>0</v>
      </c>
      <c r="D446" s="40">
        <v>-1.2762000000001308</v>
      </c>
      <c r="E446" s="33" t="s">
        <v>427</v>
      </c>
    </row>
    <row r="447" spans="1:5" ht="32.25" x14ac:dyDescent="0.4">
      <c r="A447" s="19" t="s">
        <v>428</v>
      </c>
      <c r="B447" s="7">
        <v>-1.0926349999992055</v>
      </c>
      <c r="C447" s="40">
        <v>0</v>
      </c>
      <c r="D447" s="40">
        <v>-0.32248499999937508</v>
      </c>
      <c r="E447" s="43" t="s">
        <v>429</v>
      </c>
    </row>
    <row r="448" spans="1:5" x14ac:dyDescent="0.4">
      <c r="A448" s="28" t="s">
        <v>428</v>
      </c>
      <c r="B448" s="7">
        <v>-4.1308750000098371E-2</v>
      </c>
      <c r="C448" s="40">
        <v>0</v>
      </c>
      <c r="D448" s="40">
        <v>0.26800000000002899</v>
      </c>
      <c r="E448" s="45">
        <v>1033</v>
      </c>
    </row>
    <row r="449" spans="1:5" x14ac:dyDescent="0.4">
      <c r="A449" s="51" t="s">
        <v>428</v>
      </c>
      <c r="B449" s="7">
        <v>-0.24555750000001808</v>
      </c>
      <c r="C449" s="40">
        <v>0</v>
      </c>
      <c r="D449" s="40">
        <v>0.2680000000000291</v>
      </c>
      <c r="E449" s="45">
        <v>1035</v>
      </c>
    </row>
    <row r="450" spans="1:5" x14ac:dyDescent="0.4">
      <c r="A450" s="29" t="s">
        <v>428</v>
      </c>
      <c r="B450" s="7">
        <v>-0.39840000000003783</v>
      </c>
      <c r="C450" s="40">
        <v>0</v>
      </c>
      <c r="D450" s="40">
        <v>0</v>
      </c>
      <c r="E450" s="33">
        <v>1055</v>
      </c>
    </row>
    <row r="451" spans="1:5" x14ac:dyDescent="0.4">
      <c r="A451" s="257" t="s">
        <v>428</v>
      </c>
      <c r="B451" s="7">
        <f>'1145'!F6</f>
        <v>1.5146500000000742</v>
      </c>
      <c r="C451" s="40">
        <v>0</v>
      </c>
      <c r="D451" s="40">
        <v>0</v>
      </c>
      <c r="E451" s="33">
        <v>1145</v>
      </c>
    </row>
    <row r="452" spans="1:5" x14ac:dyDescent="0.4">
      <c r="A452" s="257" t="s">
        <v>428</v>
      </c>
      <c r="B452" s="7">
        <f>'1146'!F7</f>
        <v>2.5039999999989959E-2</v>
      </c>
      <c r="C452" s="40">
        <v>0</v>
      </c>
      <c r="D452" s="40">
        <v>0</v>
      </c>
      <c r="E452" s="33">
        <v>1146</v>
      </c>
    </row>
    <row r="453" spans="1:5" x14ac:dyDescent="0.4">
      <c r="A453" s="257" t="s">
        <v>428</v>
      </c>
      <c r="B453" s="7">
        <f>'1163'!F5</f>
        <v>-1506.7041899999999</v>
      </c>
      <c r="C453" s="40">
        <v>0</v>
      </c>
      <c r="D453" s="40">
        <v>0</v>
      </c>
      <c r="E453" s="33">
        <v>1163</v>
      </c>
    </row>
    <row r="454" spans="1:5" x14ac:dyDescent="0.4">
      <c r="A454" s="36" t="s">
        <v>430</v>
      </c>
      <c r="B454" s="7">
        <v>7.7569999999923311E-2</v>
      </c>
      <c r="C454" s="40">
        <v>0</v>
      </c>
      <c r="D454" s="40">
        <v>7.7569999999923311E-2</v>
      </c>
      <c r="E454" s="33">
        <v>695</v>
      </c>
    </row>
    <row r="455" spans="1:5" x14ac:dyDescent="0.4">
      <c r="A455" s="36" t="s">
        <v>431</v>
      </c>
      <c r="B455" s="7">
        <v>0.23543200000040088</v>
      </c>
      <c r="C455" s="40">
        <v>0</v>
      </c>
      <c r="D455" s="40">
        <v>-2.7439999999842257E-2</v>
      </c>
      <c r="E455" s="33" t="s">
        <v>432</v>
      </c>
    </row>
    <row r="456" spans="1:5" x14ac:dyDescent="0.4">
      <c r="A456" s="24" t="s">
        <v>431</v>
      </c>
      <c r="B456" s="7">
        <v>-0.10233000000016546</v>
      </c>
      <c r="C456" s="40">
        <v>0</v>
      </c>
      <c r="D456" s="40">
        <v>0.2680000000000291</v>
      </c>
      <c r="E456" s="45">
        <v>998</v>
      </c>
    </row>
    <row r="457" spans="1:5" x14ac:dyDescent="0.4">
      <c r="A457" s="51" t="s">
        <v>431</v>
      </c>
      <c r="B457" s="7">
        <v>-0.40237499999966531</v>
      </c>
      <c r="C457" s="40">
        <v>0</v>
      </c>
      <c r="D457" s="40">
        <v>0.2680000000000291</v>
      </c>
      <c r="E457" s="33">
        <v>1010</v>
      </c>
    </row>
    <row r="458" spans="1:5" x14ac:dyDescent="0.4">
      <c r="A458" s="6" t="s">
        <v>433</v>
      </c>
      <c r="B458" s="7">
        <v>1.3050000000134787E-2</v>
      </c>
      <c r="C458" s="40">
        <v>0</v>
      </c>
      <c r="D458" s="40">
        <v>1.3050000000134787E-2</v>
      </c>
      <c r="E458" s="43" t="s">
        <v>434</v>
      </c>
    </row>
    <row r="459" spans="1:5" x14ac:dyDescent="0.4">
      <c r="A459" s="36" t="s">
        <v>435</v>
      </c>
      <c r="B459" s="7">
        <v>-0.35156400000005306</v>
      </c>
      <c r="C459" s="40">
        <v>0</v>
      </c>
      <c r="D459" s="40">
        <v>0.2680000000000291</v>
      </c>
      <c r="E459" s="33" t="s">
        <v>436</v>
      </c>
    </row>
    <row r="460" spans="1:5" x14ac:dyDescent="0.4">
      <c r="A460" s="28" t="s">
        <v>435</v>
      </c>
      <c r="B460" s="7">
        <v>0.45103999999992084</v>
      </c>
      <c r="C460" s="40">
        <v>0</v>
      </c>
      <c r="D460" s="40">
        <v>0.26800000000002899</v>
      </c>
      <c r="E460" s="45">
        <v>1021</v>
      </c>
    </row>
    <row r="461" spans="1:5" x14ac:dyDescent="0.4">
      <c r="A461" s="6" t="s">
        <v>437</v>
      </c>
      <c r="B461" s="7">
        <v>6.1999999999670763E-2</v>
      </c>
      <c r="C461" s="40">
        <v>0</v>
      </c>
      <c r="D461" s="40">
        <v>6.1999999999670763E-2</v>
      </c>
      <c r="E461" s="43">
        <v>532</v>
      </c>
    </row>
    <row r="462" spans="1:5" x14ac:dyDescent="0.4">
      <c r="A462" s="23" t="s">
        <v>438</v>
      </c>
      <c r="B462" s="7">
        <v>-0.41899000000012165</v>
      </c>
      <c r="C462" s="40">
        <v>0</v>
      </c>
      <c r="D462" s="40">
        <v>0</v>
      </c>
      <c r="E462" s="33">
        <v>986</v>
      </c>
    </row>
    <row r="463" spans="1:5" x14ac:dyDescent="0.4">
      <c r="A463" s="23" t="s">
        <v>438</v>
      </c>
      <c r="B463" s="7">
        <v>-614.35800000000006</v>
      </c>
      <c r="C463" s="40">
        <v>0</v>
      </c>
      <c r="D463" s="40">
        <v>0</v>
      </c>
      <c r="E463" s="33">
        <v>992</v>
      </c>
    </row>
    <row r="464" spans="1:5" x14ac:dyDescent="0.4">
      <c r="A464" s="23" t="s">
        <v>438</v>
      </c>
      <c r="B464" s="7">
        <v>614.64199999999994</v>
      </c>
      <c r="C464" s="40">
        <v>0</v>
      </c>
      <c r="D464" s="40">
        <v>0</v>
      </c>
      <c r="E464" s="33">
        <v>995</v>
      </c>
    </row>
    <row r="465" spans="1:5" x14ac:dyDescent="0.4">
      <c r="A465" s="24" t="s">
        <v>438</v>
      </c>
      <c r="B465" s="7">
        <v>0.25128499999982523</v>
      </c>
      <c r="C465" s="40">
        <v>0</v>
      </c>
      <c r="D465" s="40">
        <v>0</v>
      </c>
      <c r="E465" s="45">
        <v>1000</v>
      </c>
    </row>
    <row r="466" spans="1:5" x14ac:dyDescent="0.4">
      <c r="A466" s="57" t="s">
        <v>438</v>
      </c>
      <c r="B466" s="7">
        <v>-0.18699999999989814</v>
      </c>
      <c r="C466" s="40">
        <v>0</v>
      </c>
      <c r="D466" s="40">
        <v>0.2680000000000291</v>
      </c>
      <c r="E466" s="45">
        <v>1020</v>
      </c>
    </row>
    <row r="467" spans="1:5" x14ac:dyDescent="0.4">
      <c r="A467" s="30" t="s">
        <v>438</v>
      </c>
      <c r="B467" s="7">
        <v>-0.19124349999992774</v>
      </c>
      <c r="C467" s="40">
        <v>0</v>
      </c>
      <c r="D467" s="40">
        <v>0</v>
      </c>
      <c r="E467" s="33">
        <v>1098</v>
      </c>
    </row>
    <row r="468" spans="1:5" x14ac:dyDescent="0.4">
      <c r="A468" s="125" t="s">
        <v>438</v>
      </c>
      <c r="B468" s="7">
        <f>'1103'!F4</f>
        <v>0.20320800000001782</v>
      </c>
      <c r="C468" s="40">
        <v>0</v>
      </c>
      <c r="D468" s="40">
        <v>0</v>
      </c>
      <c r="E468" s="33">
        <v>1103</v>
      </c>
    </row>
    <row r="469" spans="1:5" x14ac:dyDescent="0.4">
      <c r="A469" s="224" t="s">
        <v>438</v>
      </c>
      <c r="B469" s="7">
        <f>'1131'!F4</f>
        <v>-0.17099999999982174</v>
      </c>
      <c r="C469" s="40">
        <v>0</v>
      </c>
      <c r="D469" s="40">
        <v>0</v>
      </c>
      <c r="E469" s="33">
        <v>1131</v>
      </c>
    </row>
    <row r="470" spans="1:5" x14ac:dyDescent="0.4">
      <c r="A470" s="257" t="s">
        <v>438</v>
      </c>
      <c r="B470" s="7">
        <f>'1132'!F8</f>
        <v>-0.49043000000006032</v>
      </c>
      <c r="C470" s="40">
        <v>0</v>
      </c>
      <c r="D470" s="40">
        <v>0</v>
      </c>
      <c r="E470" s="33">
        <v>1132</v>
      </c>
    </row>
    <row r="471" spans="1:5" x14ac:dyDescent="0.4">
      <c r="A471" s="257" t="s">
        <v>438</v>
      </c>
      <c r="B471" s="7">
        <f>'1161'!F7</f>
        <v>-2122.0039200000001</v>
      </c>
      <c r="C471" s="40">
        <v>0</v>
      </c>
      <c r="D471" s="40">
        <v>0</v>
      </c>
      <c r="E471" s="33">
        <v>1161</v>
      </c>
    </row>
    <row r="472" spans="1:5" x14ac:dyDescent="0.4">
      <c r="A472" s="6" t="s">
        <v>439</v>
      </c>
      <c r="B472" s="7">
        <v>-7.2000000000059572E-2</v>
      </c>
      <c r="C472" s="40">
        <v>0</v>
      </c>
      <c r="D472" s="40">
        <v>0</v>
      </c>
      <c r="E472" s="33">
        <v>831</v>
      </c>
    </row>
    <row r="473" spans="1:5" x14ac:dyDescent="0.4">
      <c r="A473" s="143" t="s">
        <v>439</v>
      </c>
      <c r="B473" s="7">
        <f>'1114'!F5</f>
        <v>-0.47171399999990626</v>
      </c>
      <c r="C473" s="40">
        <v>0</v>
      </c>
      <c r="D473" s="40">
        <v>0</v>
      </c>
      <c r="E473" s="33">
        <v>1114</v>
      </c>
    </row>
    <row r="474" spans="1:5" x14ac:dyDescent="0.4">
      <c r="A474" s="6" t="s">
        <v>440</v>
      </c>
      <c r="B474" s="7">
        <v>10.616140298507503</v>
      </c>
      <c r="C474" s="40">
        <v>10.616140298507503</v>
      </c>
      <c r="D474" s="40">
        <v>10.616140298507503</v>
      </c>
      <c r="E474" s="43">
        <v>100</v>
      </c>
    </row>
    <row r="475" spans="1:5" x14ac:dyDescent="0.4">
      <c r="A475" s="6" t="s">
        <v>441</v>
      </c>
      <c r="B475" s="7">
        <v>-0.7930000000001769</v>
      </c>
      <c r="C475" s="40">
        <v>0</v>
      </c>
      <c r="D475" s="40">
        <v>0.2680000000000291</v>
      </c>
      <c r="E475" s="33" t="s">
        <v>442</v>
      </c>
    </row>
    <row r="476" spans="1:5" x14ac:dyDescent="0.4">
      <c r="A476" s="57" t="s">
        <v>441</v>
      </c>
      <c r="B476" s="7">
        <v>-0.91999999999998749</v>
      </c>
      <c r="C476" s="40">
        <v>0</v>
      </c>
      <c r="D476" s="40">
        <v>0.2680000000000291</v>
      </c>
      <c r="E476" s="45">
        <v>1016</v>
      </c>
    </row>
    <row r="477" spans="1:5" x14ac:dyDescent="0.4">
      <c r="A477" s="257" t="s">
        <v>441</v>
      </c>
      <c r="B477" s="7">
        <f>'1152'!F8</f>
        <v>0.35550000000000637</v>
      </c>
      <c r="C477" s="40">
        <v>0</v>
      </c>
      <c r="D477" s="40">
        <v>0</v>
      </c>
      <c r="E477" s="33">
        <v>1152</v>
      </c>
    </row>
    <row r="478" spans="1:5" ht="62.25" x14ac:dyDescent="0.4">
      <c r="A478" s="6" t="s">
        <v>443</v>
      </c>
      <c r="B478" s="7">
        <v>-0.54639585306853178</v>
      </c>
      <c r="C478" s="40">
        <v>-4.3669678188808234</v>
      </c>
      <c r="D478" s="40">
        <v>-0.54639585306853178</v>
      </c>
      <c r="E478" s="43" t="s">
        <v>444</v>
      </c>
    </row>
    <row r="479" spans="1:5" x14ac:dyDescent="0.4">
      <c r="A479" s="6" t="s">
        <v>445</v>
      </c>
      <c r="B479" s="7">
        <v>-0.83164999999985412</v>
      </c>
      <c r="C479" s="40">
        <v>0</v>
      </c>
      <c r="D479" s="40">
        <v>-0.83164999999985412</v>
      </c>
      <c r="E479" s="33">
        <v>708</v>
      </c>
    </row>
    <row r="480" spans="1:5" x14ac:dyDescent="0.4">
      <c r="A480" s="6" t="s">
        <v>446</v>
      </c>
      <c r="B480" s="7">
        <v>8.1730000000106884E-2</v>
      </c>
      <c r="C480" s="40">
        <v>0</v>
      </c>
      <c r="D480" s="40">
        <v>0</v>
      </c>
      <c r="E480" s="33" t="s">
        <v>447</v>
      </c>
    </row>
    <row r="481" spans="1:5" x14ac:dyDescent="0.4">
      <c r="A481" s="29" t="s">
        <v>446</v>
      </c>
      <c r="B481" s="7">
        <v>-0.18432000000007065</v>
      </c>
      <c r="C481" s="40">
        <v>0</v>
      </c>
      <c r="D481" s="40">
        <v>0</v>
      </c>
      <c r="E481" s="33">
        <v>1064</v>
      </c>
    </row>
    <row r="482" spans="1:5" x14ac:dyDescent="0.4">
      <c r="A482" s="6" t="s">
        <v>448</v>
      </c>
      <c r="B482" s="7">
        <v>-7.7096646033623983E-2</v>
      </c>
      <c r="C482" s="40">
        <v>-7.7096646033623983E-2</v>
      </c>
      <c r="D482" s="40">
        <v>-7.7096646033623983E-2</v>
      </c>
      <c r="E482" s="43" t="s">
        <v>449</v>
      </c>
    </row>
    <row r="483" spans="1:5" x14ac:dyDescent="0.4">
      <c r="A483" s="6" t="s">
        <v>450</v>
      </c>
      <c r="B483" s="7">
        <v>6.3083418831169524</v>
      </c>
      <c r="C483" s="40">
        <v>6.3083418831169524</v>
      </c>
      <c r="D483" s="40">
        <v>6.3083418831169524</v>
      </c>
      <c r="E483" s="43" t="s">
        <v>451</v>
      </c>
    </row>
    <row r="484" spans="1:5" x14ac:dyDescent="0.4">
      <c r="A484" s="19" t="s">
        <v>452</v>
      </c>
      <c r="B484" s="7">
        <v>1.4117800000001353</v>
      </c>
      <c r="C484" s="40">
        <v>0</v>
      </c>
      <c r="D484" s="40">
        <v>0</v>
      </c>
      <c r="E484" s="33" t="s">
        <v>453</v>
      </c>
    </row>
    <row r="485" spans="1:5" x14ac:dyDescent="0.4">
      <c r="A485" s="6" t="s">
        <v>454</v>
      </c>
      <c r="B485" s="7">
        <v>-0.1004000000001497</v>
      </c>
      <c r="C485" s="40">
        <v>0</v>
      </c>
      <c r="D485" s="40">
        <v>-0.1004000000001497</v>
      </c>
      <c r="E485" s="43" t="s">
        <v>455</v>
      </c>
    </row>
    <row r="486" spans="1:5" ht="32.25" x14ac:dyDescent="0.4">
      <c r="A486" s="19" t="s">
        <v>456</v>
      </c>
      <c r="B486" s="7">
        <v>0.79851800000045614</v>
      </c>
      <c r="C486" s="40">
        <v>0</v>
      </c>
      <c r="D486" s="40">
        <v>-0.99330000000009022</v>
      </c>
      <c r="E486" s="43" t="s">
        <v>457</v>
      </c>
    </row>
    <row r="487" spans="1:5" x14ac:dyDescent="0.4">
      <c r="A487" s="88" t="s">
        <v>456</v>
      </c>
      <c r="B487" s="7">
        <v>6.6935999999714113E-2</v>
      </c>
      <c r="C487" s="40">
        <v>0</v>
      </c>
      <c r="D487" s="40">
        <v>0</v>
      </c>
      <c r="E487" s="45">
        <v>997</v>
      </c>
    </row>
    <row r="488" spans="1:5" x14ac:dyDescent="0.4">
      <c r="A488" s="80" t="s">
        <v>456</v>
      </c>
      <c r="B488" s="7">
        <v>-6.4715999999975793E-2</v>
      </c>
      <c r="C488" s="40">
        <v>0</v>
      </c>
      <c r="D488" s="40">
        <v>0.2680000000000291</v>
      </c>
      <c r="E488" s="33">
        <v>1013</v>
      </c>
    </row>
    <row r="489" spans="1:5" x14ac:dyDescent="0.4">
      <c r="A489" s="57" t="s">
        <v>456</v>
      </c>
      <c r="B489" s="7">
        <v>0.34000000000003183</v>
      </c>
      <c r="C489" s="40">
        <v>0</v>
      </c>
      <c r="D489" s="40">
        <v>0.2680000000000291</v>
      </c>
      <c r="E489" s="45">
        <v>1018</v>
      </c>
    </row>
    <row r="490" spans="1:5" x14ac:dyDescent="0.4">
      <c r="A490" s="81" t="s">
        <v>456</v>
      </c>
      <c r="B490" s="7">
        <v>-0.42797500000000355</v>
      </c>
      <c r="C490" s="50"/>
      <c r="D490" s="50"/>
      <c r="E490" s="45">
        <v>1041</v>
      </c>
    </row>
    <row r="491" spans="1:5" x14ac:dyDescent="0.4">
      <c r="A491" s="62" t="s">
        <v>456</v>
      </c>
      <c r="B491" s="7">
        <v>0.32847999999989952</v>
      </c>
      <c r="C491" s="40">
        <v>0</v>
      </c>
      <c r="D491" s="40">
        <v>0.26800000000002899</v>
      </c>
      <c r="E491" s="33">
        <v>1046</v>
      </c>
    </row>
    <row r="492" spans="1:5" x14ac:dyDescent="0.4">
      <c r="A492" s="253" t="s">
        <v>456</v>
      </c>
      <c r="B492" s="7">
        <v>0.39085999999997512</v>
      </c>
      <c r="C492" s="40">
        <v>0</v>
      </c>
      <c r="D492" s="40">
        <v>0</v>
      </c>
      <c r="E492" s="33">
        <v>1067</v>
      </c>
    </row>
    <row r="493" spans="1:5" x14ac:dyDescent="0.4">
      <c r="A493" s="90" t="s">
        <v>456</v>
      </c>
      <c r="B493" s="7">
        <v>0.31699499999990621</v>
      </c>
      <c r="C493" s="40">
        <v>0</v>
      </c>
      <c r="D493" s="40">
        <v>0</v>
      </c>
      <c r="E493" s="45">
        <v>1082</v>
      </c>
    </row>
    <row r="494" spans="1:5" x14ac:dyDescent="0.4">
      <c r="A494" s="226" t="s">
        <v>456</v>
      </c>
      <c r="B494" s="7">
        <f>'1127'!F5</f>
        <v>0.15840000000002874</v>
      </c>
      <c r="C494" s="40">
        <v>0</v>
      </c>
      <c r="D494" s="40">
        <v>0</v>
      </c>
      <c r="E494" s="33">
        <v>1127</v>
      </c>
    </row>
    <row r="495" spans="1:5" x14ac:dyDescent="0.4">
      <c r="A495" s="255" t="s">
        <v>456</v>
      </c>
      <c r="B495" s="7">
        <f>'1147'!F4</f>
        <v>-1.9103199999999561</v>
      </c>
      <c r="C495" s="40">
        <v>0</v>
      </c>
      <c r="D495" s="40">
        <v>0</v>
      </c>
      <c r="E495" s="33">
        <v>1147</v>
      </c>
    </row>
    <row r="496" spans="1:5" x14ac:dyDescent="0.4">
      <c r="A496" s="93" t="s">
        <v>458</v>
      </c>
      <c r="B496" s="7">
        <v>0.13380000000006476</v>
      </c>
      <c r="C496" s="40">
        <v>0</v>
      </c>
      <c r="D496" s="40">
        <v>0.13380000000006476</v>
      </c>
      <c r="E496" s="43">
        <v>551</v>
      </c>
    </row>
    <row r="497" spans="1:5" x14ac:dyDescent="0.4">
      <c r="A497" s="257" t="s">
        <v>1365</v>
      </c>
      <c r="B497" s="7">
        <f>'1132'!F5</f>
        <v>-3.8309999999967204E-2</v>
      </c>
      <c r="C497" s="40">
        <v>0</v>
      </c>
      <c r="D497" s="40">
        <v>0</v>
      </c>
      <c r="E497" s="33">
        <v>1132</v>
      </c>
    </row>
    <row r="498" spans="1:5" x14ac:dyDescent="0.4">
      <c r="A498" s="36" t="s">
        <v>459</v>
      </c>
      <c r="B498" s="7">
        <v>-0.37100000000003774</v>
      </c>
      <c r="C498" s="40"/>
      <c r="D498" s="40">
        <v>-0.37100000000003774</v>
      </c>
      <c r="E498" s="43" t="s">
        <v>460</v>
      </c>
    </row>
    <row r="499" spans="1:5" x14ac:dyDescent="0.4">
      <c r="A499" s="36" t="s">
        <v>461</v>
      </c>
      <c r="B499" s="7">
        <v>-7.9399999999850479E-2</v>
      </c>
      <c r="C499" s="40"/>
      <c r="D499" s="40"/>
      <c r="E499" s="33">
        <v>895</v>
      </c>
    </row>
    <row r="500" spans="1:5" x14ac:dyDescent="0.4">
      <c r="A500" s="19" t="s">
        <v>462</v>
      </c>
      <c r="B500" s="7">
        <v>-5.9880000000021028E-2</v>
      </c>
      <c r="C500" s="40">
        <v>0</v>
      </c>
      <c r="D500" s="40">
        <v>0</v>
      </c>
      <c r="E500" s="33">
        <v>976</v>
      </c>
    </row>
    <row r="501" spans="1:5" x14ac:dyDescent="0.4">
      <c r="A501" s="23" t="s">
        <v>462</v>
      </c>
      <c r="B501" s="7">
        <v>0.14275000000009186</v>
      </c>
      <c r="C501" s="40">
        <v>0</v>
      </c>
      <c r="D501" s="40">
        <v>0</v>
      </c>
      <c r="E501" s="33">
        <v>996</v>
      </c>
    </row>
    <row r="502" spans="1:5" x14ac:dyDescent="0.4">
      <c r="A502" s="29" t="s">
        <v>462</v>
      </c>
      <c r="B502" s="7">
        <v>-0.35615999999981796</v>
      </c>
      <c r="C502" s="40">
        <v>0</v>
      </c>
      <c r="D502" s="40">
        <v>0</v>
      </c>
      <c r="E502" s="33">
        <v>1063</v>
      </c>
    </row>
    <row r="503" spans="1:5" ht="50.25" customHeight="1" x14ac:dyDescent="0.4">
      <c r="A503" s="25" t="s">
        <v>462</v>
      </c>
      <c r="B503" s="7">
        <v>-0.43440000000009604</v>
      </c>
      <c r="C503" s="40">
        <v>0</v>
      </c>
      <c r="D503" s="40">
        <v>0</v>
      </c>
      <c r="E503" s="45">
        <v>1073</v>
      </c>
    </row>
    <row r="504" spans="1:5" x14ac:dyDescent="0.4">
      <c r="A504" s="257" t="s">
        <v>462</v>
      </c>
      <c r="B504" s="7">
        <f>'1134'!F4</f>
        <v>3.0089999999972861E-2</v>
      </c>
      <c r="C504" s="40">
        <v>0</v>
      </c>
      <c r="D504" s="40">
        <v>0</v>
      </c>
      <c r="E504" s="33">
        <v>1134</v>
      </c>
    </row>
    <row r="505" spans="1:5" x14ac:dyDescent="0.4">
      <c r="A505" s="257" t="s">
        <v>1369</v>
      </c>
      <c r="B505" s="7">
        <f>'1136'!F5</f>
        <v>-0.13639999999998054</v>
      </c>
      <c r="C505" s="40">
        <v>0</v>
      </c>
      <c r="D505" s="40">
        <v>0</v>
      </c>
      <c r="E505" s="33">
        <v>1136</v>
      </c>
    </row>
    <row r="506" spans="1:5" x14ac:dyDescent="0.4">
      <c r="A506" s="257" t="s">
        <v>1369</v>
      </c>
      <c r="B506" s="7">
        <f>'1153'!F4</f>
        <v>-0.49244500000008884</v>
      </c>
      <c r="C506" s="40">
        <v>0</v>
      </c>
      <c r="D506" s="40">
        <v>0</v>
      </c>
      <c r="E506" s="33">
        <v>1153</v>
      </c>
    </row>
    <row r="507" spans="1:5" x14ac:dyDescent="0.4">
      <c r="A507" s="36" t="s">
        <v>463</v>
      </c>
      <c r="B507" s="7">
        <v>-0.31809999999995853</v>
      </c>
      <c r="C507" s="40">
        <v>0</v>
      </c>
      <c r="D507" s="40">
        <v>21.817220000002099</v>
      </c>
      <c r="E507" s="33">
        <v>869</v>
      </c>
    </row>
    <row r="508" spans="1:5" x14ac:dyDescent="0.4">
      <c r="A508" s="22" t="s">
        <v>463</v>
      </c>
      <c r="B508" s="7">
        <v>155.42819999999995</v>
      </c>
      <c r="C508" s="40">
        <v>0</v>
      </c>
      <c r="D508" s="40">
        <v>0.26800000000002899</v>
      </c>
      <c r="E508" s="33">
        <v>1044</v>
      </c>
    </row>
    <row r="509" spans="1:5" x14ac:dyDescent="0.4">
      <c r="A509" s="22" t="s">
        <v>463</v>
      </c>
      <c r="B509" s="7">
        <v>-155.38516000000001</v>
      </c>
      <c r="C509" s="40">
        <v>0</v>
      </c>
      <c r="D509" s="40">
        <v>0.26800000000002899</v>
      </c>
      <c r="E509" s="33">
        <v>1047</v>
      </c>
    </row>
    <row r="510" spans="1:5" ht="34.5" customHeight="1" x14ac:dyDescent="0.4">
      <c r="A510" s="257" t="s">
        <v>463</v>
      </c>
      <c r="B510" s="7">
        <f>'1136'!F9</f>
        <v>0.33960000000024593</v>
      </c>
      <c r="C510" s="40">
        <v>0</v>
      </c>
      <c r="D510" s="40">
        <v>0</v>
      </c>
      <c r="E510" s="33">
        <v>1136</v>
      </c>
    </row>
    <row r="511" spans="1:5" ht="47.25" x14ac:dyDescent="0.4">
      <c r="A511" s="19" t="s">
        <v>464</v>
      </c>
      <c r="B511" s="7">
        <v>18.565947992787784</v>
      </c>
      <c r="C511" s="40">
        <v>1.518555555555551</v>
      </c>
      <c r="D511" s="40">
        <v>0.29496099278762244</v>
      </c>
      <c r="E511" s="43" t="s">
        <v>465</v>
      </c>
    </row>
    <row r="512" spans="1:5" x14ac:dyDescent="0.4">
      <c r="A512" s="51" t="s">
        <v>464</v>
      </c>
      <c r="B512" s="7">
        <v>-0.40443999999996549</v>
      </c>
      <c r="C512" s="40">
        <v>0</v>
      </c>
      <c r="D512" s="40">
        <v>0.2680000000000291</v>
      </c>
      <c r="E512" s="33">
        <v>1005</v>
      </c>
    </row>
    <row r="513" spans="1:5" x14ac:dyDescent="0.4">
      <c r="A513" s="51" t="s">
        <v>464</v>
      </c>
      <c r="B513" s="7">
        <v>-0.38673750000009477</v>
      </c>
      <c r="C513" s="40">
        <v>0</v>
      </c>
      <c r="D513" s="40">
        <v>0.2680000000000291</v>
      </c>
      <c r="E513" s="33">
        <v>1009</v>
      </c>
    </row>
    <row r="514" spans="1:5" x14ac:dyDescent="0.4">
      <c r="A514" s="51" t="s">
        <v>464</v>
      </c>
      <c r="B514" s="7">
        <v>-0.71345799999994597</v>
      </c>
      <c r="C514" s="40">
        <v>0</v>
      </c>
      <c r="D514" s="40">
        <v>0.2680000000000291</v>
      </c>
      <c r="E514" s="33">
        <v>1013</v>
      </c>
    </row>
    <row r="515" spans="1:5" x14ac:dyDescent="0.4">
      <c r="A515" s="28" t="s">
        <v>464</v>
      </c>
      <c r="B515" s="7">
        <v>0.39471624999941923</v>
      </c>
      <c r="C515" s="40">
        <v>0</v>
      </c>
      <c r="D515" s="40">
        <v>0.26800000000002899</v>
      </c>
      <c r="E515" s="45">
        <v>1034</v>
      </c>
    </row>
    <row r="516" spans="1:5" x14ac:dyDescent="0.4">
      <c r="A516" s="22" t="s">
        <v>464</v>
      </c>
      <c r="B516" s="7">
        <v>-0.83135709999999108</v>
      </c>
      <c r="C516" s="40">
        <v>0</v>
      </c>
      <c r="D516" s="40">
        <v>0.26800000000002899</v>
      </c>
      <c r="E516" s="33">
        <v>1051</v>
      </c>
    </row>
    <row r="517" spans="1:5" ht="53.25" customHeight="1" x14ac:dyDescent="0.4">
      <c r="A517" s="143" t="s">
        <v>464</v>
      </c>
      <c r="B517" s="7">
        <f>'1112'!F8</f>
        <v>-0.45957749999990938</v>
      </c>
      <c r="C517" s="40">
        <v>0</v>
      </c>
      <c r="D517" s="40">
        <v>0</v>
      </c>
      <c r="E517" s="33">
        <v>1112</v>
      </c>
    </row>
    <row r="518" spans="1:5" x14ac:dyDescent="0.4">
      <c r="A518" s="257" t="s">
        <v>464</v>
      </c>
      <c r="B518" s="7">
        <f>'1135'!F7</f>
        <v>-16.343119999999999</v>
      </c>
      <c r="C518" s="40">
        <v>0</v>
      </c>
      <c r="D518" s="40">
        <v>0</v>
      </c>
      <c r="E518" s="33">
        <v>1135</v>
      </c>
    </row>
    <row r="519" spans="1:5" x14ac:dyDescent="0.4">
      <c r="A519" s="257" t="s">
        <v>464</v>
      </c>
      <c r="B519" s="7">
        <f>'1148'!F6</f>
        <v>-4.9239999999826978E-2</v>
      </c>
      <c r="C519" s="40">
        <v>0</v>
      </c>
      <c r="D519" s="40">
        <v>0</v>
      </c>
      <c r="E519" s="33">
        <v>1148</v>
      </c>
    </row>
    <row r="520" spans="1:5" x14ac:dyDescent="0.4">
      <c r="A520" s="36" t="s">
        <v>466</v>
      </c>
      <c r="B520" s="7">
        <v>8.4595959597209003E-3</v>
      </c>
      <c r="C520" s="40">
        <v>0</v>
      </c>
      <c r="D520" s="40">
        <v>8.4595959597209003E-3</v>
      </c>
      <c r="E520" s="43">
        <v>321</v>
      </c>
    </row>
    <row r="521" spans="1:5" x14ac:dyDescent="0.4">
      <c r="A521" s="36" t="s">
        <v>467</v>
      </c>
      <c r="B521" s="7">
        <v>-0.54269000000010692</v>
      </c>
      <c r="C521" s="40">
        <v>0</v>
      </c>
      <c r="D521" s="40">
        <v>0</v>
      </c>
      <c r="E521" s="33" t="s">
        <v>468</v>
      </c>
    </row>
    <row r="522" spans="1:5" x14ac:dyDescent="0.4">
      <c r="A522" s="51" t="s">
        <v>467</v>
      </c>
      <c r="B522" s="7">
        <v>-0.11989399999993111</v>
      </c>
      <c r="C522" s="40">
        <v>0</v>
      </c>
      <c r="D522" s="40">
        <v>0.2680000000000291</v>
      </c>
      <c r="E522" s="33">
        <v>1015</v>
      </c>
    </row>
    <row r="523" spans="1:5" x14ac:dyDescent="0.4">
      <c r="A523" s="22" t="s">
        <v>467</v>
      </c>
      <c r="B523" s="7">
        <v>-0.27891959999988103</v>
      </c>
      <c r="C523" s="40">
        <v>0</v>
      </c>
      <c r="D523" s="40">
        <v>0.26800000000002899</v>
      </c>
      <c r="E523" s="33">
        <v>1051</v>
      </c>
    </row>
    <row r="524" spans="1:5" x14ac:dyDescent="0.4">
      <c r="A524" s="36" t="s">
        <v>469</v>
      </c>
      <c r="B524" s="7">
        <v>-0.36116000000009763</v>
      </c>
      <c r="C524" s="40">
        <v>0</v>
      </c>
      <c r="D524" s="40">
        <v>-8.7600000001089029E-3</v>
      </c>
      <c r="E524" s="33" t="s">
        <v>470</v>
      </c>
    </row>
    <row r="525" spans="1:5" x14ac:dyDescent="0.4">
      <c r="A525" s="57" t="s">
        <v>471</v>
      </c>
      <c r="B525" s="7">
        <v>-0.15299999999990632</v>
      </c>
      <c r="C525" s="40">
        <v>0</v>
      </c>
      <c r="D525" s="40">
        <v>0.2680000000000291</v>
      </c>
      <c r="E525" s="45">
        <v>1017</v>
      </c>
    </row>
    <row r="526" spans="1:5" x14ac:dyDescent="0.4">
      <c r="A526" s="30" t="s">
        <v>471</v>
      </c>
      <c r="B526" s="7">
        <v>0.10568799999998646</v>
      </c>
      <c r="C526" s="40">
        <v>0</v>
      </c>
      <c r="D526" s="40">
        <v>0</v>
      </c>
      <c r="E526" s="33">
        <v>1097</v>
      </c>
    </row>
    <row r="527" spans="1:5" x14ac:dyDescent="0.4">
      <c r="A527" s="36" t="s">
        <v>472</v>
      </c>
      <c r="B527" s="7">
        <v>0.38099999999997181</v>
      </c>
      <c r="C527" s="40">
        <v>0</v>
      </c>
      <c r="D527" s="40">
        <v>0.2680000000000291</v>
      </c>
      <c r="E527" s="33">
        <v>946</v>
      </c>
    </row>
    <row r="528" spans="1:5" ht="37.5" customHeight="1" x14ac:dyDescent="0.4">
      <c r="A528" s="36" t="s">
        <v>473</v>
      </c>
      <c r="B528" s="7">
        <v>0.41649999999998499</v>
      </c>
      <c r="C528" s="40">
        <v>0</v>
      </c>
      <c r="D528" s="40">
        <v>0.41649999999998499</v>
      </c>
      <c r="E528" s="43">
        <v>580</v>
      </c>
    </row>
    <row r="529" spans="1:5" x14ac:dyDescent="0.4">
      <c r="A529" s="6" t="s">
        <v>474</v>
      </c>
      <c r="B529" s="7">
        <v>-0.34000000000003183</v>
      </c>
      <c r="C529" s="40">
        <v>0</v>
      </c>
      <c r="D529" s="40">
        <v>-0.34000000000003183</v>
      </c>
      <c r="E529" s="33">
        <v>637</v>
      </c>
    </row>
    <row r="530" spans="1:5" x14ac:dyDescent="0.4">
      <c r="A530" s="6" t="s">
        <v>475</v>
      </c>
      <c r="B530" s="7">
        <v>-3.9464289962825774</v>
      </c>
      <c r="C530" s="40">
        <v>-3.9464289962825774</v>
      </c>
      <c r="D530" s="40">
        <v>-3.9464289962825774</v>
      </c>
      <c r="E530" s="43">
        <v>168</v>
      </c>
    </row>
    <row r="531" spans="1:5" x14ac:dyDescent="0.4">
      <c r="A531" s="6" t="s">
        <v>476</v>
      </c>
      <c r="B531" s="7">
        <v>-0.34876999999994496</v>
      </c>
      <c r="C531" s="40">
        <v>0</v>
      </c>
      <c r="D531" s="40">
        <v>-0.34876999999994496</v>
      </c>
      <c r="E531" s="33">
        <v>692</v>
      </c>
    </row>
    <row r="532" spans="1:5" x14ac:dyDescent="0.4">
      <c r="A532" s="6" t="s">
        <v>477</v>
      </c>
      <c r="B532" s="7">
        <v>-0.45800000000053842</v>
      </c>
      <c r="C532" s="40">
        <v>0</v>
      </c>
      <c r="D532" s="40">
        <v>-0.45800000000053842</v>
      </c>
      <c r="E532" s="33">
        <v>640</v>
      </c>
    </row>
    <row r="533" spans="1:5" x14ac:dyDescent="0.4">
      <c r="A533" s="6" t="s">
        <v>478</v>
      </c>
      <c r="B533" s="7">
        <v>-0.72219999999992979</v>
      </c>
      <c r="C533" s="40"/>
      <c r="D533" s="40">
        <v>-0.72219999999992979</v>
      </c>
      <c r="E533" s="43" t="s">
        <v>479</v>
      </c>
    </row>
    <row r="534" spans="1:5" ht="32.25" x14ac:dyDescent="0.4">
      <c r="A534" s="6" t="s">
        <v>480</v>
      </c>
      <c r="B534" s="7">
        <v>-0.33156746261659009</v>
      </c>
      <c r="C534" s="40">
        <v>0</v>
      </c>
      <c r="D534" s="40">
        <v>3.6328325373834787</v>
      </c>
      <c r="E534" s="43" t="s">
        <v>481</v>
      </c>
    </row>
    <row r="535" spans="1:5" x14ac:dyDescent="0.4">
      <c r="A535" s="6" t="s">
        <v>482</v>
      </c>
      <c r="B535" s="7">
        <v>-0.14959999999996398</v>
      </c>
      <c r="C535" s="40">
        <v>0</v>
      </c>
      <c r="D535" s="40">
        <v>-0.14959999999996398</v>
      </c>
      <c r="E535" s="43">
        <v>545</v>
      </c>
    </row>
    <row r="536" spans="1:5" x14ac:dyDescent="0.4">
      <c r="A536" s="6" t="s">
        <v>483</v>
      </c>
      <c r="B536" s="7">
        <v>-1.3105709531764944</v>
      </c>
      <c r="C536" s="40">
        <v>11.392819046823462</v>
      </c>
      <c r="D536" s="40">
        <v>-0.76802095317637509</v>
      </c>
      <c r="E536" s="43" t="s">
        <v>484</v>
      </c>
    </row>
    <row r="537" spans="1:5" ht="62.25" x14ac:dyDescent="0.4">
      <c r="A537" s="6" t="s">
        <v>485</v>
      </c>
      <c r="B537" s="7">
        <v>-1.9088182384915626</v>
      </c>
      <c r="C537" s="40">
        <v>276.89839976150728</v>
      </c>
      <c r="D537" s="40">
        <v>-0.94526523849174282</v>
      </c>
      <c r="E537" s="43" t="s">
        <v>486</v>
      </c>
    </row>
    <row r="538" spans="1:5" x14ac:dyDescent="0.4">
      <c r="A538" s="28" t="s">
        <v>485</v>
      </c>
      <c r="B538" s="7">
        <v>-0.23580999999967389</v>
      </c>
      <c r="C538" s="40">
        <v>0</v>
      </c>
      <c r="D538" s="40">
        <v>0.26800000000002899</v>
      </c>
      <c r="E538" s="45">
        <v>1033</v>
      </c>
    </row>
    <row r="539" spans="1:5" x14ac:dyDescent="0.4">
      <c r="A539" s="25" t="s">
        <v>485</v>
      </c>
      <c r="B539" s="7">
        <v>-4.3407000000115659E-2</v>
      </c>
      <c r="C539" s="40">
        <v>0</v>
      </c>
      <c r="D539" s="40">
        <v>0</v>
      </c>
      <c r="E539" s="45">
        <v>1075</v>
      </c>
    </row>
    <row r="540" spans="1:5" x14ac:dyDescent="0.4">
      <c r="A540" s="6" t="s">
        <v>487</v>
      </c>
      <c r="B540" s="7">
        <v>-7.1672700000004852</v>
      </c>
      <c r="C540" s="40">
        <v>0</v>
      </c>
      <c r="D540" s="40">
        <v>-7.1672700000004852</v>
      </c>
      <c r="E540" s="33" t="s">
        <v>488</v>
      </c>
    </row>
    <row r="541" spans="1:5" x14ac:dyDescent="0.4">
      <c r="A541" s="6" t="s">
        <v>489</v>
      </c>
      <c r="B541" s="7">
        <v>-0.29109999999991487</v>
      </c>
      <c r="C541" s="40">
        <v>0</v>
      </c>
      <c r="D541" s="40">
        <v>-0.29109999999991487</v>
      </c>
      <c r="E541" s="43">
        <v>412</v>
      </c>
    </row>
    <row r="542" spans="1:5" x14ac:dyDescent="0.4">
      <c r="A542" s="6" t="s">
        <v>490</v>
      </c>
      <c r="B542" s="7">
        <v>71.257249999999772</v>
      </c>
      <c r="C542" s="40">
        <v>0</v>
      </c>
      <c r="D542" s="40">
        <v>-0.29109999999991487</v>
      </c>
      <c r="E542" s="43" t="s">
        <v>491</v>
      </c>
    </row>
    <row r="543" spans="1:5" ht="30.75" customHeight="1" x14ac:dyDescent="0.4">
      <c r="A543" s="28" t="s">
        <v>490</v>
      </c>
      <c r="B543" s="7">
        <v>-1.2601214999998547</v>
      </c>
      <c r="C543" s="40">
        <v>0</v>
      </c>
      <c r="D543" s="40">
        <v>0.26800000000002899</v>
      </c>
      <c r="E543" s="45">
        <v>1027</v>
      </c>
    </row>
    <row r="544" spans="1:5" x14ac:dyDescent="0.4">
      <c r="A544" s="38" t="s">
        <v>490</v>
      </c>
      <c r="B544" s="7">
        <v>-0.18508750000000873</v>
      </c>
      <c r="C544" s="40">
        <v>0</v>
      </c>
      <c r="D544" s="40">
        <v>0</v>
      </c>
      <c r="E544" s="33">
        <v>1091</v>
      </c>
    </row>
    <row r="545" spans="1:5" x14ac:dyDescent="0.4">
      <c r="A545" s="206" t="s">
        <v>490</v>
      </c>
      <c r="B545" s="7">
        <f>'1126'!F8</f>
        <v>-69.821339999999964</v>
      </c>
      <c r="C545" s="40">
        <v>0</v>
      </c>
      <c r="D545" s="40">
        <v>0</v>
      </c>
      <c r="E545" s="33">
        <v>1126</v>
      </c>
    </row>
    <row r="546" spans="1:5" x14ac:dyDescent="0.4">
      <c r="A546" s="6" t="s">
        <v>492</v>
      </c>
      <c r="B546" s="7">
        <v>2.0000000000436557E-2</v>
      </c>
      <c r="C546" s="40">
        <v>0</v>
      </c>
      <c r="D546" s="40">
        <v>2.0000000000436557E-2</v>
      </c>
      <c r="E546" s="43">
        <v>579</v>
      </c>
    </row>
    <row r="547" spans="1:5" x14ac:dyDescent="0.4">
      <c r="A547" s="6" t="s">
        <v>493</v>
      </c>
      <c r="B547" s="7">
        <v>0.89960000000019136</v>
      </c>
      <c r="C547" s="40">
        <v>0</v>
      </c>
      <c r="D547" s="40">
        <v>0</v>
      </c>
      <c r="E547" s="43" t="s">
        <v>494</v>
      </c>
    </row>
    <row r="548" spans="1:5" x14ac:dyDescent="0.4">
      <c r="A548" s="29" t="s">
        <v>493</v>
      </c>
      <c r="B548" s="7">
        <v>-8.3200000001397711E-3</v>
      </c>
      <c r="C548" s="40">
        <v>0</v>
      </c>
      <c r="D548" s="40">
        <v>0</v>
      </c>
      <c r="E548" s="33">
        <v>1062</v>
      </c>
    </row>
    <row r="549" spans="1:5" x14ac:dyDescent="0.4">
      <c r="A549" s="30" t="s">
        <v>493</v>
      </c>
      <c r="B549" s="7">
        <v>-0.3322440000001734</v>
      </c>
      <c r="C549" s="40">
        <v>0</v>
      </c>
      <c r="D549" s="40">
        <v>0</v>
      </c>
      <c r="E549" s="33">
        <v>1098</v>
      </c>
    </row>
    <row r="550" spans="1:5" x14ac:dyDescent="0.4">
      <c r="A550" s="6" t="s">
        <v>495</v>
      </c>
      <c r="B550" s="7">
        <v>-0.83707272331693616</v>
      </c>
      <c r="C550" s="40">
        <v>-0.49707272331679064</v>
      </c>
      <c r="D550" s="40">
        <v>-0.49707272331679064</v>
      </c>
      <c r="E550" s="43" t="s">
        <v>496</v>
      </c>
    </row>
    <row r="551" spans="1:5" x14ac:dyDescent="0.4">
      <c r="A551" s="6" t="s">
        <v>497</v>
      </c>
      <c r="B551" s="7">
        <v>-0.1934100000000285</v>
      </c>
      <c r="C551" s="40">
        <v>0</v>
      </c>
      <c r="D551" s="40">
        <v>-0.1934100000000285</v>
      </c>
      <c r="E551" s="43" t="s">
        <v>498</v>
      </c>
    </row>
    <row r="552" spans="1:5" x14ac:dyDescent="0.4">
      <c r="A552" s="25" t="s">
        <v>497</v>
      </c>
      <c r="B552" s="7">
        <v>8.7032000000135668E-2</v>
      </c>
      <c r="C552" s="40">
        <v>0</v>
      </c>
      <c r="D552" s="40">
        <v>0</v>
      </c>
      <c r="E552" s="45">
        <v>1077</v>
      </c>
    </row>
    <row r="553" spans="1:5" x14ac:dyDescent="0.4">
      <c r="A553" s="6" t="s">
        <v>499</v>
      </c>
      <c r="B553" s="7">
        <v>4.8184257153934595E-2</v>
      </c>
      <c r="C553" s="40">
        <v>4.8184257153934595E-2</v>
      </c>
      <c r="D553" s="40">
        <v>4.8184257153934595E-2</v>
      </c>
      <c r="E553" s="43" t="s">
        <v>500</v>
      </c>
    </row>
    <row r="554" spans="1:5" x14ac:dyDescent="0.4">
      <c r="A554" s="6" t="s">
        <v>501</v>
      </c>
      <c r="B554" s="7">
        <v>-0.47762941176461027</v>
      </c>
      <c r="C554" s="40">
        <v>-11.810529411764662</v>
      </c>
      <c r="D554" s="40">
        <v>-0.47762941176461027</v>
      </c>
      <c r="E554" s="43" t="s">
        <v>502</v>
      </c>
    </row>
    <row r="555" spans="1:5" x14ac:dyDescent="0.4">
      <c r="A555" s="6" t="s">
        <v>503</v>
      </c>
      <c r="B555" s="7">
        <v>0.43827490774901889</v>
      </c>
      <c r="C555" s="40">
        <v>0.43827490774901889</v>
      </c>
      <c r="D555" s="40">
        <v>0.43827490774901889</v>
      </c>
      <c r="E555" s="43">
        <v>118</v>
      </c>
    </row>
    <row r="556" spans="1:5" x14ac:dyDescent="0.4">
      <c r="A556" s="29" t="s">
        <v>504</v>
      </c>
      <c r="B556" s="7">
        <v>0.37568000000004531</v>
      </c>
      <c r="C556" s="40">
        <v>0</v>
      </c>
      <c r="D556" s="40">
        <v>0</v>
      </c>
      <c r="E556" s="33">
        <v>1055</v>
      </c>
    </row>
    <row r="557" spans="1:5" x14ac:dyDescent="0.4">
      <c r="A557" s="257" t="s">
        <v>504</v>
      </c>
      <c r="B557" s="7">
        <f>'1146'!F6</f>
        <v>-0.47628999999994903</v>
      </c>
      <c r="C557" s="40">
        <v>0</v>
      </c>
      <c r="D557" s="40">
        <v>0</v>
      </c>
      <c r="E557" s="33">
        <v>1146</v>
      </c>
    </row>
    <row r="558" spans="1:5" x14ac:dyDescent="0.4">
      <c r="A558" s="6" t="s">
        <v>505</v>
      </c>
      <c r="B558" s="7">
        <v>-0.46128500000008898</v>
      </c>
      <c r="C558" s="40"/>
      <c r="D558" s="40"/>
      <c r="E558" s="33">
        <v>743</v>
      </c>
    </row>
    <row r="559" spans="1:5" x14ac:dyDescent="0.4">
      <c r="A559" s="6" t="s">
        <v>506</v>
      </c>
      <c r="B559" s="7">
        <v>-10.347420000000625</v>
      </c>
      <c r="C559" s="40">
        <v>0</v>
      </c>
      <c r="D559" s="40">
        <v>0</v>
      </c>
      <c r="E559" s="33" t="s">
        <v>507</v>
      </c>
    </row>
    <row r="560" spans="1:5" x14ac:dyDescent="0.4">
      <c r="A560" s="23" t="s">
        <v>506</v>
      </c>
      <c r="B560" s="7">
        <v>-7.8099999999949432E-2</v>
      </c>
      <c r="C560" s="40">
        <v>0</v>
      </c>
      <c r="D560" s="40">
        <v>0</v>
      </c>
      <c r="E560" s="33">
        <v>996</v>
      </c>
    </row>
    <row r="561" spans="1:5" x14ac:dyDescent="0.4">
      <c r="A561" s="51" t="s">
        <v>506</v>
      </c>
      <c r="B561" s="7">
        <v>-5.949999999938882E-2</v>
      </c>
      <c r="C561" s="40">
        <v>0</v>
      </c>
      <c r="D561" s="40">
        <v>0.2680000000000291</v>
      </c>
      <c r="E561" s="33">
        <v>1012</v>
      </c>
    </row>
    <row r="562" spans="1:5" x14ac:dyDescent="0.4">
      <c r="A562" s="22" t="s">
        <v>506</v>
      </c>
      <c r="B562" s="7">
        <v>-0.47542000000009921</v>
      </c>
      <c r="C562" s="40">
        <v>0</v>
      </c>
      <c r="D562" s="40">
        <v>0.26800000000002899</v>
      </c>
      <c r="E562" s="33">
        <v>1048</v>
      </c>
    </row>
    <row r="563" spans="1:5" x14ac:dyDescent="0.4">
      <c r="A563" s="22" t="s">
        <v>506</v>
      </c>
      <c r="B563" s="7">
        <v>-528.11656589999996</v>
      </c>
      <c r="C563" s="40">
        <v>0</v>
      </c>
      <c r="D563" s="40">
        <v>0.26800000000002899</v>
      </c>
      <c r="E563" s="33">
        <v>1052</v>
      </c>
    </row>
    <row r="564" spans="1:5" x14ac:dyDescent="0.4">
      <c r="A564" s="22" t="s">
        <v>506</v>
      </c>
      <c r="B564" s="7">
        <v>528.63517290000073</v>
      </c>
      <c r="C564" s="40">
        <v>0</v>
      </c>
      <c r="D564" s="40">
        <v>0.26800000000002899</v>
      </c>
      <c r="E564" s="33">
        <v>1054</v>
      </c>
    </row>
    <row r="565" spans="1:5" x14ac:dyDescent="0.4">
      <c r="A565" s="29" t="s">
        <v>506</v>
      </c>
      <c r="B565" s="7">
        <v>0.3993599999998878</v>
      </c>
      <c r="C565" s="40">
        <v>0</v>
      </c>
      <c r="D565" s="40">
        <v>0</v>
      </c>
      <c r="E565" s="33">
        <v>1056</v>
      </c>
    </row>
    <row r="566" spans="1:5" x14ac:dyDescent="0.4">
      <c r="A566" s="29" t="s">
        <v>506</v>
      </c>
      <c r="B566" s="7">
        <v>7.7952000000095722E-2</v>
      </c>
      <c r="C566" s="40">
        <v>0</v>
      </c>
      <c r="D566" s="40">
        <v>0</v>
      </c>
      <c r="E566" s="33">
        <v>1061</v>
      </c>
    </row>
    <row r="567" spans="1:5" x14ac:dyDescent="0.4">
      <c r="A567" s="25" t="s">
        <v>506</v>
      </c>
      <c r="B567" s="7">
        <v>2.2600000000011278E-2</v>
      </c>
      <c r="C567" s="40">
        <v>0</v>
      </c>
      <c r="D567" s="40">
        <v>0</v>
      </c>
      <c r="E567" s="45">
        <v>1072</v>
      </c>
    </row>
    <row r="568" spans="1:5" x14ac:dyDescent="0.4">
      <c r="A568" s="38" t="s">
        <v>506</v>
      </c>
      <c r="B568" s="7">
        <v>-0.29354300000022704</v>
      </c>
      <c r="C568" s="40">
        <v>0</v>
      </c>
      <c r="D568" s="40">
        <v>0</v>
      </c>
      <c r="E568" s="33">
        <v>1087</v>
      </c>
    </row>
    <row r="569" spans="1:5" x14ac:dyDescent="0.4">
      <c r="A569" s="135" t="s">
        <v>506</v>
      </c>
      <c r="B569" s="7">
        <f>'1109'!F5</f>
        <v>0.3980200000005425</v>
      </c>
      <c r="C569" s="40">
        <v>0</v>
      </c>
      <c r="D569" s="40">
        <v>0</v>
      </c>
      <c r="E569" s="33">
        <v>1109</v>
      </c>
    </row>
    <row r="570" spans="1:5" x14ac:dyDescent="0.4">
      <c r="A570" s="206" t="s">
        <v>506</v>
      </c>
      <c r="B570" s="7">
        <f>'1122'!F10</f>
        <v>8.5970000000088476E-2</v>
      </c>
      <c r="C570" s="40">
        <v>0</v>
      </c>
      <c r="D570" s="40">
        <v>0</v>
      </c>
      <c r="E570" s="33">
        <v>1122</v>
      </c>
    </row>
    <row r="571" spans="1:5" x14ac:dyDescent="0.4">
      <c r="A571" s="6" t="s">
        <v>508</v>
      </c>
      <c r="B571" s="7">
        <v>0.3065599999999904</v>
      </c>
      <c r="C571" s="40">
        <v>0</v>
      </c>
      <c r="D571" s="40">
        <v>0.2680000000000291</v>
      </c>
      <c r="E571" s="33">
        <v>964</v>
      </c>
    </row>
    <row r="572" spans="1:5" ht="47.25" x14ac:dyDescent="0.4">
      <c r="A572" s="6" t="s">
        <v>509</v>
      </c>
      <c r="B572" s="7">
        <v>-1.4914120752283679</v>
      </c>
      <c r="C572" s="40">
        <v>0</v>
      </c>
      <c r="D572" s="40">
        <v>-0.67976607522825816</v>
      </c>
      <c r="E572" s="43" t="s">
        <v>510</v>
      </c>
    </row>
    <row r="573" spans="1:5" x14ac:dyDescent="0.4">
      <c r="A573" s="23" t="s">
        <v>509</v>
      </c>
      <c r="B573" s="7">
        <v>-0.3587000000001126</v>
      </c>
      <c r="C573" s="40">
        <v>0</v>
      </c>
      <c r="D573" s="40">
        <v>0</v>
      </c>
      <c r="E573" s="33">
        <v>982</v>
      </c>
    </row>
    <row r="574" spans="1:5" x14ac:dyDescent="0.4">
      <c r="A574" s="57" t="s">
        <v>509</v>
      </c>
      <c r="B574" s="7">
        <v>-0.15299999999990632</v>
      </c>
      <c r="C574" s="40">
        <v>0</v>
      </c>
      <c r="D574" s="40">
        <v>0.2680000000000291</v>
      </c>
      <c r="E574" s="45">
        <v>1016</v>
      </c>
    </row>
    <row r="575" spans="1:5" x14ac:dyDescent="0.4">
      <c r="A575" s="28" t="s">
        <v>509</v>
      </c>
      <c r="B575" s="7">
        <v>-0.48781699999994999</v>
      </c>
      <c r="C575" s="40">
        <v>0</v>
      </c>
      <c r="D575" s="40">
        <v>0.26800000000002899</v>
      </c>
      <c r="E575" s="45">
        <v>1026</v>
      </c>
    </row>
    <row r="576" spans="1:5" x14ac:dyDescent="0.4">
      <c r="A576" s="22" t="s">
        <v>509</v>
      </c>
      <c r="B576" s="7">
        <v>-0.42891999999994823</v>
      </c>
      <c r="C576" s="40">
        <v>0</v>
      </c>
      <c r="D576" s="40">
        <v>0.26800000000002899</v>
      </c>
      <c r="E576" s="33">
        <v>1044</v>
      </c>
    </row>
    <row r="577" spans="1:5" x14ac:dyDescent="0.4">
      <c r="A577" s="38" t="s">
        <v>509</v>
      </c>
      <c r="B577" s="7">
        <v>-3.0919000000039887E-2</v>
      </c>
      <c r="C577" s="40">
        <v>0</v>
      </c>
      <c r="D577" s="40">
        <v>0</v>
      </c>
      <c r="E577" s="33">
        <v>1088</v>
      </c>
    </row>
    <row r="578" spans="1:5" x14ac:dyDescent="0.4">
      <c r="A578" s="135" t="s">
        <v>509</v>
      </c>
      <c r="B578" s="7">
        <f>'1111'!F6</f>
        <v>3.3252645000002303</v>
      </c>
      <c r="C578" s="40">
        <v>0</v>
      </c>
      <c r="D578" s="40">
        <v>0</v>
      </c>
      <c r="E578" s="33">
        <v>1111</v>
      </c>
    </row>
    <row r="579" spans="1:5" x14ac:dyDescent="0.4">
      <c r="A579" s="143" t="s">
        <v>509</v>
      </c>
      <c r="B579" s="7">
        <f>'1112'!F9</f>
        <v>-0.25515400000017507</v>
      </c>
      <c r="C579" s="40">
        <v>0</v>
      </c>
      <c r="D579" s="40">
        <v>0</v>
      </c>
      <c r="E579" s="33">
        <v>1112</v>
      </c>
    </row>
    <row r="580" spans="1:5" x14ac:dyDescent="0.4">
      <c r="A580" s="257" t="s">
        <v>509</v>
      </c>
      <c r="B580" s="7">
        <f>'1144'!F10</f>
        <v>0.40965000000005602</v>
      </c>
      <c r="C580" s="40">
        <v>0</v>
      </c>
      <c r="D580" s="40">
        <v>0</v>
      </c>
      <c r="E580" s="33">
        <v>1144</v>
      </c>
    </row>
    <row r="581" spans="1:5" x14ac:dyDescent="0.4">
      <c r="A581" s="257" t="s">
        <v>509</v>
      </c>
      <c r="B581" s="7">
        <f>'1146'!F5</f>
        <v>0.39081999999984873</v>
      </c>
      <c r="C581" s="40">
        <v>0</v>
      </c>
      <c r="D581" s="40">
        <v>0</v>
      </c>
      <c r="E581" s="33">
        <v>1146</v>
      </c>
    </row>
    <row r="582" spans="1:5" x14ac:dyDescent="0.4">
      <c r="A582" s="224" t="s">
        <v>1359</v>
      </c>
      <c r="B582" s="7">
        <f>'1128'!F5</f>
        <v>-0.10799999999971988</v>
      </c>
      <c r="C582" s="40">
        <v>0</v>
      </c>
      <c r="D582" s="40">
        <v>0</v>
      </c>
      <c r="E582" s="33">
        <v>1128</v>
      </c>
    </row>
    <row r="583" spans="1:5" x14ac:dyDescent="0.4">
      <c r="A583" s="257" t="s">
        <v>1359</v>
      </c>
      <c r="B583" s="7">
        <f>'1136'!F4</f>
        <v>-9.339999999997417E-2</v>
      </c>
      <c r="C583" s="40">
        <v>0</v>
      </c>
      <c r="D583" s="40">
        <v>0</v>
      </c>
      <c r="E583" s="33">
        <v>1136</v>
      </c>
    </row>
    <row r="584" spans="1:5" x14ac:dyDescent="0.4">
      <c r="A584" s="257" t="s">
        <v>1359</v>
      </c>
      <c r="B584" s="7">
        <f>'1147'!F7</f>
        <v>-0.33291999999994459</v>
      </c>
      <c r="C584" s="40">
        <v>0</v>
      </c>
      <c r="D584" s="40">
        <v>0</v>
      </c>
      <c r="E584" s="33">
        <v>1147</v>
      </c>
    </row>
    <row r="585" spans="1:5" x14ac:dyDescent="0.4">
      <c r="A585" s="6" t="s">
        <v>511</v>
      </c>
      <c r="B585" s="7">
        <v>0.28909999999996217</v>
      </c>
      <c r="C585" s="40">
        <v>0</v>
      </c>
      <c r="D585" s="40">
        <v>0.28909999999996217</v>
      </c>
      <c r="E585" s="43">
        <v>580</v>
      </c>
    </row>
    <row r="586" spans="1:5" x14ac:dyDescent="0.4">
      <c r="A586" s="6" t="s">
        <v>512</v>
      </c>
      <c r="B586" s="7">
        <v>1.9339494597380167</v>
      </c>
      <c r="C586" s="40">
        <v>-78.158740267250096</v>
      </c>
      <c r="D586" s="40">
        <v>1.9339494597380167</v>
      </c>
      <c r="E586" s="43" t="s">
        <v>513</v>
      </c>
    </row>
    <row r="587" spans="1:5" x14ac:dyDescent="0.4">
      <c r="A587" s="123" t="s">
        <v>512</v>
      </c>
      <c r="B587" s="7">
        <f>'1102'!F7</f>
        <v>-0.32711749999998574</v>
      </c>
      <c r="C587" s="40">
        <v>0</v>
      </c>
      <c r="D587" s="40">
        <v>0</v>
      </c>
      <c r="E587" s="33">
        <v>1102</v>
      </c>
    </row>
    <row r="588" spans="1:5" x14ac:dyDescent="0.4">
      <c r="A588" s="257" t="s">
        <v>512</v>
      </c>
      <c r="B588" s="7">
        <f>'1156'!F4</f>
        <v>0.20575000000008004</v>
      </c>
      <c r="C588" s="40">
        <v>0</v>
      </c>
      <c r="D588" s="40">
        <v>0</v>
      </c>
      <c r="E588" s="33">
        <v>1156</v>
      </c>
    </row>
    <row r="589" spans="1:5" x14ac:dyDescent="0.4">
      <c r="A589" s="6" t="s">
        <v>514</v>
      </c>
      <c r="B589" s="7">
        <v>7.0284581407046858</v>
      </c>
      <c r="C589" s="40">
        <v>7.0284581407046858</v>
      </c>
      <c r="D589" s="40">
        <v>7.0284581407046858</v>
      </c>
      <c r="E589" s="43" t="s">
        <v>515</v>
      </c>
    </row>
    <row r="590" spans="1:5" x14ac:dyDescent="0.4">
      <c r="A590" s="6" t="s">
        <v>516</v>
      </c>
      <c r="B590" s="7">
        <v>1.5841962264150879</v>
      </c>
      <c r="C590" s="40">
        <v>1.5841962264150879</v>
      </c>
      <c r="D590" s="40">
        <v>1.5841962264150879</v>
      </c>
      <c r="E590" s="43">
        <v>93</v>
      </c>
    </row>
    <row r="591" spans="1:5" x14ac:dyDescent="0.4">
      <c r="A591" s="6" t="s">
        <v>517</v>
      </c>
      <c r="B591" s="7">
        <v>-0.77422345778182944</v>
      </c>
      <c r="C591" s="40">
        <v>-0.4780134577816284</v>
      </c>
      <c r="D591" s="40">
        <v>-7.9813457781767738E-2</v>
      </c>
      <c r="E591" s="43" t="s">
        <v>518</v>
      </c>
    </row>
    <row r="592" spans="1:5" x14ac:dyDescent="0.4">
      <c r="A592" s="22" t="s">
        <v>517</v>
      </c>
      <c r="B592" s="7">
        <v>-0.11934999999999718</v>
      </c>
      <c r="C592" s="40">
        <v>0</v>
      </c>
      <c r="D592" s="40">
        <v>0.26800000000002899</v>
      </c>
      <c r="E592" s="33">
        <v>1051</v>
      </c>
    </row>
    <row r="593" spans="1:5" x14ac:dyDescent="0.4">
      <c r="A593" s="6" t="s">
        <v>519</v>
      </c>
      <c r="B593" s="7">
        <v>-0.63502630949687955</v>
      </c>
      <c r="C593" s="40">
        <v>-0.63502630949687955</v>
      </c>
      <c r="D593" s="40">
        <v>-0.63502630949687955</v>
      </c>
      <c r="E593" s="43" t="s">
        <v>520</v>
      </c>
    </row>
    <row r="594" spans="1:5" x14ac:dyDescent="0.4">
      <c r="A594" s="6" t="s">
        <v>521</v>
      </c>
      <c r="B594" s="7">
        <v>-8.3832275092936754</v>
      </c>
      <c r="C594" s="40">
        <v>-8.3832275092936754</v>
      </c>
      <c r="D594" s="40">
        <v>-8.3832275092936754</v>
      </c>
      <c r="E594" s="43" t="s">
        <v>522</v>
      </c>
    </row>
    <row r="595" spans="1:5" x14ac:dyDescent="0.4">
      <c r="A595" s="23" t="s">
        <v>523</v>
      </c>
      <c r="B595" s="7">
        <v>-0.42460000000005493</v>
      </c>
      <c r="C595" s="40">
        <v>0</v>
      </c>
      <c r="D595" s="40">
        <v>0</v>
      </c>
      <c r="E595" s="33">
        <v>992</v>
      </c>
    </row>
    <row r="596" spans="1:5" x14ac:dyDescent="0.4">
      <c r="A596" s="6" t="s">
        <v>524</v>
      </c>
      <c r="B596" s="7">
        <v>7.0799999999962893E-2</v>
      </c>
      <c r="C596" s="40"/>
      <c r="D596" s="40">
        <v>7.0799999999962893E-2</v>
      </c>
      <c r="E596" s="33">
        <v>630</v>
      </c>
    </row>
    <row r="597" spans="1:5" x14ac:dyDescent="0.4">
      <c r="A597" s="22" t="s">
        <v>524</v>
      </c>
      <c r="B597" s="7">
        <v>-0.3238000000003467</v>
      </c>
      <c r="C597" s="40">
        <v>0</v>
      </c>
      <c r="D597" s="40">
        <v>0.26800000000002899</v>
      </c>
      <c r="E597" s="33">
        <v>1047</v>
      </c>
    </row>
    <row r="598" spans="1:5" x14ac:dyDescent="0.4">
      <c r="A598" s="6" t="s">
        <v>525</v>
      </c>
      <c r="B598" s="7">
        <v>6.350555555555502</v>
      </c>
      <c r="C598" s="40">
        <v>6.2801555555555524</v>
      </c>
      <c r="D598" s="40">
        <v>6.350555555555502</v>
      </c>
      <c r="E598" s="43" t="s">
        <v>526</v>
      </c>
    </row>
    <row r="599" spans="1:5" x14ac:dyDescent="0.4">
      <c r="A599" s="6" t="s">
        <v>527</v>
      </c>
      <c r="B599" s="7">
        <v>-2.8800000000160253E-2</v>
      </c>
      <c r="C599" s="40">
        <v>0</v>
      </c>
      <c r="D599" s="40">
        <v>-2.8800000000160253E-2</v>
      </c>
      <c r="E599" s="43" t="s">
        <v>528</v>
      </c>
    </row>
    <row r="600" spans="1:5" x14ac:dyDescent="0.4">
      <c r="A600" s="6" t="s">
        <v>529</v>
      </c>
      <c r="B600" s="7">
        <v>0.25189999999997781</v>
      </c>
      <c r="C600" s="40">
        <v>0</v>
      </c>
      <c r="D600" s="40">
        <v>0.25189999999997781</v>
      </c>
      <c r="E600" s="43">
        <v>448</v>
      </c>
    </row>
    <row r="601" spans="1:5" x14ac:dyDescent="0.4">
      <c r="A601" s="6" t="s">
        <v>530</v>
      </c>
      <c r="B601" s="7">
        <v>10.818517269076324</v>
      </c>
      <c r="C601" s="40">
        <v>10.818517269076324</v>
      </c>
      <c r="D601" s="40">
        <v>10.818517269076324</v>
      </c>
      <c r="E601" s="43">
        <v>286</v>
      </c>
    </row>
    <row r="602" spans="1:5" x14ac:dyDescent="0.4">
      <c r="A602" s="6" t="s">
        <v>531</v>
      </c>
      <c r="B602" s="7">
        <v>-1.558294008663097E-2</v>
      </c>
      <c r="C602" s="40">
        <v>-1.558294008663097E-2</v>
      </c>
      <c r="D602" s="40">
        <v>-1.558294008663097E-2</v>
      </c>
      <c r="E602" s="43" t="s">
        <v>532</v>
      </c>
    </row>
    <row r="603" spans="1:5" x14ac:dyDescent="0.4">
      <c r="A603" s="6" t="s">
        <v>533</v>
      </c>
      <c r="B603" s="7">
        <v>-8.8408457249070125</v>
      </c>
      <c r="C603" s="40">
        <v>-8.8408457249070125</v>
      </c>
      <c r="D603" s="40">
        <v>-8.8408457249070125</v>
      </c>
      <c r="E603" s="43">
        <v>233</v>
      </c>
    </row>
    <row r="604" spans="1:5" ht="32.25" x14ac:dyDescent="0.4">
      <c r="A604" s="6" t="s">
        <v>534</v>
      </c>
      <c r="B604" s="7">
        <v>-0.51335079830562336</v>
      </c>
      <c r="C604" s="40">
        <v>55.954129201694286</v>
      </c>
      <c r="D604" s="40">
        <v>0.40911920169435234</v>
      </c>
      <c r="E604" s="43" t="s">
        <v>535</v>
      </c>
    </row>
    <row r="605" spans="1:5" x14ac:dyDescent="0.4">
      <c r="A605" s="36" t="s">
        <v>536</v>
      </c>
      <c r="B605" s="7">
        <v>248.81383000000005</v>
      </c>
      <c r="C605" s="40">
        <v>0</v>
      </c>
      <c r="D605" s="40">
        <v>0.26800000000002899</v>
      </c>
      <c r="E605" s="33">
        <v>925</v>
      </c>
    </row>
    <row r="606" spans="1:5" x14ac:dyDescent="0.4">
      <c r="A606" s="6" t="s">
        <v>537</v>
      </c>
      <c r="B606" s="7">
        <v>-5.3886044776119206</v>
      </c>
      <c r="C606" s="40">
        <v>-5.3886044776119206</v>
      </c>
      <c r="D606" s="40">
        <v>-5.3886044776119206</v>
      </c>
      <c r="E606" s="43">
        <v>233</v>
      </c>
    </row>
    <row r="607" spans="1:5" x14ac:dyDescent="0.4">
      <c r="A607" s="36" t="s">
        <v>538</v>
      </c>
      <c r="B607" s="7">
        <v>0.27019999999998845</v>
      </c>
      <c r="C607" s="40">
        <v>0</v>
      </c>
      <c r="D607" s="40">
        <v>0.2680000000000291</v>
      </c>
      <c r="E607" s="33" t="s">
        <v>539</v>
      </c>
    </row>
    <row r="608" spans="1:5" x14ac:dyDescent="0.4">
      <c r="A608" s="36" t="s">
        <v>540</v>
      </c>
      <c r="B608" s="7">
        <v>22.627833666451011</v>
      </c>
      <c r="C608" s="40">
        <v>-0.39928252788115515</v>
      </c>
      <c r="D608" s="40">
        <v>22.627833666451011</v>
      </c>
      <c r="E608" s="43" t="s">
        <v>541</v>
      </c>
    </row>
    <row r="609" spans="1:5" x14ac:dyDescent="0.4">
      <c r="A609" s="38" t="s">
        <v>542</v>
      </c>
      <c r="B609" s="7">
        <v>0.35257000000001426</v>
      </c>
      <c r="C609" s="40">
        <v>0</v>
      </c>
      <c r="D609" s="40">
        <v>0</v>
      </c>
      <c r="E609" s="33">
        <v>1086</v>
      </c>
    </row>
    <row r="610" spans="1:5" x14ac:dyDescent="0.4">
      <c r="A610" s="123" t="s">
        <v>542</v>
      </c>
      <c r="B610" s="7">
        <f>'1101'!F4</f>
        <v>0.33418299999993906</v>
      </c>
      <c r="C610" s="40">
        <v>0</v>
      </c>
      <c r="D610" s="40">
        <v>0</v>
      </c>
      <c r="E610" s="33">
        <v>1101</v>
      </c>
    </row>
    <row r="611" spans="1:5" x14ac:dyDescent="0.4">
      <c r="A611" s="123" t="s">
        <v>542</v>
      </c>
      <c r="B611" s="7">
        <f>'1105'!F5</f>
        <v>0.30989450000015495</v>
      </c>
      <c r="C611" s="40">
        <v>0</v>
      </c>
      <c r="D611" s="40">
        <v>0</v>
      </c>
      <c r="E611" s="33">
        <v>1105</v>
      </c>
    </row>
    <row r="612" spans="1:5" x14ac:dyDescent="0.4">
      <c r="A612" s="224" t="s">
        <v>1361</v>
      </c>
      <c r="B612" s="7">
        <f>'1129'!F8</f>
        <v>13.292460000000005</v>
      </c>
      <c r="C612" s="40">
        <v>0</v>
      </c>
      <c r="D612" s="40">
        <v>0</v>
      </c>
      <c r="E612" s="33">
        <v>1129</v>
      </c>
    </row>
    <row r="613" spans="1:5" x14ac:dyDescent="0.4">
      <c r="A613" s="257" t="s">
        <v>1361</v>
      </c>
      <c r="B613" s="7">
        <f>'1138'!F8</f>
        <v>-13.530361999999968</v>
      </c>
      <c r="C613" s="40">
        <v>0</v>
      </c>
      <c r="D613" s="40">
        <v>0</v>
      </c>
      <c r="E613" s="33">
        <v>1138</v>
      </c>
    </row>
    <row r="614" spans="1:5" x14ac:dyDescent="0.4">
      <c r="A614" s="36" t="s">
        <v>543</v>
      </c>
      <c r="B614" s="7">
        <v>-0.21316000000008728</v>
      </c>
      <c r="C614" s="40"/>
      <c r="D614" s="40"/>
      <c r="E614" s="33" t="s">
        <v>544</v>
      </c>
    </row>
    <row r="615" spans="1:5" x14ac:dyDescent="0.4">
      <c r="A615" s="23" t="s">
        <v>543</v>
      </c>
      <c r="B615" s="7">
        <v>0.34185000000002219</v>
      </c>
      <c r="C615" s="40">
        <v>0</v>
      </c>
      <c r="D615" s="40">
        <v>0</v>
      </c>
      <c r="E615" s="33">
        <v>993</v>
      </c>
    </row>
    <row r="616" spans="1:5" x14ac:dyDescent="0.4">
      <c r="A616" s="24" t="s">
        <v>543</v>
      </c>
      <c r="B616" s="7">
        <v>8.8348000000110005E-2</v>
      </c>
      <c r="C616" s="40">
        <v>0</v>
      </c>
      <c r="D616" s="40">
        <v>0</v>
      </c>
      <c r="E616" s="45">
        <v>1002</v>
      </c>
    </row>
    <row r="617" spans="1:5" x14ac:dyDescent="0.4">
      <c r="A617" s="28" t="s">
        <v>543</v>
      </c>
      <c r="B617" s="7">
        <v>-0.52549999999996544</v>
      </c>
      <c r="C617" s="40">
        <v>0</v>
      </c>
      <c r="D617" s="40">
        <v>0.26800000000002899</v>
      </c>
      <c r="E617" s="45">
        <v>1028</v>
      </c>
    </row>
    <row r="618" spans="1:5" x14ac:dyDescent="0.4">
      <c r="A618" s="38" t="s">
        <v>543</v>
      </c>
      <c r="B618" s="7">
        <v>0.35464500000000498</v>
      </c>
      <c r="C618" s="40">
        <v>0</v>
      </c>
      <c r="D618" s="40">
        <v>0</v>
      </c>
      <c r="E618" s="33">
        <v>1095</v>
      </c>
    </row>
    <row r="619" spans="1:5" x14ac:dyDescent="0.4">
      <c r="A619" s="36" t="s">
        <v>545</v>
      </c>
      <c r="B619" s="7">
        <v>-3.4722000000001572</v>
      </c>
      <c r="C619" s="40">
        <v>0</v>
      </c>
      <c r="D619" s="40">
        <v>0.2680000000000291</v>
      </c>
      <c r="E619" s="33" t="s">
        <v>546</v>
      </c>
    </row>
    <row r="620" spans="1:5" x14ac:dyDescent="0.4">
      <c r="A620" s="17" t="s">
        <v>545</v>
      </c>
      <c r="B620" s="7">
        <v>1.6400000004068715E-4</v>
      </c>
      <c r="C620" s="50"/>
      <c r="D620" s="50"/>
      <c r="E620" s="45">
        <v>1037</v>
      </c>
    </row>
    <row r="621" spans="1:5" x14ac:dyDescent="0.4">
      <c r="A621" s="185" t="s">
        <v>545</v>
      </c>
      <c r="B621" s="7">
        <f>'1120'!F5</f>
        <v>6.9500000000061846E-2</v>
      </c>
      <c r="C621" s="40">
        <v>0</v>
      </c>
      <c r="D621" s="40">
        <v>0</v>
      </c>
      <c r="E621" s="33">
        <v>1120</v>
      </c>
    </row>
    <row r="622" spans="1:5" x14ac:dyDescent="0.4">
      <c r="A622" s="224" t="s">
        <v>545</v>
      </c>
      <c r="B622" s="7">
        <f>'1127'!F9</f>
        <v>-8.9999999997871782E-3</v>
      </c>
      <c r="C622" s="40">
        <v>0</v>
      </c>
      <c r="D622" s="40">
        <v>0</v>
      </c>
      <c r="E622" s="33">
        <v>1127</v>
      </c>
    </row>
    <row r="623" spans="1:5" x14ac:dyDescent="0.4">
      <c r="A623" s="36" t="s">
        <v>547</v>
      </c>
      <c r="B623" s="7">
        <v>-0.57095500000022525</v>
      </c>
      <c r="C623" s="40">
        <v>0</v>
      </c>
      <c r="D623" s="40">
        <v>-0.57095500000022525</v>
      </c>
      <c r="E623" s="43" t="s">
        <v>548</v>
      </c>
    </row>
    <row r="624" spans="1:5" x14ac:dyDescent="0.4">
      <c r="A624" s="36" t="s">
        <v>549</v>
      </c>
      <c r="B624" s="7">
        <v>9.6123399999997332</v>
      </c>
      <c r="C624" s="40">
        <v>0</v>
      </c>
      <c r="D624" s="40">
        <v>-3.1600000000139516E-2</v>
      </c>
      <c r="E624" s="43" t="s">
        <v>550</v>
      </c>
    </row>
    <row r="625" spans="1:5" x14ac:dyDescent="0.4">
      <c r="A625" s="51" t="s">
        <v>549</v>
      </c>
      <c r="B625" s="7">
        <v>0.29577350000045044</v>
      </c>
      <c r="C625" s="40">
        <v>0</v>
      </c>
      <c r="D625" s="40">
        <v>0.2680000000000291</v>
      </c>
      <c r="E625" s="33">
        <v>1015</v>
      </c>
    </row>
    <row r="626" spans="1:5" x14ac:dyDescent="0.4">
      <c r="A626" s="17" t="s">
        <v>549</v>
      </c>
      <c r="B626" s="7">
        <v>0.29078500000014174</v>
      </c>
      <c r="C626" s="50"/>
      <c r="D626" s="50"/>
      <c r="E626" s="45">
        <v>1036</v>
      </c>
    </row>
    <row r="627" spans="1:5" x14ac:dyDescent="0.4">
      <c r="A627" s="17" t="s">
        <v>549</v>
      </c>
      <c r="B627" s="7">
        <v>-0.51030999999989035</v>
      </c>
      <c r="C627" s="50"/>
      <c r="D627" s="50"/>
      <c r="E627" s="45">
        <v>1041</v>
      </c>
    </row>
    <row r="628" spans="1:5" x14ac:dyDescent="0.4">
      <c r="A628" s="25" t="s">
        <v>549</v>
      </c>
      <c r="B628" s="7">
        <v>0.17359999999985121</v>
      </c>
      <c r="C628" s="40">
        <v>0</v>
      </c>
      <c r="D628" s="40">
        <v>0</v>
      </c>
      <c r="E628" s="45">
        <v>1073</v>
      </c>
    </row>
    <row r="629" spans="1:5" x14ac:dyDescent="0.4">
      <c r="A629" s="257" t="s">
        <v>549</v>
      </c>
      <c r="B629" s="7">
        <f>'1145'!F5</f>
        <v>-10.19965000000002</v>
      </c>
      <c r="C629" s="40">
        <v>0</v>
      </c>
      <c r="D629" s="40">
        <v>0</v>
      </c>
      <c r="E629" s="33">
        <v>1145</v>
      </c>
    </row>
    <row r="630" spans="1:5" x14ac:dyDescent="0.4">
      <c r="A630" s="257" t="s">
        <v>549</v>
      </c>
      <c r="B630" s="7">
        <f>'1149'!F8</f>
        <v>6.2520000000063192E-2</v>
      </c>
      <c r="C630" s="40">
        <v>0</v>
      </c>
      <c r="D630" s="40">
        <v>0</v>
      </c>
      <c r="E630" s="33">
        <v>1149</v>
      </c>
    </row>
    <row r="631" spans="1:5" x14ac:dyDescent="0.4">
      <c r="A631" s="257" t="s">
        <v>549</v>
      </c>
      <c r="B631" s="7">
        <f>'1158'!F6</f>
        <v>1.1944999999968786E-2</v>
      </c>
      <c r="C631" s="40">
        <v>0</v>
      </c>
      <c r="D631" s="40">
        <v>0</v>
      </c>
      <c r="E631" s="33">
        <v>1158</v>
      </c>
    </row>
    <row r="632" spans="1:5" x14ac:dyDescent="0.4">
      <c r="A632" s="36" t="s">
        <v>551</v>
      </c>
      <c r="B632" s="7">
        <v>-0.51893999999992957</v>
      </c>
      <c r="C632" s="40">
        <v>0</v>
      </c>
      <c r="D632" s="40">
        <v>0.2680000000000291</v>
      </c>
      <c r="E632" s="33" t="s">
        <v>552</v>
      </c>
    </row>
    <row r="633" spans="1:5" x14ac:dyDescent="0.4">
      <c r="A633" s="24" t="s">
        <v>551</v>
      </c>
      <c r="B633" s="7">
        <v>-0.36833500000011554</v>
      </c>
      <c r="C633" s="40">
        <v>0</v>
      </c>
      <c r="D633" s="40">
        <v>0</v>
      </c>
      <c r="E633" s="45">
        <v>997</v>
      </c>
    </row>
    <row r="634" spans="1:5" x14ac:dyDescent="0.4">
      <c r="A634" s="28" t="s">
        <v>551</v>
      </c>
      <c r="B634" s="7">
        <v>-0.14418750000004366</v>
      </c>
      <c r="C634" s="40">
        <v>0</v>
      </c>
      <c r="D634" s="40">
        <v>0.26800000000002899</v>
      </c>
      <c r="E634" s="45">
        <v>1031</v>
      </c>
    </row>
    <row r="635" spans="1:5" x14ac:dyDescent="0.4">
      <c r="A635" s="131" t="s">
        <v>551</v>
      </c>
      <c r="B635" s="7">
        <f>'1106'!F6</f>
        <v>0.8919749999998885</v>
      </c>
      <c r="C635" s="40">
        <v>0</v>
      </c>
      <c r="D635" s="40">
        <v>0</v>
      </c>
      <c r="E635" s="33">
        <v>1106</v>
      </c>
    </row>
    <row r="636" spans="1:5" x14ac:dyDescent="0.4">
      <c r="A636" s="143" t="s">
        <v>551</v>
      </c>
      <c r="B636" s="7">
        <f>'1113'!F5</f>
        <v>0.22938999999996668</v>
      </c>
      <c r="C636" s="40">
        <v>0</v>
      </c>
      <c r="D636" s="40">
        <v>0</v>
      </c>
      <c r="E636" s="33">
        <v>1113</v>
      </c>
    </row>
    <row r="637" spans="1:5" x14ac:dyDescent="0.4">
      <c r="A637" s="224" t="s">
        <v>551</v>
      </c>
      <c r="B637" s="7">
        <f>'1127'!F6</f>
        <v>-0.47550000000001091</v>
      </c>
      <c r="C637" s="40">
        <v>0</v>
      </c>
      <c r="D637" s="40">
        <v>0</v>
      </c>
      <c r="E637" s="33">
        <v>1127</v>
      </c>
    </row>
    <row r="638" spans="1:5" x14ac:dyDescent="0.4">
      <c r="A638" s="36" t="s">
        <v>553</v>
      </c>
      <c r="B638" s="7">
        <v>0.40760000000000218</v>
      </c>
      <c r="C638" s="40"/>
      <c r="D638" s="40"/>
      <c r="E638" s="33">
        <v>843</v>
      </c>
    </row>
    <row r="639" spans="1:5" x14ac:dyDescent="0.4">
      <c r="A639" s="36" t="s">
        <v>554</v>
      </c>
      <c r="B639" s="7">
        <v>0.68212238805961078</v>
      </c>
      <c r="C639" s="40">
        <v>1.4661223880596026</v>
      </c>
      <c r="D639" s="40">
        <v>0.68212238805961078</v>
      </c>
      <c r="E639" s="43" t="s">
        <v>555</v>
      </c>
    </row>
    <row r="640" spans="1:5" x14ac:dyDescent="0.4">
      <c r="A640" s="36" t="s">
        <v>556</v>
      </c>
      <c r="B640" s="7">
        <v>-0.47000000000025466</v>
      </c>
      <c r="C640" s="40"/>
      <c r="D640" s="40"/>
      <c r="E640" s="33">
        <v>758</v>
      </c>
    </row>
    <row r="641" spans="1:5" x14ac:dyDescent="0.4">
      <c r="A641" s="36" t="s">
        <v>557</v>
      </c>
      <c r="B641" s="7">
        <v>-8.8720000000193977E-2</v>
      </c>
      <c r="C641" s="40">
        <v>0</v>
      </c>
      <c r="D641" s="40">
        <v>0</v>
      </c>
      <c r="E641" s="33" t="s">
        <v>558</v>
      </c>
    </row>
    <row r="642" spans="1:5" x14ac:dyDescent="0.4">
      <c r="A642" s="36" t="s">
        <v>559</v>
      </c>
      <c r="B642" s="7">
        <v>-0.30740000000037071</v>
      </c>
      <c r="C642" s="40">
        <v>0</v>
      </c>
      <c r="D642" s="40">
        <v>-0.30740000000037071</v>
      </c>
      <c r="E642" s="43" t="s">
        <v>560</v>
      </c>
    </row>
    <row r="643" spans="1:5" x14ac:dyDescent="0.4">
      <c r="A643" s="6" t="s">
        <v>561</v>
      </c>
      <c r="B643" s="7">
        <v>0.35240000000010241</v>
      </c>
      <c r="C643" s="40"/>
      <c r="D643" s="40">
        <v>0.35240000000010241</v>
      </c>
      <c r="E643" s="43" t="s">
        <v>562</v>
      </c>
    </row>
    <row r="644" spans="1:5" x14ac:dyDescent="0.4">
      <c r="A644" s="17" t="s">
        <v>563</v>
      </c>
      <c r="B644" s="7">
        <v>0.1635799999999108</v>
      </c>
      <c r="C644" s="50"/>
      <c r="D644" s="50"/>
      <c r="E644" s="45">
        <v>1043</v>
      </c>
    </row>
    <row r="645" spans="1:5" x14ac:dyDescent="0.4">
      <c r="A645" s="6" t="s">
        <v>564</v>
      </c>
      <c r="B645" s="7">
        <v>-7.9999999999984084E-2</v>
      </c>
      <c r="C645" s="40">
        <v>0</v>
      </c>
      <c r="D645" s="40">
        <v>0.70778000000007102</v>
      </c>
      <c r="E645" s="33">
        <v>882</v>
      </c>
    </row>
    <row r="646" spans="1:5" x14ac:dyDescent="0.4">
      <c r="A646" s="6" t="s">
        <v>565</v>
      </c>
      <c r="B646" s="7">
        <v>2.7700000000663749E-2</v>
      </c>
      <c r="C646" s="40">
        <v>0</v>
      </c>
      <c r="D646" s="40">
        <v>2.7700000000663749E-2</v>
      </c>
      <c r="E646" s="43" t="s">
        <v>566</v>
      </c>
    </row>
    <row r="647" spans="1:5" x14ac:dyDescent="0.4">
      <c r="A647" s="6" t="s">
        <v>567</v>
      </c>
      <c r="B647" s="7">
        <v>4.0679999999554184E-2</v>
      </c>
      <c r="C647" s="40">
        <v>0</v>
      </c>
      <c r="D647" s="40">
        <v>0</v>
      </c>
      <c r="E647" s="33" t="s">
        <v>568</v>
      </c>
    </row>
    <row r="648" spans="1:5" x14ac:dyDescent="0.4">
      <c r="A648" s="257" t="s">
        <v>567</v>
      </c>
      <c r="B648" s="7">
        <f>'1142'!F4</f>
        <v>-3.5199999999349529E-2</v>
      </c>
      <c r="C648" s="40">
        <v>0</v>
      </c>
      <c r="D648" s="40">
        <v>0</v>
      </c>
      <c r="E648" s="33">
        <v>1142</v>
      </c>
    </row>
    <row r="649" spans="1:5" x14ac:dyDescent="0.4">
      <c r="A649" s="123" t="s">
        <v>1345</v>
      </c>
      <c r="B649" s="7">
        <f>'1105'!F8</f>
        <v>-1.4016500000025189E-2</v>
      </c>
      <c r="C649" s="40">
        <v>0</v>
      </c>
      <c r="D649" s="40">
        <v>0</v>
      </c>
      <c r="E649" s="33">
        <v>1105</v>
      </c>
    </row>
    <row r="650" spans="1:5" x14ac:dyDescent="0.4">
      <c r="A650" s="6" t="s">
        <v>569</v>
      </c>
      <c r="B650" s="7">
        <v>3.749999999956799E-2</v>
      </c>
      <c r="C650" s="40">
        <v>0</v>
      </c>
      <c r="D650" s="40">
        <v>0.41279999999960637</v>
      </c>
      <c r="E650" s="43" t="s">
        <v>570</v>
      </c>
    </row>
    <row r="651" spans="1:5" x14ac:dyDescent="0.4">
      <c r="A651" s="6" t="s">
        <v>571</v>
      </c>
      <c r="B651" s="7">
        <v>-0.17260000000010223</v>
      </c>
      <c r="C651" s="40">
        <v>0</v>
      </c>
      <c r="D651" s="40">
        <v>0.2680000000000291</v>
      </c>
      <c r="E651" s="33">
        <v>947</v>
      </c>
    </row>
    <row r="652" spans="1:5" x14ac:dyDescent="0.4">
      <c r="A652" s="6" t="s">
        <v>572</v>
      </c>
      <c r="B652" s="7">
        <v>3.6923076923130793E-2</v>
      </c>
      <c r="C652" s="40">
        <v>0</v>
      </c>
      <c r="D652" s="40">
        <v>3.6923076923130793E-2</v>
      </c>
      <c r="E652" s="43">
        <v>309</v>
      </c>
    </row>
    <row r="653" spans="1:5" x14ac:dyDescent="0.4">
      <c r="A653" s="6" t="s">
        <v>573</v>
      </c>
      <c r="B653" s="7">
        <v>-0.15050000000019281</v>
      </c>
      <c r="C653" s="40">
        <v>0</v>
      </c>
      <c r="D653" s="40">
        <v>-0.15050000000019281</v>
      </c>
      <c r="E653" s="33" t="s">
        <v>574</v>
      </c>
    </row>
    <row r="654" spans="1:5" x14ac:dyDescent="0.4">
      <c r="A654" s="6" t="s">
        <v>575</v>
      </c>
      <c r="B654" s="7">
        <v>0.44200000000000728</v>
      </c>
      <c r="C654" s="40">
        <v>0</v>
      </c>
      <c r="D654" s="40">
        <v>0.44200000000000728</v>
      </c>
      <c r="E654" s="33" t="s">
        <v>576</v>
      </c>
    </row>
    <row r="655" spans="1:5" x14ac:dyDescent="0.4">
      <c r="A655" s="6" t="s">
        <v>577</v>
      </c>
      <c r="B655" s="7">
        <v>0.82643999999896778</v>
      </c>
      <c r="C655" s="40">
        <v>0</v>
      </c>
      <c r="D655" s="40">
        <v>1.0184399999989751</v>
      </c>
      <c r="E655" s="43" t="s">
        <v>578</v>
      </c>
    </row>
    <row r="656" spans="1:5" x14ac:dyDescent="0.4">
      <c r="A656" s="25" t="s">
        <v>577</v>
      </c>
      <c r="B656" s="7">
        <v>0.39010000000007494</v>
      </c>
      <c r="C656" s="40">
        <v>0</v>
      </c>
      <c r="D656" s="40">
        <v>0</v>
      </c>
      <c r="E656" s="45">
        <v>1079</v>
      </c>
    </row>
    <row r="657" spans="1:5" x14ac:dyDescent="0.4">
      <c r="A657" s="38" t="s">
        <v>577</v>
      </c>
      <c r="B657" s="7">
        <v>-0.18276250000002392</v>
      </c>
      <c r="C657" s="40">
        <v>0</v>
      </c>
      <c r="D657" s="40">
        <v>0</v>
      </c>
      <c r="E657" s="33">
        <v>1088</v>
      </c>
    </row>
    <row r="658" spans="1:5" x14ac:dyDescent="0.4">
      <c r="A658" s="206" t="s">
        <v>577</v>
      </c>
      <c r="B658" s="7">
        <f>'1125'!F4</f>
        <v>-5.1260000000070249E-2</v>
      </c>
      <c r="C658" s="40">
        <v>0</v>
      </c>
      <c r="D658" s="40">
        <v>0</v>
      </c>
      <c r="E658" s="33">
        <v>1125</v>
      </c>
    </row>
    <row r="659" spans="1:5" ht="32.25" x14ac:dyDescent="0.4">
      <c r="A659" s="6" t="s">
        <v>579</v>
      </c>
      <c r="B659" s="7">
        <v>0.19653733951054164</v>
      </c>
      <c r="C659" s="40">
        <v>67.120604874581545</v>
      </c>
      <c r="D659" s="40">
        <v>0.19653733951054164</v>
      </c>
      <c r="E659" s="43" t="s">
        <v>580</v>
      </c>
    </row>
    <row r="660" spans="1:5" x14ac:dyDescent="0.4">
      <c r="A660" s="51" t="s">
        <v>579</v>
      </c>
      <c r="B660" s="7">
        <v>0.22597000000001799</v>
      </c>
      <c r="C660" s="40">
        <v>0</v>
      </c>
      <c r="D660" s="40">
        <v>0.2680000000000291</v>
      </c>
      <c r="E660" s="33">
        <v>1006</v>
      </c>
    </row>
    <row r="661" spans="1:5" x14ac:dyDescent="0.4">
      <c r="A661" s="143" t="s">
        <v>579</v>
      </c>
      <c r="B661" s="7">
        <f>'1113'!F4</f>
        <v>-0.1965240000000108</v>
      </c>
      <c r="C661" s="40">
        <v>0</v>
      </c>
      <c r="D661" s="40">
        <v>0</v>
      </c>
      <c r="E661" s="33">
        <v>1113</v>
      </c>
    </row>
    <row r="662" spans="1:5" x14ac:dyDescent="0.4">
      <c r="A662" s="257" t="s">
        <v>579</v>
      </c>
      <c r="B662" s="7">
        <f>'1154'!F6</f>
        <v>-0.1549520000000939</v>
      </c>
      <c r="C662" s="40">
        <v>0</v>
      </c>
      <c r="D662" s="40">
        <v>0</v>
      </c>
      <c r="E662" s="33">
        <v>1154</v>
      </c>
    </row>
    <row r="663" spans="1:5" x14ac:dyDescent="0.4">
      <c r="A663" s="6" t="s">
        <v>581</v>
      </c>
      <c r="B663" s="7">
        <v>4.7000000000025466E-2</v>
      </c>
      <c r="C663" s="40">
        <v>0</v>
      </c>
      <c r="D663" s="40">
        <v>4.7000000000025466E-2</v>
      </c>
      <c r="E663" s="43">
        <v>569</v>
      </c>
    </row>
    <row r="664" spans="1:5" x14ac:dyDescent="0.4">
      <c r="A664" s="57" t="s">
        <v>582</v>
      </c>
      <c r="B664" s="7">
        <v>-0.43440000000009604</v>
      </c>
      <c r="C664" s="40">
        <v>0</v>
      </c>
      <c r="D664" s="40">
        <v>0.2680000000000291</v>
      </c>
      <c r="E664" s="45">
        <v>1018</v>
      </c>
    </row>
    <row r="665" spans="1:5" x14ac:dyDescent="0.4">
      <c r="A665" s="6" t="s">
        <v>583</v>
      </c>
      <c r="B665" s="7">
        <v>-0.19630474308291923</v>
      </c>
      <c r="C665" s="40">
        <v>-0.19630474308291923</v>
      </c>
      <c r="D665" s="40">
        <v>-0.19630474308291923</v>
      </c>
      <c r="E665" s="43">
        <v>256</v>
      </c>
    </row>
    <row r="666" spans="1:5" x14ac:dyDescent="0.4">
      <c r="A666" s="257" t="s">
        <v>1371</v>
      </c>
      <c r="B666" s="7">
        <f>'1137'!F9</f>
        <v>18.097200000000043</v>
      </c>
      <c r="C666" s="40">
        <v>0</v>
      </c>
      <c r="D666" s="40">
        <v>0</v>
      </c>
      <c r="E666" s="33">
        <v>1137</v>
      </c>
    </row>
    <row r="667" spans="1:5" x14ac:dyDescent="0.4">
      <c r="A667" s="6" t="s">
        <v>584</v>
      </c>
      <c r="B667" s="7">
        <v>7.8800000000001091E-2</v>
      </c>
      <c r="C667" s="40"/>
      <c r="D667" s="40">
        <v>0.30840000000011969</v>
      </c>
      <c r="E667" s="43" t="s">
        <v>585</v>
      </c>
    </row>
    <row r="668" spans="1:5" x14ac:dyDescent="0.4">
      <c r="A668" s="257" t="s">
        <v>584</v>
      </c>
      <c r="B668" s="7">
        <f>'1149'!F5</f>
        <v>-1.6519999999900392E-2</v>
      </c>
      <c r="C668" s="40">
        <v>0</v>
      </c>
      <c r="D668" s="40">
        <v>0</v>
      </c>
      <c r="E668" s="33">
        <v>1149</v>
      </c>
    </row>
    <row r="669" spans="1:5" x14ac:dyDescent="0.4">
      <c r="A669" s="6" t="s">
        <v>586</v>
      </c>
      <c r="B669" s="7">
        <v>-0.74175882352938061</v>
      </c>
      <c r="C669" s="40">
        <v>-0.74175882352938061</v>
      </c>
      <c r="D669" s="40">
        <v>-0.74175882352938061</v>
      </c>
      <c r="E669" s="43" t="s">
        <v>587</v>
      </c>
    </row>
    <row r="670" spans="1:5" x14ac:dyDescent="0.4">
      <c r="A670" s="6" t="s">
        <v>588</v>
      </c>
      <c r="B670" s="7">
        <v>0.15050000000002228</v>
      </c>
      <c r="C670" s="40">
        <v>0</v>
      </c>
      <c r="D670" s="40">
        <v>0.15050000000002228</v>
      </c>
      <c r="E670" s="43">
        <v>522</v>
      </c>
    </row>
    <row r="671" spans="1:5" x14ac:dyDescent="0.4">
      <c r="A671" s="6" t="s">
        <v>589</v>
      </c>
      <c r="B671" s="7">
        <v>0.19386000000000081</v>
      </c>
      <c r="C671" s="40"/>
      <c r="D671" s="40"/>
      <c r="E671" s="33">
        <v>912</v>
      </c>
    </row>
    <row r="672" spans="1:5" x14ac:dyDescent="0.4">
      <c r="A672" s="6" t="s">
        <v>590</v>
      </c>
      <c r="B672" s="7">
        <v>-0.40180000000003702</v>
      </c>
      <c r="C672" s="40">
        <v>0</v>
      </c>
      <c r="D672" s="40">
        <v>-0.40180000000003702</v>
      </c>
      <c r="E672" s="43">
        <v>392</v>
      </c>
    </row>
    <row r="673" spans="1:5" x14ac:dyDescent="0.4">
      <c r="A673" s="6" t="s">
        <v>591</v>
      </c>
      <c r="B673" s="7">
        <v>-0.32365476751678557</v>
      </c>
      <c r="C673" s="40">
        <v>1.2350052324831324</v>
      </c>
      <c r="D673" s="40">
        <v>-0.32365476751678557</v>
      </c>
      <c r="E673" s="43" t="s">
        <v>592</v>
      </c>
    </row>
    <row r="674" spans="1:5" x14ac:dyDescent="0.4">
      <c r="A674" s="6" t="s">
        <v>593</v>
      </c>
      <c r="B674" s="7">
        <v>99.251999999999953</v>
      </c>
      <c r="C674" s="40"/>
      <c r="D674" s="40">
        <v>99.251999999999953</v>
      </c>
      <c r="E674" s="43">
        <v>657</v>
      </c>
    </row>
    <row r="675" spans="1:5" x14ac:dyDescent="0.4">
      <c r="A675" s="6" t="s">
        <v>594</v>
      </c>
      <c r="B675" s="7">
        <v>-0.19780000000002929</v>
      </c>
      <c r="C675" s="40">
        <v>0</v>
      </c>
      <c r="D675" s="40">
        <v>0.2680000000000291</v>
      </c>
      <c r="E675" s="33">
        <v>939</v>
      </c>
    </row>
    <row r="676" spans="1:5" x14ac:dyDescent="0.4">
      <c r="A676" s="51" t="s">
        <v>594</v>
      </c>
      <c r="B676" s="7">
        <v>5.6598500000291097E-2</v>
      </c>
      <c r="C676" s="40">
        <v>0</v>
      </c>
      <c r="D676" s="40">
        <v>0.2680000000000291</v>
      </c>
      <c r="E676" s="33">
        <v>1015</v>
      </c>
    </row>
    <row r="677" spans="1:5" x14ac:dyDescent="0.4">
      <c r="A677" s="6" t="s">
        <v>595</v>
      </c>
      <c r="B677" s="7">
        <v>-1.0998700000000099</v>
      </c>
      <c r="C677" s="40">
        <v>0</v>
      </c>
      <c r="D677" s="40">
        <v>19.851529999999912</v>
      </c>
      <c r="E677" s="43" t="s">
        <v>596</v>
      </c>
    </row>
    <row r="678" spans="1:5" x14ac:dyDescent="0.4">
      <c r="A678" s="418" t="s">
        <v>595</v>
      </c>
      <c r="B678" s="65">
        <v>-0.27110599999991791</v>
      </c>
      <c r="C678" s="66">
        <v>0</v>
      </c>
      <c r="D678" s="66">
        <v>0.26800000000002899</v>
      </c>
      <c r="E678" s="74">
        <v>1030</v>
      </c>
    </row>
    <row r="679" spans="1:5" x14ac:dyDescent="0.4">
      <c r="A679" s="39" t="s">
        <v>595</v>
      </c>
      <c r="B679" s="7">
        <v>-0.38954000000012456</v>
      </c>
      <c r="C679" s="40">
        <v>0</v>
      </c>
      <c r="D679" s="40">
        <v>0</v>
      </c>
      <c r="E679" s="33">
        <v>1070</v>
      </c>
    </row>
    <row r="680" spans="1:5" x14ac:dyDescent="0.4">
      <c r="A680" s="46" t="s">
        <v>595</v>
      </c>
      <c r="B680" s="7">
        <v>-0.34447499999998854</v>
      </c>
      <c r="C680" s="66">
        <v>0</v>
      </c>
      <c r="D680" s="66">
        <v>0</v>
      </c>
      <c r="E680" s="33">
        <v>1092</v>
      </c>
    </row>
    <row r="681" spans="1:5" x14ac:dyDescent="0.4">
      <c r="A681" s="42" t="s">
        <v>597</v>
      </c>
      <c r="B681" s="7">
        <v>-0.17399999999997817</v>
      </c>
      <c r="C681" s="40"/>
      <c r="D681" s="40"/>
      <c r="E681" s="33">
        <v>756</v>
      </c>
    </row>
    <row r="682" spans="1:5" x14ac:dyDescent="0.4">
      <c r="A682" s="42" t="s">
        <v>598</v>
      </c>
      <c r="B682" s="7">
        <v>9.0126149539230482E-2</v>
      </c>
      <c r="C682" s="66">
        <v>-3.9249141311694302</v>
      </c>
      <c r="D682" s="66">
        <v>9.0126149539230482E-2</v>
      </c>
      <c r="E682" s="43" t="s">
        <v>599</v>
      </c>
    </row>
    <row r="683" spans="1:5" x14ac:dyDescent="0.4">
      <c r="A683" s="42" t="s">
        <v>600</v>
      </c>
      <c r="B683" s="7">
        <v>-0.15569999999956963</v>
      </c>
      <c r="C683" s="40">
        <v>0</v>
      </c>
      <c r="D683" s="40">
        <v>-0.15569999999956963</v>
      </c>
      <c r="E683" s="43" t="s">
        <v>601</v>
      </c>
    </row>
    <row r="684" spans="1:5" x14ac:dyDescent="0.4">
      <c r="A684" s="42" t="s">
        <v>602</v>
      </c>
      <c r="B684" s="7">
        <v>0.34672500000033324</v>
      </c>
      <c r="C684" s="66">
        <v>0</v>
      </c>
      <c r="D684" s="66">
        <v>0.34672500000033324</v>
      </c>
      <c r="E684" s="43" t="s">
        <v>603</v>
      </c>
    </row>
    <row r="685" spans="1:5" ht="47.25" x14ac:dyDescent="0.4">
      <c r="A685" s="48" t="s">
        <v>604</v>
      </c>
      <c r="B685" s="7">
        <v>289.93847200000039</v>
      </c>
      <c r="C685" s="40">
        <v>0</v>
      </c>
      <c r="D685" s="40">
        <v>0.34672500000033324</v>
      </c>
      <c r="E685" s="33" t="s">
        <v>605</v>
      </c>
    </row>
    <row r="686" spans="1:5" x14ac:dyDescent="0.4">
      <c r="A686" s="54" t="s">
        <v>604</v>
      </c>
      <c r="B686" s="7">
        <v>-0.19839999999999236</v>
      </c>
      <c r="C686" s="66">
        <v>0</v>
      </c>
      <c r="D686" s="66">
        <v>0</v>
      </c>
      <c r="E686" s="33">
        <v>982</v>
      </c>
    </row>
    <row r="687" spans="1:5" x14ac:dyDescent="0.4">
      <c r="A687" s="68" t="s">
        <v>604</v>
      </c>
      <c r="B687" s="7">
        <v>-0.14300200000002405</v>
      </c>
      <c r="C687" s="40">
        <v>0</v>
      </c>
      <c r="D687" s="40">
        <v>0</v>
      </c>
      <c r="E687" s="45">
        <v>1003</v>
      </c>
    </row>
    <row r="688" spans="1:5" x14ac:dyDescent="0.4">
      <c r="A688" s="47" t="s">
        <v>604</v>
      </c>
      <c r="B688" s="7">
        <v>-0.38797499999964202</v>
      </c>
      <c r="C688" s="66">
        <v>0</v>
      </c>
      <c r="D688" s="66">
        <v>0.2680000000000291</v>
      </c>
      <c r="E688" s="33">
        <v>1009</v>
      </c>
    </row>
    <row r="689" spans="1:5" x14ac:dyDescent="0.4">
      <c r="A689" s="47" t="s">
        <v>604</v>
      </c>
      <c r="B689" s="7">
        <v>-0.20571950000004335</v>
      </c>
      <c r="C689" s="40">
        <v>0</v>
      </c>
      <c r="D689" s="40">
        <v>0.2680000000000291</v>
      </c>
      <c r="E689" s="33">
        <v>1013</v>
      </c>
    </row>
    <row r="690" spans="1:5" x14ac:dyDescent="0.4">
      <c r="A690" s="52" t="s">
        <v>604</v>
      </c>
      <c r="B690" s="7">
        <v>-0.40119000000004235</v>
      </c>
      <c r="C690" s="66">
        <v>0</v>
      </c>
      <c r="D690" s="66">
        <v>0.26800000000002899</v>
      </c>
      <c r="E690" s="45">
        <v>1030</v>
      </c>
    </row>
    <row r="691" spans="1:5" x14ac:dyDescent="0.4">
      <c r="A691" s="71" t="s">
        <v>604</v>
      </c>
      <c r="B691" s="7">
        <v>0.18084299999998166</v>
      </c>
      <c r="C691" s="50"/>
      <c r="D691" s="50"/>
      <c r="E691" s="45">
        <v>1036</v>
      </c>
    </row>
    <row r="692" spans="1:5" x14ac:dyDescent="0.4">
      <c r="A692" s="362" t="s">
        <v>604</v>
      </c>
      <c r="B692" s="7">
        <v>0.32868000000007669</v>
      </c>
      <c r="C692" s="66">
        <v>0</v>
      </c>
      <c r="D692" s="66">
        <v>0.26800000000002899</v>
      </c>
      <c r="E692" s="33">
        <v>1044</v>
      </c>
    </row>
    <row r="693" spans="1:5" x14ac:dyDescent="0.4">
      <c r="A693" s="39" t="s">
        <v>604</v>
      </c>
      <c r="B693" s="7">
        <v>-0.53599999999983083</v>
      </c>
      <c r="C693" s="40">
        <v>0</v>
      </c>
      <c r="D693" s="40">
        <v>0</v>
      </c>
      <c r="E693" s="33">
        <v>1064</v>
      </c>
    </row>
    <row r="694" spans="1:5" x14ac:dyDescent="0.4">
      <c r="A694" s="55" t="s">
        <v>604</v>
      </c>
      <c r="B694" s="7">
        <v>-0.34911999999997079</v>
      </c>
      <c r="C694" s="66">
        <v>0</v>
      </c>
      <c r="D694" s="66">
        <v>0</v>
      </c>
      <c r="E694" s="45">
        <v>1074</v>
      </c>
    </row>
    <row r="695" spans="1:5" x14ac:dyDescent="0.4">
      <c r="A695" s="46" t="s">
        <v>604</v>
      </c>
      <c r="B695" s="7">
        <v>-0.42360700000006091</v>
      </c>
      <c r="C695" s="40">
        <v>0</v>
      </c>
      <c r="D695" s="40">
        <v>0</v>
      </c>
      <c r="E695" s="33">
        <v>1086</v>
      </c>
    </row>
    <row r="696" spans="1:5" x14ac:dyDescent="0.4">
      <c r="A696" s="46" t="s">
        <v>604</v>
      </c>
      <c r="B696" s="7">
        <v>0.23659999999995307</v>
      </c>
      <c r="C696" s="66">
        <v>0</v>
      </c>
      <c r="D696" s="66">
        <v>0</v>
      </c>
      <c r="E696" s="33">
        <v>1091</v>
      </c>
    </row>
    <row r="697" spans="1:5" x14ac:dyDescent="0.4">
      <c r="A697" s="46" t="s">
        <v>604</v>
      </c>
      <c r="B697" s="7">
        <v>0.30434000000013839</v>
      </c>
      <c r="C697" s="66">
        <v>0</v>
      </c>
      <c r="D697" s="66">
        <v>0</v>
      </c>
      <c r="E697" s="33">
        <v>1095</v>
      </c>
    </row>
    <row r="698" spans="1:5" x14ac:dyDescent="0.4">
      <c r="A698" s="41" t="s">
        <v>604</v>
      </c>
      <c r="B698" s="7">
        <v>0.13120749999995951</v>
      </c>
      <c r="C698" s="40">
        <v>0</v>
      </c>
      <c r="D698" s="40">
        <v>0</v>
      </c>
      <c r="E698" s="33">
        <v>1097</v>
      </c>
    </row>
    <row r="699" spans="1:5" x14ac:dyDescent="0.4">
      <c r="A699" s="119" t="s">
        <v>604</v>
      </c>
      <c r="B699" s="7">
        <f>'1104'!F8</f>
        <v>-288.89619250000032</v>
      </c>
      <c r="C699" s="66">
        <v>0</v>
      </c>
      <c r="D699" s="66">
        <v>0</v>
      </c>
      <c r="E699" s="33">
        <v>1104</v>
      </c>
    </row>
    <row r="700" spans="1:5" x14ac:dyDescent="0.4">
      <c r="A700" s="204" t="s">
        <v>604</v>
      </c>
      <c r="B700" s="7">
        <f>'1123'!F6</f>
        <v>0.2170099999998456</v>
      </c>
      <c r="C700" s="40">
        <v>0</v>
      </c>
      <c r="D700" s="40">
        <v>0</v>
      </c>
      <c r="E700" s="33">
        <v>1123</v>
      </c>
    </row>
    <row r="701" spans="1:5" x14ac:dyDescent="0.4">
      <c r="A701" s="223" t="s">
        <v>604</v>
      </c>
      <c r="B701" s="7">
        <f>'1127'!F7</f>
        <v>-7.0500000000038199E-2</v>
      </c>
      <c r="C701" s="66">
        <v>0</v>
      </c>
      <c r="D701" s="66">
        <v>0</v>
      </c>
      <c r="E701" s="33">
        <v>1127</v>
      </c>
    </row>
    <row r="702" spans="1:5" x14ac:dyDescent="0.4">
      <c r="A702" s="133" t="s">
        <v>604</v>
      </c>
      <c r="B702" s="7">
        <f>'1142'!F5</f>
        <v>0.37049999999999272</v>
      </c>
      <c r="C702" s="40">
        <v>0</v>
      </c>
      <c r="D702" s="40">
        <v>0</v>
      </c>
      <c r="E702" s="33">
        <v>1142</v>
      </c>
    </row>
    <row r="703" spans="1:5" x14ac:dyDescent="0.4">
      <c r="A703" s="133" t="s">
        <v>604</v>
      </c>
      <c r="B703" s="7">
        <f>'1147'!F6</f>
        <v>-0.42119999999999891</v>
      </c>
      <c r="C703" s="66">
        <v>0</v>
      </c>
      <c r="D703" s="66">
        <v>0</v>
      </c>
      <c r="E703" s="33">
        <v>1147</v>
      </c>
    </row>
    <row r="704" spans="1:5" x14ac:dyDescent="0.4">
      <c r="A704" s="133" t="s">
        <v>604</v>
      </c>
      <c r="B704" s="7">
        <f>'1154'!F5</f>
        <v>-0.45246500000007472</v>
      </c>
      <c r="C704" s="40">
        <v>0</v>
      </c>
      <c r="D704" s="40">
        <v>0</v>
      </c>
      <c r="E704" s="33">
        <v>1154</v>
      </c>
    </row>
    <row r="705" spans="1:5" x14ac:dyDescent="0.4">
      <c r="A705" s="133" t="s">
        <v>604</v>
      </c>
      <c r="B705" s="7">
        <f>'1158'!F5</f>
        <v>0.43364000000019587</v>
      </c>
      <c r="C705" s="66">
        <v>0</v>
      </c>
      <c r="D705" s="66">
        <v>0</v>
      </c>
      <c r="E705" s="33">
        <v>1158</v>
      </c>
    </row>
    <row r="706" spans="1:5" x14ac:dyDescent="0.4">
      <c r="A706" s="42" t="s">
        <v>606</v>
      </c>
      <c r="B706" s="7">
        <v>0.20120000000000005</v>
      </c>
      <c r="C706" s="40">
        <v>0</v>
      </c>
      <c r="D706" s="40">
        <v>0.2680000000000291</v>
      </c>
      <c r="E706" s="33" t="s">
        <v>607</v>
      </c>
    </row>
    <row r="707" spans="1:5" x14ac:dyDescent="0.4">
      <c r="A707" s="42" t="s">
        <v>608</v>
      </c>
      <c r="B707" s="7">
        <v>-54.383440000000064</v>
      </c>
      <c r="C707" s="66"/>
      <c r="D707" s="66">
        <v>-54.383440000000064</v>
      </c>
      <c r="E707" s="33">
        <v>718</v>
      </c>
    </row>
    <row r="708" spans="1:5" x14ac:dyDescent="0.4">
      <c r="A708" s="47" t="s">
        <v>609</v>
      </c>
      <c r="B708" s="7">
        <v>0.24175000000002456</v>
      </c>
      <c r="C708" s="66">
        <v>0</v>
      </c>
      <c r="D708" s="66">
        <v>0.2680000000000291</v>
      </c>
      <c r="E708" s="33">
        <v>1011</v>
      </c>
    </row>
    <row r="709" spans="1:5" x14ac:dyDescent="0.4">
      <c r="A709" s="42" t="s">
        <v>610</v>
      </c>
      <c r="B709" s="7">
        <v>0.36275999999998021</v>
      </c>
      <c r="C709" s="40">
        <v>0</v>
      </c>
      <c r="D709" s="40">
        <v>22.6967800000022</v>
      </c>
      <c r="E709" s="33" t="s">
        <v>611</v>
      </c>
    </row>
    <row r="710" spans="1:5" x14ac:dyDescent="0.4">
      <c r="A710" s="39" t="s">
        <v>610</v>
      </c>
      <c r="B710" s="7">
        <v>0.43327999999996791</v>
      </c>
      <c r="C710" s="66">
        <v>0</v>
      </c>
      <c r="D710" s="66">
        <v>0</v>
      </c>
      <c r="E710" s="33">
        <v>1063</v>
      </c>
    </row>
    <row r="711" spans="1:5" x14ac:dyDescent="0.4">
      <c r="A711" s="42" t="s">
        <v>612</v>
      </c>
      <c r="B711" s="7">
        <v>-3.1999999999925421E-2</v>
      </c>
      <c r="C711" s="40">
        <v>0</v>
      </c>
      <c r="D711" s="40">
        <v>-3.1999999999925421E-2</v>
      </c>
      <c r="E711" s="43">
        <v>576</v>
      </c>
    </row>
    <row r="712" spans="1:5" x14ac:dyDescent="0.4">
      <c r="A712" s="42" t="s">
        <v>613</v>
      </c>
      <c r="B712" s="7">
        <v>6.6818682155769693E-2</v>
      </c>
      <c r="C712" s="66">
        <v>6.6818682155769693E-2</v>
      </c>
      <c r="D712" s="66">
        <v>6.6818682155769693E-2</v>
      </c>
      <c r="E712" s="43" t="s">
        <v>614</v>
      </c>
    </row>
    <row r="713" spans="1:5" x14ac:dyDescent="0.4">
      <c r="A713" s="42" t="s">
        <v>615</v>
      </c>
      <c r="B713" s="7">
        <v>-0.80993999999918742</v>
      </c>
      <c r="C713" s="40">
        <v>6.6818682155769693E-2</v>
      </c>
      <c r="D713" s="40">
        <v>6.6818682155769693E-2</v>
      </c>
      <c r="E713" s="33" t="s">
        <v>616</v>
      </c>
    </row>
    <row r="714" spans="1:5" x14ac:dyDescent="0.4">
      <c r="A714" s="68" t="s">
        <v>615</v>
      </c>
      <c r="B714" s="7">
        <v>0.18620999999996002</v>
      </c>
      <c r="C714" s="66">
        <v>0</v>
      </c>
      <c r="D714" s="66">
        <v>0.2680000000000291</v>
      </c>
      <c r="E714" s="45">
        <v>1000</v>
      </c>
    </row>
    <row r="715" spans="1:5" x14ac:dyDescent="0.4">
      <c r="A715" s="69" t="s">
        <v>615</v>
      </c>
      <c r="B715" s="7">
        <v>8.0572399999937261E-2</v>
      </c>
      <c r="C715" s="40">
        <v>0</v>
      </c>
      <c r="D715" s="40">
        <v>0.26800000000002899</v>
      </c>
      <c r="E715" s="33">
        <v>1051</v>
      </c>
    </row>
    <row r="716" spans="1:5" ht="47.25" x14ac:dyDescent="0.4">
      <c r="A716" s="42" t="s">
        <v>617</v>
      </c>
      <c r="B716" s="7">
        <v>-0.37867197191789614</v>
      </c>
      <c r="C716" s="66">
        <v>46.229062842897321</v>
      </c>
      <c r="D716" s="66">
        <v>0.44502802808247566</v>
      </c>
      <c r="E716" s="43" t="s">
        <v>618</v>
      </c>
    </row>
    <row r="717" spans="1:5" x14ac:dyDescent="0.4">
      <c r="A717" s="69" t="s">
        <v>617</v>
      </c>
      <c r="B717" s="7">
        <v>-2373.1352336999998</v>
      </c>
      <c r="C717" s="40">
        <v>0</v>
      </c>
      <c r="D717" s="40">
        <v>0.26800000000002899</v>
      </c>
      <c r="E717" s="33">
        <v>1052</v>
      </c>
    </row>
    <row r="718" spans="1:5" x14ac:dyDescent="0.4">
      <c r="A718" s="39" t="s">
        <v>617</v>
      </c>
      <c r="B718" s="7">
        <v>-8.8115337499630186E-2</v>
      </c>
      <c r="C718" s="66">
        <v>0</v>
      </c>
      <c r="D718" s="66">
        <v>0</v>
      </c>
      <c r="E718" s="33">
        <v>1059</v>
      </c>
    </row>
    <row r="719" spans="1:5" x14ac:dyDescent="0.4">
      <c r="A719" s="39" t="s">
        <v>617</v>
      </c>
      <c r="B719" s="7">
        <v>-0.31520000000000437</v>
      </c>
      <c r="C719" s="40">
        <v>0</v>
      </c>
      <c r="D719" s="40">
        <v>0</v>
      </c>
      <c r="E719" s="33">
        <v>1062</v>
      </c>
    </row>
    <row r="720" spans="1:5" x14ac:dyDescent="0.4">
      <c r="A720" s="55" t="s">
        <v>617</v>
      </c>
      <c r="B720" s="7">
        <v>-0.24800000000004729</v>
      </c>
      <c r="C720" s="66">
        <v>0</v>
      </c>
      <c r="D720" s="66">
        <v>0</v>
      </c>
      <c r="E720" s="45">
        <v>1074</v>
      </c>
    </row>
    <row r="721" spans="1:5" x14ac:dyDescent="0.4">
      <c r="A721" s="46" t="s">
        <v>617</v>
      </c>
      <c r="B721" s="7">
        <v>-0.32962500000007822</v>
      </c>
      <c r="C721" s="40">
        <v>0</v>
      </c>
      <c r="D721" s="40">
        <v>0</v>
      </c>
      <c r="E721" s="33">
        <v>1091</v>
      </c>
    </row>
    <row r="722" spans="1:5" x14ac:dyDescent="0.4">
      <c r="A722" s="42" t="s">
        <v>619</v>
      </c>
      <c r="B722" s="7">
        <v>-0.26989999999955216</v>
      </c>
      <c r="C722" s="66">
        <v>0</v>
      </c>
      <c r="D722" s="66">
        <v>-0.26989999999955216</v>
      </c>
      <c r="E722" s="43" t="s">
        <v>620</v>
      </c>
    </row>
    <row r="723" spans="1:5" x14ac:dyDescent="0.4">
      <c r="A723" s="42" t="s">
        <v>621</v>
      </c>
      <c r="B723" s="7">
        <v>-0.30570000000000164</v>
      </c>
      <c r="C723" s="40">
        <v>0</v>
      </c>
      <c r="D723" s="40">
        <v>-0.30570000000000164</v>
      </c>
      <c r="E723" s="43">
        <v>387</v>
      </c>
    </row>
    <row r="724" spans="1:5" x14ac:dyDescent="0.4">
      <c r="A724" s="70" t="s">
        <v>622</v>
      </c>
      <c r="B724" s="7">
        <v>-8.4167446295610944</v>
      </c>
      <c r="C724" s="66">
        <v>2.7318253704390543</v>
      </c>
      <c r="D724" s="66">
        <v>-7.7101096295610887</v>
      </c>
      <c r="E724" s="33" t="s">
        <v>623</v>
      </c>
    </row>
    <row r="725" spans="1:5" x14ac:dyDescent="0.4">
      <c r="A725" s="54" t="s">
        <v>622</v>
      </c>
      <c r="B725" s="7">
        <v>170.54160000000002</v>
      </c>
      <c r="C725" s="40">
        <v>0</v>
      </c>
      <c r="D725" s="40">
        <v>0</v>
      </c>
      <c r="E725" s="33">
        <v>995</v>
      </c>
    </row>
    <row r="726" spans="1:5" x14ac:dyDescent="0.4">
      <c r="A726" s="54" t="s">
        <v>622</v>
      </c>
      <c r="B726" s="7">
        <v>-170.655</v>
      </c>
      <c r="C726" s="66">
        <v>0</v>
      </c>
      <c r="D726" s="66">
        <v>0</v>
      </c>
      <c r="E726" s="33">
        <v>996</v>
      </c>
    </row>
    <row r="727" spans="1:5" x14ac:dyDescent="0.4">
      <c r="A727" s="68" t="s">
        <v>622</v>
      </c>
      <c r="B727" s="7">
        <v>6.3831999999820255E-2</v>
      </c>
      <c r="C727" s="40">
        <v>0</v>
      </c>
      <c r="D727" s="40">
        <v>0</v>
      </c>
      <c r="E727" s="45">
        <v>1004</v>
      </c>
    </row>
    <row r="728" spans="1:5" x14ac:dyDescent="0.4">
      <c r="A728" s="52" t="s">
        <v>622</v>
      </c>
      <c r="B728" s="7">
        <v>-1.3357640000000401</v>
      </c>
      <c r="C728" s="66">
        <v>0</v>
      </c>
      <c r="D728" s="66">
        <v>0.26800000000002899</v>
      </c>
      <c r="E728" s="45">
        <v>1027</v>
      </c>
    </row>
    <row r="729" spans="1:5" x14ac:dyDescent="0.4">
      <c r="A729" s="55" t="s">
        <v>622</v>
      </c>
      <c r="B729" s="65">
        <v>-0.15209469999990688</v>
      </c>
      <c r="C729" s="66">
        <v>0</v>
      </c>
      <c r="D729" s="66">
        <v>0</v>
      </c>
      <c r="E729" s="74">
        <v>1075</v>
      </c>
    </row>
    <row r="730" spans="1:5" x14ac:dyDescent="0.4">
      <c r="A730" s="41" t="s">
        <v>622</v>
      </c>
      <c r="B730" s="73">
        <v>0.24961999999959517</v>
      </c>
      <c r="C730" s="40">
        <v>0</v>
      </c>
      <c r="D730" s="40">
        <v>0</v>
      </c>
      <c r="E730" s="33">
        <v>1100</v>
      </c>
    </row>
    <row r="731" spans="1:5" x14ac:dyDescent="0.4">
      <c r="A731" s="257" t="s">
        <v>622</v>
      </c>
      <c r="B731" s="7">
        <f>'1143'!F6</f>
        <v>9.2766500000002452</v>
      </c>
      <c r="C731" s="66">
        <v>0</v>
      </c>
      <c r="D731" s="40">
        <v>0</v>
      </c>
      <c r="E731" s="33">
        <v>1143</v>
      </c>
    </row>
    <row r="732" spans="1:5" x14ac:dyDescent="0.4">
      <c r="A732" s="36" t="s">
        <v>624</v>
      </c>
      <c r="B732" s="7">
        <v>-0.25330599999989545</v>
      </c>
      <c r="C732" s="40">
        <v>0</v>
      </c>
      <c r="D732" s="40">
        <v>0</v>
      </c>
      <c r="E732" s="33" t="s">
        <v>625</v>
      </c>
    </row>
    <row r="733" spans="1:5" x14ac:dyDescent="0.4">
      <c r="A733" s="38" t="s">
        <v>624</v>
      </c>
      <c r="B733" s="7">
        <v>-0.56074000000000979</v>
      </c>
      <c r="C733" s="66">
        <v>0</v>
      </c>
      <c r="D733" s="40">
        <v>0</v>
      </c>
      <c r="E733" s="33">
        <v>1095</v>
      </c>
    </row>
    <row r="734" spans="1:5" x14ac:dyDescent="0.4">
      <c r="A734" s="257" t="s">
        <v>624</v>
      </c>
      <c r="B734" s="7">
        <f>'1144'!F12</f>
        <v>0.86645000000004302</v>
      </c>
      <c r="C734" s="40">
        <v>0</v>
      </c>
      <c r="D734" s="40">
        <v>0</v>
      </c>
      <c r="E734" s="33">
        <v>1144</v>
      </c>
    </row>
    <row r="735" spans="1:5" x14ac:dyDescent="0.4">
      <c r="A735" s="6" t="s">
        <v>626</v>
      </c>
      <c r="B735" s="7">
        <v>-1.1178249070632091</v>
      </c>
      <c r="C735" s="66">
        <v>-1.1178249070632091</v>
      </c>
      <c r="D735" s="40">
        <v>-1.1178249070632091</v>
      </c>
      <c r="E735" s="43">
        <v>281</v>
      </c>
    </row>
    <row r="736" spans="1:5" x14ac:dyDescent="0.4">
      <c r="A736" s="22" t="s">
        <v>627</v>
      </c>
      <c r="B736" s="7">
        <v>1.3911200000000008</v>
      </c>
      <c r="C736" s="40">
        <v>0</v>
      </c>
      <c r="D736" s="40">
        <v>0.26800000000002899</v>
      </c>
      <c r="E736" s="33">
        <v>1044</v>
      </c>
    </row>
    <row r="737" spans="1:5" x14ac:dyDescent="0.4">
      <c r="A737" s="6" t="s">
        <v>628</v>
      </c>
      <c r="B737" s="7">
        <v>0.18299999999999272</v>
      </c>
      <c r="C737" s="66">
        <v>0</v>
      </c>
      <c r="D737" s="40">
        <v>0.18299999999999272</v>
      </c>
      <c r="E737" s="43">
        <v>614</v>
      </c>
    </row>
    <row r="738" spans="1:5" x14ac:dyDescent="0.4">
      <c r="A738" s="6" t="s">
        <v>629</v>
      </c>
      <c r="B738" s="7">
        <v>4.5499999999947249E-2</v>
      </c>
      <c r="C738" s="40">
        <v>0</v>
      </c>
      <c r="D738" s="40">
        <v>0</v>
      </c>
      <c r="E738" s="33" t="s">
        <v>630</v>
      </c>
    </row>
    <row r="739" spans="1:5" x14ac:dyDescent="0.4">
      <c r="A739" s="51" t="s">
        <v>629</v>
      </c>
      <c r="B739" s="7">
        <v>-0.14490900000009788</v>
      </c>
      <c r="C739" s="66">
        <v>0</v>
      </c>
      <c r="D739" s="40">
        <v>0.2680000000000291</v>
      </c>
      <c r="E739" s="33">
        <v>1014</v>
      </c>
    </row>
    <row r="740" spans="1:5" ht="32.25" x14ac:dyDescent="0.4">
      <c r="A740" s="19" t="s">
        <v>631</v>
      </c>
      <c r="B740" s="7">
        <v>-4.8556489972821453</v>
      </c>
      <c r="C740" s="40">
        <v>-0.11297899728236871</v>
      </c>
      <c r="D740" s="40">
        <v>3.6921002717804186E-2</v>
      </c>
      <c r="E740" s="64" t="s">
        <v>632</v>
      </c>
    </row>
    <row r="741" spans="1:5" x14ac:dyDescent="0.4">
      <c r="A741" s="25" t="s">
        <v>631</v>
      </c>
      <c r="B741" s="7">
        <v>0.18727999999998701</v>
      </c>
      <c r="C741" s="66">
        <v>0</v>
      </c>
      <c r="D741" s="40">
        <v>0</v>
      </c>
      <c r="E741" s="45">
        <v>1074</v>
      </c>
    </row>
    <row r="742" spans="1:5" x14ac:dyDescent="0.4">
      <c r="A742" s="25" t="s">
        <v>631</v>
      </c>
      <c r="B742" s="7">
        <v>0.33400999999992109</v>
      </c>
      <c r="C742" s="40">
        <v>0</v>
      </c>
      <c r="D742" s="40">
        <v>0</v>
      </c>
      <c r="E742" s="45">
        <v>1081</v>
      </c>
    </row>
    <row r="743" spans="1:5" x14ac:dyDescent="0.4">
      <c r="A743" s="57" t="s">
        <v>633</v>
      </c>
      <c r="B743" s="7">
        <v>0.19680000000002451</v>
      </c>
      <c r="C743" s="66">
        <v>0</v>
      </c>
      <c r="D743" s="40">
        <v>0.2680000000000291</v>
      </c>
      <c r="E743" s="45">
        <v>1016</v>
      </c>
    </row>
    <row r="744" spans="1:5" x14ac:dyDescent="0.4">
      <c r="A744" s="6" t="s">
        <v>634</v>
      </c>
      <c r="B744" s="7">
        <v>-0.37903999999969074</v>
      </c>
      <c r="C744" s="40">
        <v>0</v>
      </c>
      <c r="D744" s="40">
        <v>-0.49679999999989377</v>
      </c>
      <c r="E744" s="43" t="s">
        <v>635</v>
      </c>
    </row>
    <row r="745" spans="1:5" x14ac:dyDescent="0.4">
      <c r="A745" s="23" t="s">
        <v>634</v>
      </c>
      <c r="B745" s="7">
        <v>0.41959999999971842</v>
      </c>
      <c r="C745" s="66">
        <v>0</v>
      </c>
      <c r="D745" s="40">
        <v>0</v>
      </c>
      <c r="E745" s="33">
        <v>981</v>
      </c>
    </row>
    <row r="746" spans="1:5" x14ac:dyDescent="0.4">
      <c r="A746" s="27" t="s">
        <v>634</v>
      </c>
      <c r="B746" s="7">
        <v>0.30948499999999513</v>
      </c>
      <c r="C746" s="66">
        <v>0</v>
      </c>
      <c r="D746" s="40">
        <v>0</v>
      </c>
      <c r="E746" s="45">
        <v>999</v>
      </c>
    </row>
    <row r="747" spans="1:5" x14ac:dyDescent="0.4">
      <c r="A747" s="57" t="s">
        <v>634</v>
      </c>
      <c r="B747" s="7">
        <v>-0.31539999999995416</v>
      </c>
      <c r="C747" s="66">
        <v>0</v>
      </c>
      <c r="D747" s="40">
        <v>0.2680000000000291</v>
      </c>
      <c r="E747" s="45">
        <v>1019</v>
      </c>
    </row>
    <row r="748" spans="1:5" x14ac:dyDescent="0.4">
      <c r="A748" s="6" t="s">
        <v>636</v>
      </c>
      <c r="B748" s="7">
        <v>20.286640000001853</v>
      </c>
      <c r="C748" s="66">
        <v>-0.11297899728236871</v>
      </c>
      <c r="D748" s="40">
        <v>21.377440000002</v>
      </c>
      <c r="E748" s="43" t="s">
        <v>637</v>
      </c>
    </row>
    <row r="749" spans="1:5" x14ac:dyDescent="0.4">
      <c r="A749" s="28" t="s">
        <v>636</v>
      </c>
      <c r="B749" s="7">
        <v>-0.38334000000008928</v>
      </c>
      <c r="C749" s="66">
        <v>0</v>
      </c>
      <c r="D749" s="40">
        <v>0.26800000000002899</v>
      </c>
      <c r="E749" s="45">
        <v>1022</v>
      </c>
    </row>
    <row r="750" spans="1:5" x14ac:dyDescent="0.4">
      <c r="A750" s="17" t="s">
        <v>636</v>
      </c>
      <c r="B750" s="7">
        <v>0.26153499999998076</v>
      </c>
      <c r="C750" s="72"/>
      <c r="D750" s="50"/>
      <c r="E750" s="45">
        <v>1036</v>
      </c>
    </row>
    <row r="751" spans="1:5" x14ac:dyDescent="0.4">
      <c r="A751" s="25" t="s">
        <v>636</v>
      </c>
      <c r="B751" s="7">
        <v>-3.5199999999974807E-2</v>
      </c>
      <c r="C751" s="66">
        <v>0</v>
      </c>
      <c r="D751" s="40">
        <v>0</v>
      </c>
      <c r="E751" s="45">
        <v>1076</v>
      </c>
    </row>
    <row r="752" spans="1:5" x14ac:dyDescent="0.4">
      <c r="A752" s="6" t="s">
        <v>638</v>
      </c>
      <c r="B752" s="7">
        <v>0.69688571428577006</v>
      </c>
      <c r="C752" s="66">
        <v>0.69688571428577006</v>
      </c>
      <c r="D752" s="40">
        <v>0.69688571428577006</v>
      </c>
      <c r="E752" s="43">
        <v>109</v>
      </c>
    </row>
    <row r="753" spans="1:5" ht="32.25" x14ac:dyDescent="0.4">
      <c r="A753" s="6" t="s">
        <v>639</v>
      </c>
      <c r="B753" s="7">
        <v>-0.11998000000016873</v>
      </c>
      <c r="C753" s="66">
        <v>0</v>
      </c>
      <c r="D753" s="40">
        <v>-0.11998000000016873</v>
      </c>
      <c r="E753" s="43" t="s">
        <v>640</v>
      </c>
    </row>
    <row r="754" spans="1:5" x14ac:dyDescent="0.4">
      <c r="A754" s="6" t="s">
        <v>641</v>
      </c>
      <c r="B754" s="7">
        <v>-89.55660160965806</v>
      </c>
      <c r="C754" s="66">
        <v>0</v>
      </c>
      <c r="D754" s="40">
        <v>-89.55660160965806</v>
      </c>
      <c r="E754" s="43">
        <v>302</v>
      </c>
    </row>
    <row r="755" spans="1:5" x14ac:dyDescent="0.4">
      <c r="A755" s="6" t="s">
        <v>642</v>
      </c>
      <c r="B755" s="7">
        <v>-0.12599999999997635</v>
      </c>
      <c r="C755" s="66">
        <v>0</v>
      </c>
      <c r="D755" s="40">
        <v>0</v>
      </c>
      <c r="E755" s="43" t="s">
        <v>643</v>
      </c>
    </row>
    <row r="756" spans="1:5" x14ac:dyDescent="0.4">
      <c r="A756" s="60" t="s">
        <v>644</v>
      </c>
      <c r="B756" s="7">
        <v>0.31419999999997117</v>
      </c>
      <c r="C756" s="66">
        <v>0</v>
      </c>
      <c r="D756" s="40">
        <v>0</v>
      </c>
      <c r="E756" s="33">
        <v>757</v>
      </c>
    </row>
    <row r="757" spans="1:5" x14ac:dyDescent="0.4">
      <c r="A757" s="24" t="s">
        <v>644</v>
      </c>
      <c r="B757" s="7">
        <v>-0.32112849999998616</v>
      </c>
      <c r="C757" s="66">
        <v>0</v>
      </c>
      <c r="D757" s="40">
        <v>0</v>
      </c>
      <c r="E757" s="45">
        <v>1003</v>
      </c>
    </row>
    <row r="758" spans="1:5" x14ac:dyDescent="0.4">
      <c r="A758" s="6" t="s">
        <v>645</v>
      </c>
      <c r="B758" s="7">
        <v>0.43349999999963984</v>
      </c>
      <c r="C758" s="66">
        <v>0</v>
      </c>
      <c r="D758" s="40">
        <v>0.43349999999963984</v>
      </c>
      <c r="E758" s="43">
        <v>453</v>
      </c>
    </row>
    <row r="759" spans="1:5" x14ac:dyDescent="0.4">
      <c r="A759" s="6" t="s">
        <v>646</v>
      </c>
      <c r="B759" s="7">
        <v>-0.46879999999964639</v>
      </c>
      <c r="C759" s="66">
        <v>0</v>
      </c>
      <c r="D759" s="40">
        <v>-0.46879999999964639</v>
      </c>
      <c r="E759" s="43">
        <v>535</v>
      </c>
    </row>
    <row r="760" spans="1:5" x14ac:dyDescent="0.4">
      <c r="A760" s="6" t="s">
        <v>647</v>
      </c>
      <c r="B760" s="7">
        <v>-0.31522499999996967</v>
      </c>
      <c r="C760" s="66">
        <v>0</v>
      </c>
      <c r="D760" s="40">
        <v>-0.31522499999996967</v>
      </c>
      <c r="E760" s="43" t="s">
        <v>648</v>
      </c>
    </row>
    <row r="761" spans="1:5" x14ac:dyDescent="0.4">
      <c r="A761" s="15" t="s">
        <v>649</v>
      </c>
      <c r="B761" s="65">
        <v>0.31799999999998363</v>
      </c>
      <c r="C761" s="66">
        <v>0</v>
      </c>
      <c r="D761" s="66">
        <v>0.31799999999998363</v>
      </c>
      <c r="E761" s="75" t="s">
        <v>650</v>
      </c>
    </row>
    <row r="762" spans="1:5" x14ac:dyDescent="0.4">
      <c r="A762" s="42" t="s">
        <v>651</v>
      </c>
      <c r="B762" s="73">
        <v>-3.5511999999998807</v>
      </c>
      <c r="C762" s="66">
        <v>0</v>
      </c>
      <c r="D762" s="66">
        <v>-3.5511999999998807</v>
      </c>
      <c r="E762" s="75" t="s">
        <v>652</v>
      </c>
    </row>
    <row r="763" spans="1:5" x14ac:dyDescent="0.4">
      <c r="A763" s="133" t="s">
        <v>1364</v>
      </c>
      <c r="B763" s="73">
        <f>'1132'!F4</f>
        <v>-0.51828000000000429</v>
      </c>
      <c r="C763" s="66">
        <v>0</v>
      </c>
      <c r="D763" s="66">
        <v>0</v>
      </c>
      <c r="E763" s="67">
        <v>1132</v>
      </c>
    </row>
    <row r="764" spans="1:5" x14ac:dyDescent="0.4">
      <c r="A764" s="48" t="s">
        <v>653</v>
      </c>
      <c r="B764" s="73">
        <v>-10.535323000000062</v>
      </c>
      <c r="C764" s="66">
        <v>0</v>
      </c>
      <c r="D764" s="66">
        <v>0</v>
      </c>
      <c r="E764" s="67" t="s">
        <v>321</v>
      </c>
    </row>
    <row r="765" spans="1:5" ht="32.25" x14ac:dyDescent="0.4">
      <c r="A765" s="42" t="s">
        <v>654</v>
      </c>
      <c r="B765" s="73">
        <v>1.0245199999985743</v>
      </c>
      <c r="C765" s="66">
        <v>0</v>
      </c>
      <c r="D765" s="66">
        <v>0.2680000000000291</v>
      </c>
      <c r="E765" s="67" t="s">
        <v>655</v>
      </c>
    </row>
    <row r="766" spans="1:5" x14ac:dyDescent="0.4">
      <c r="A766" s="42" t="s">
        <v>656</v>
      </c>
      <c r="B766" s="73">
        <v>-7.4378670008352401</v>
      </c>
      <c r="C766" s="66">
        <v>-7.4378670008352401</v>
      </c>
      <c r="D766" s="66">
        <v>-7.4378670008352401</v>
      </c>
      <c r="E766" s="75" t="s">
        <v>657</v>
      </c>
    </row>
    <row r="767" spans="1:5" x14ac:dyDescent="0.4">
      <c r="A767" s="42" t="s">
        <v>658</v>
      </c>
      <c r="B767" s="73">
        <v>0.15311693532734694</v>
      </c>
      <c r="C767" s="66">
        <v>10.454676935327228</v>
      </c>
      <c r="D767" s="66">
        <v>-0.44702306467266339</v>
      </c>
      <c r="E767" s="75" t="s">
        <v>659</v>
      </c>
    </row>
    <row r="768" spans="1:5" x14ac:dyDescent="0.4">
      <c r="A768" s="42" t="s">
        <v>660</v>
      </c>
      <c r="B768" s="73">
        <v>-0.7224000000001638</v>
      </c>
      <c r="C768" s="66">
        <v>-0.33899999999999864</v>
      </c>
      <c r="D768" s="66">
        <v>-0.33899999999999864</v>
      </c>
      <c r="E768" s="75" t="s">
        <v>661</v>
      </c>
    </row>
    <row r="769" spans="1:5" x14ac:dyDescent="0.4">
      <c r="A769" s="141" t="s">
        <v>660</v>
      </c>
      <c r="B769" s="73">
        <f>'1112'!F5</f>
        <v>0.14144749999991291</v>
      </c>
      <c r="C769" s="66">
        <v>0</v>
      </c>
      <c r="D769" s="66">
        <v>0</v>
      </c>
      <c r="E769" s="67">
        <v>1112</v>
      </c>
    </row>
    <row r="770" spans="1:5" x14ac:dyDescent="0.4">
      <c r="A770" s="133" t="s">
        <v>660</v>
      </c>
      <c r="B770" s="73">
        <f>'1140'!F4</f>
        <v>0.57742499999949359</v>
      </c>
      <c r="C770" s="66">
        <v>0</v>
      </c>
      <c r="D770" s="66">
        <v>0</v>
      </c>
      <c r="E770" s="67">
        <v>1140</v>
      </c>
    </row>
    <row r="771" spans="1:5" x14ac:dyDescent="0.4">
      <c r="A771" s="133" t="s">
        <v>660</v>
      </c>
      <c r="B771" s="73">
        <f>'1153'!F8</f>
        <v>-5.6853999999930238E-2</v>
      </c>
      <c r="C771" s="66">
        <v>0</v>
      </c>
      <c r="D771" s="66">
        <v>0</v>
      </c>
      <c r="E771" s="67">
        <v>1153</v>
      </c>
    </row>
    <row r="772" spans="1:5" x14ac:dyDescent="0.4">
      <c r="A772" s="42" t="s">
        <v>662</v>
      </c>
      <c r="B772" s="73">
        <v>-0.33819323103125498</v>
      </c>
      <c r="C772" s="66">
        <v>-0.30814323103129482</v>
      </c>
      <c r="D772" s="66">
        <v>-0.33819323103125498</v>
      </c>
      <c r="E772" s="75" t="s">
        <v>663</v>
      </c>
    </row>
    <row r="773" spans="1:5" x14ac:dyDescent="0.4">
      <c r="A773" s="39" t="s">
        <v>662</v>
      </c>
      <c r="B773" s="73">
        <v>-0.48059000000000651</v>
      </c>
      <c r="C773" s="66">
        <v>0</v>
      </c>
      <c r="D773" s="66">
        <v>0</v>
      </c>
      <c r="E773" s="67">
        <v>1070</v>
      </c>
    </row>
    <row r="774" spans="1:5" x14ac:dyDescent="0.4">
      <c r="A774" s="52" t="s">
        <v>664</v>
      </c>
      <c r="B774" s="73">
        <v>-0.58413300000006529</v>
      </c>
      <c r="C774" s="66">
        <v>0</v>
      </c>
      <c r="D774" s="66">
        <v>0.26800000000002899</v>
      </c>
      <c r="E774" s="74">
        <v>1027</v>
      </c>
    </row>
    <row r="775" spans="1:5" x14ac:dyDescent="0.4">
      <c r="A775" s="119" t="s">
        <v>664</v>
      </c>
      <c r="B775" s="73">
        <f>'1101'!F6</f>
        <v>-0.18646950000004381</v>
      </c>
      <c r="C775" s="66">
        <v>0</v>
      </c>
      <c r="D775" s="66">
        <v>0</v>
      </c>
      <c r="E775" s="67">
        <v>1101</v>
      </c>
    </row>
    <row r="776" spans="1:5" x14ac:dyDescent="0.4">
      <c r="A776" s="223" t="s">
        <v>664</v>
      </c>
      <c r="B776" s="73">
        <f>'1128'!F10</f>
        <v>-0.57159999999998945</v>
      </c>
      <c r="C776" s="66">
        <v>0</v>
      </c>
      <c r="D776" s="66">
        <v>0</v>
      </c>
      <c r="E776" s="67">
        <v>1128</v>
      </c>
    </row>
    <row r="777" spans="1:5" x14ac:dyDescent="0.4">
      <c r="A777" s="42" t="s">
        <v>665</v>
      </c>
      <c r="B777" s="73">
        <v>-0.22440000000005966</v>
      </c>
      <c r="C777" s="66">
        <v>-0.33899999999999864</v>
      </c>
      <c r="D777" s="66">
        <v>-0.22440000000005966</v>
      </c>
      <c r="E777" s="75">
        <v>490</v>
      </c>
    </row>
    <row r="778" spans="1:5" x14ac:dyDescent="0.4">
      <c r="A778" s="42" t="s">
        <v>666</v>
      </c>
      <c r="B778" s="73">
        <v>-7.2000000000002728E-2</v>
      </c>
      <c r="C778" s="66">
        <v>0</v>
      </c>
      <c r="D778" s="66">
        <v>-7.2000000000002728E-2</v>
      </c>
      <c r="E778" s="75">
        <v>474</v>
      </c>
    </row>
    <row r="779" spans="1:5" x14ac:dyDescent="0.4">
      <c r="A779" s="42" t="s">
        <v>667</v>
      </c>
      <c r="B779" s="73">
        <v>0.43519999999989523</v>
      </c>
      <c r="C779" s="66">
        <v>0.43519999999989523</v>
      </c>
      <c r="D779" s="66">
        <v>0.43519999999989523</v>
      </c>
      <c r="E779" s="75">
        <v>171</v>
      </c>
    </row>
    <row r="780" spans="1:5" x14ac:dyDescent="0.4">
      <c r="A780" s="42" t="s">
        <v>668</v>
      </c>
      <c r="B780" s="73">
        <v>8.9888764045554126E-2</v>
      </c>
      <c r="C780" s="66">
        <v>3.0361887640451641</v>
      </c>
      <c r="D780" s="66">
        <v>-0.83411123595465142</v>
      </c>
      <c r="E780" s="75" t="s">
        <v>669</v>
      </c>
    </row>
    <row r="781" spans="1:5" x14ac:dyDescent="0.4">
      <c r="A781" s="42" t="s">
        <v>670</v>
      </c>
      <c r="B781" s="73">
        <v>1.4174055583127654</v>
      </c>
      <c r="C781" s="66">
        <v>0</v>
      </c>
      <c r="D781" s="66">
        <v>1.4174055583127654</v>
      </c>
      <c r="E781" s="75" t="s">
        <v>671</v>
      </c>
    </row>
    <row r="782" spans="1:5" x14ac:dyDescent="0.4">
      <c r="A782" s="42" t="s">
        <v>672</v>
      </c>
      <c r="B782" s="73">
        <v>0.22073500000021795</v>
      </c>
      <c r="C782" s="66"/>
      <c r="D782" s="66">
        <v>-0.46066500000006272</v>
      </c>
      <c r="E782" s="75" t="s">
        <v>673</v>
      </c>
    </row>
    <row r="783" spans="1:5" x14ac:dyDescent="0.4">
      <c r="A783" s="42" t="s">
        <v>674</v>
      </c>
      <c r="B783" s="73">
        <v>4.8357356877323809</v>
      </c>
      <c r="C783" s="66">
        <v>4.8357356877323809</v>
      </c>
      <c r="D783" s="66">
        <v>4.8357356877323809</v>
      </c>
      <c r="E783" s="75">
        <v>47</v>
      </c>
    </row>
    <row r="784" spans="1:5" x14ac:dyDescent="0.4">
      <c r="A784" s="42" t="s">
        <v>675</v>
      </c>
      <c r="B784" s="73">
        <v>-5.3812999999998965</v>
      </c>
      <c r="C784" s="66"/>
      <c r="D784" s="66">
        <v>-5.3812999999998965</v>
      </c>
      <c r="E784" s="75" t="s">
        <v>676</v>
      </c>
    </row>
    <row r="785" spans="1:5" x14ac:dyDescent="0.4">
      <c r="A785" s="49" t="s">
        <v>675</v>
      </c>
      <c r="B785" s="73">
        <v>-0.17059999999997899</v>
      </c>
      <c r="C785" s="66">
        <v>0</v>
      </c>
      <c r="D785" s="66">
        <v>0.2680000000000291</v>
      </c>
      <c r="E785" s="74">
        <v>1017</v>
      </c>
    </row>
    <row r="786" spans="1:5" x14ac:dyDescent="0.4">
      <c r="A786" s="49" t="s">
        <v>677</v>
      </c>
      <c r="B786" s="73">
        <v>-0.3557999999999879</v>
      </c>
      <c r="C786" s="66">
        <v>0</v>
      </c>
      <c r="D786" s="66">
        <v>0.2680000000000291</v>
      </c>
      <c r="E786" s="74">
        <v>1018</v>
      </c>
    </row>
    <row r="787" spans="1:5" x14ac:dyDescent="0.4">
      <c r="A787" s="70" t="s">
        <v>678</v>
      </c>
      <c r="B787" s="73">
        <v>2.8470588235293803E-2</v>
      </c>
      <c r="C787" s="66">
        <v>2.8470588235293803E-2</v>
      </c>
      <c r="D787" s="66">
        <v>2.8470588235293803E-2</v>
      </c>
      <c r="E787" s="75">
        <v>95</v>
      </c>
    </row>
    <row r="788" spans="1:5" x14ac:dyDescent="0.4">
      <c r="A788" s="70" t="s">
        <v>679</v>
      </c>
      <c r="B788" s="73">
        <v>0.25600000000008549</v>
      </c>
      <c r="C788" s="66">
        <v>0</v>
      </c>
      <c r="D788" s="66">
        <v>0.25600000000008549</v>
      </c>
      <c r="E788" s="75" t="s">
        <v>680</v>
      </c>
    </row>
    <row r="789" spans="1:5" x14ac:dyDescent="0.4">
      <c r="A789" s="70" t="s">
        <v>681</v>
      </c>
      <c r="B789" s="73">
        <v>0.14691516129028059</v>
      </c>
      <c r="C789" s="66">
        <v>0</v>
      </c>
      <c r="D789" s="66">
        <v>0.14691516129028059</v>
      </c>
      <c r="E789" s="75" t="s">
        <v>682</v>
      </c>
    </row>
    <row r="790" spans="1:5" x14ac:dyDescent="0.4">
      <c r="A790" s="70" t="s">
        <v>683</v>
      </c>
      <c r="B790" s="73">
        <v>0.48029999999971551</v>
      </c>
      <c r="C790" s="66">
        <v>0</v>
      </c>
      <c r="D790" s="66">
        <v>0.14691516129028059</v>
      </c>
      <c r="E790" s="67" t="s">
        <v>684</v>
      </c>
    </row>
    <row r="791" spans="1:5" x14ac:dyDescent="0.4">
      <c r="A791" s="52" t="s">
        <v>685</v>
      </c>
      <c r="B791" s="73">
        <v>0.18843874999993204</v>
      </c>
      <c r="C791" s="66">
        <v>0</v>
      </c>
      <c r="D791" s="66">
        <v>0.26800000000002899</v>
      </c>
      <c r="E791" s="74">
        <v>1032</v>
      </c>
    </row>
    <row r="792" spans="1:5" x14ac:dyDescent="0.4">
      <c r="A792" s="54" t="s">
        <v>686</v>
      </c>
      <c r="B792" s="73">
        <v>-0.49360000000069704</v>
      </c>
      <c r="C792" s="66">
        <v>0</v>
      </c>
      <c r="D792" s="66">
        <v>0</v>
      </c>
      <c r="E792" s="67">
        <v>990</v>
      </c>
    </row>
    <row r="793" spans="1:5" x14ac:dyDescent="0.4">
      <c r="A793" s="54" t="s">
        <v>687</v>
      </c>
      <c r="B793" s="73">
        <v>-4.7199999999975262E-2</v>
      </c>
      <c r="C793" s="66">
        <v>0</v>
      </c>
      <c r="D793" s="66">
        <v>0</v>
      </c>
      <c r="E793" s="67">
        <v>981</v>
      </c>
    </row>
    <row r="794" spans="1:5" x14ac:dyDescent="0.4">
      <c r="A794" s="42" t="s">
        <v>688</v>
      </c>
      <c r="B794" s="73">
        <v>6.1329999999998108E-2</v>
      </c>
      <c r="C794" s="66">
        <v>0</v>
      </c>
      <c r="D794" s="66">
        <v>0</v>
      </c>
      <c r="E794" s="67" t="s">
        <v>689</v>
      </c>
    </row>
    <row r="795" spans="1:5" x14ac:dyDescent="0.4">
      <c r="A795" s="42" t="s">
        <v>690</v>
      </c>
      <c r="B795" s="73">
        <v>0.18570876143644455</v>
      </c>
      <c r="C795" s="66">
        <v>-9.9054512385632734</v>
      </c>
      <c r="D795" s="66">
        <v>0.18570876143644455</v>
      </c>
      <c r="E795" s="75" t="s">
        <v>691</v>
      </c>
    </row>
    <row r="796" spans="1:5" x14ac:dyDescent="0.4">
      <c r="A796" s="42" t="s">
        <v>692</v>
      </c>
      <c r="B796" s="73">
        <v>-0.37404000000020687</v>
      </c>
      <c r="C796" s="66">
        <v>0</v>
      </c>
      <c r="D796" s="66">
        <v>0.2680000000000291</v>
      </c>
      <c r="E796" s="67" t="s">
        <v>693</v>
      </c>
    </row>
    <row r="797" spans="1:5" x14ac:dyDescent="0.4">
      <c r="A797" s="41" t="s">
        <v>694</v>
      </c>
      <c r="B797" s="73">
        <v>0.10451999999986583</v>
      </c>
      <c r="C797" s="66">
        <v>0</v>
      </c>
      <c r="D797" s="66">
        <v>0</v>
      </c>
      <c r="E797" s="67">
        <v>1099</v>
      </c>
    </row>
    <row r="798" spans="1:5" x14ac:dyDescent="0.4">
      <c r="A798" s="141" t="s">
        <v>694</v>
      </c>
      <c r="B798" s="73">
        <f>'1116'!F8</f>
        <v>0.38582249999990381</v>
      </c>
      <c r="C798" s="66">
        <v>0</v>
      </c>
      <c r="D798" s="66">
        <v>0</v>
      </c>
      <c r="E798" s="67">
        <v>1116</v>
      </c>
    </row>
    <row r="799" spans="1:5" x14ac:dyDescent="0.4">
      <c r="A799" s="204" t="s">
        <v>694</v>
      </c>
      <c r="B799" s="73">
        <f>'1126'!F6</f>
        <v>0.2697400000001835</v>
      </c>
      <c r="C799" s="66">
        <v>0</v>
      </c>
      <c r="D799" s="66">
        <v>0</v>
      </c>
      <c r="E799" s="67">
        <v>1126</v>
      </c>
    </row>
    <row r="800" spans="1:5" x14ac:dyDescent="0.4">
      <c r="A800" s="42" t="s">
        <v>695</v>
      </c>
      <c r="B800" s="73">
        <v>0.19660000000021682</v>
      </c>
      <c r="C800" s="66"/>
      <c r="D800" s="66"/>
      <c r="E800" s="67" t="s">
        <v>696</v>
      </c>
    </row>
    <row r="801" spans="1:5" x14ac:dyDescent="0.4">
      <c r="A801" s="55" t="s">
        <v>695</v>
      </c>
      <c r="B801" s="73">
        <v>-0.23982999999952881</v>
      </c>
      <c r="C801" s="66">
        <v>0</v>
      </c>
      <c r="D801" s="66">
        <v>0</v>
      </c>
      <c r="E801" s="74">
        <v>1079</v>
      </c>
    </row>
    <row r="802" spans="1:5" x14ac:dyDescent="0.4">
      <c r="A802" s="46" t="s">
        <v>695</v>
      </c>
      <c r="B802" s="73">
        <v>0.2619849999998678</v>
      </c>
      <c r="C802" s="66">
        <v>0</v>
      </c>
      <c r="D802" s="66">
        <v>0</v>
      </c>
      <c r="E802" s="67">
        <v>1095</v>
      </c>
    </row>
    <row r="803" spans="1:5" x14ac:dyDescent="0.4">
      <c r="A803" s="183" t="s">
        <v>695</v>
      </c>
      <c r="B803" s="73">
        <f>'1121'!F9</f>
        <v>5.3200000000288128E-2</v>
      </c>
      <c r="C803" s="66">
        <v>0</v>
      </c>
      <c r="D803" s="66">
        <v>0</v>
      </c>
      <c r="E803" s="67">
        <v>1121</v>
      </c>
    </row>
    <row r="804" spans="1:5" x14ac:dyDescent="0.4">
      <c r="A804" s="42" t="s">
        <v>697</v>
      </c>
      <c r="B804" s="73">
        <v>8.399999999994634E-2</v>
      </c>
      <c r="C804" s="66"/>
      <c r="D804" s="66"/>
      <c r="E804" s="67">
        <v>756</v>
      </c>
    </row>
    <row r="805" spans="1:5" x14ac:dyDescent="0.4">
      <c r="A805" s="42" t="s">
        <v>698</v>
      </c>
      <c r="B805" s="73">
        <v>0.8297999999999206</v>
      </c>
      <c r="C805" s="66">
        <v>0</v>
      </c>
      <c r="D805" s="66">
        <v>0.4031999999999698</v>
      </c>
      <c r="E805" s="75" t="s">
        <v>699</v>
      </c>
    </row>
    <row r="806" spans="1:5" x14ac:dyDescent="0.4">
      <c r="A806" s="42" t="s">
        <v>700</v>
      </c>
      <c r="B806" s="73">
        <v>0.34740999999999644</v>
      </c>
      <c r="C806" s="66">
        <v>0</v>
      </c>
      <c r="D806" s="66">
        <v>0</v>
      </c>
      <c r="E806" s="67">
        <v>966</v>
      </c>
    </row>
    <row r="807" spans="1:5" x14ac:dyDescent="0.4">
      <c r="A807" s="42" t="s">
        <v>701</v>
      </c>
      <c r="B807" s="73">
        <v>-0.57054999999945721</v>
      </c>
      <c r="C807" s="66">
        <v>0</v>
      </c>
      <c r="D807" s="66">
        <v>-0.49054999999952997</v>
      </c>
      <c r="E807" s="67" t="s">
        <v>702</v>
      </c>
    </row>
    <row r="808" spans="1:5" ht="77.25" x14ac:dyDescent="0.4">
      <c r="A808" s="42" t="s">
        <v>703</v>
      </c>
      <c r="B808" s="73">
        <v>-0.13529023292545617</v>
      </c>
      <c r="C808" s="66">
        <v>16.785917280805677</v>
      </c>
      <c r="D808" s="66">
        <v>-0.13529023292545617</v>
      </c>
      <c r="E808" s="75" t="s">
        <v>704</v>
      </c>
    </row>
    <row r="809" spans="1:5" x14ac:dyDescent="0.4">
      <c r="A809" s="42" t="s">
        <v>705</v>
      </c>
      <c r="B809" s="73">
        <v>0.34003999999958978</v>
      </c>
      <c r="C809" s="66">
        <v>0</v>
      </c>
      <c r="D809" s="66">
        <v>0.34003999999958978</v>
      </c>
      <c r="E809" s="67" t="s">
        <v>706</v>
      </c>
    </row>
    <row r="810" spans="1:5" x14ac:dyDescent="0.4">
      <c r="A810" s="69" t="s">
        <v>707</v>
      </c>
      <c r="B810" s="73">
        <v>-3.7800000000061118E-2</v>
      </c>
      <c r="C810" s="66">
        <v>0</v>
      </c>
      <c r="D810" s="66">
        <v>0.26800000000002899</v>
      </c>
      <c r="E810" s="67">
        <v>1045</v>
      </c>
    </row>
    <row r="811" spans="1:5" x14ac:dyDescent="0.4">
      <c r="A811" s="46" t="s">
        <v>707</v>
      </c>
      <c r="B811" s="73">
        <v>-0.22311249999984284</v>
      </c>
      <c r="C811" s="66">
        <v>0</v>
      </c>
      <c r="D811" s="66">
        <v>0</v>
      </c>
      <c r="E811" s="67">
        <v>1092</v>
      </c>
    </row>
    <row r="812" spans="1:5" x14ac:dyDescent="0.4">
      <c r="A812" s="141" t="s">
        <v>707</v>
      </c>
      <c r="B812" s="73">
        <f>'1113'!F8</f>
        <v>0.38323000000013963</v>
      </c>
      <c r="C812" s="66">
        <v>0</v>
      </c>
      <c r="D812" s="66">
        <v>0</v>
      </c>
      <c r="E812" s="67">
        <v>1113</v>
      </c>
    </row>
    <row r="813" spans="1:5" x14ac:dyDescent="0.4">
      <c r="A813" s="204" t="s">
        <v>707</v>
      </c>
      <c r="B813" s="73">
        <f>'1122'!F4</f>
        <v>0.1340900000000147</v>
      </c>
      <c r="C813" s="66">
        <v>0</v>
      </c>
      <c r="D813" s="66">
        <v>0</v>
      </c>
      <c r="E813" s="67">
        <v>1122</v>
      </c>
    </row>
    <row r="814" spans="1:5" x14ac:dyDescent="0.4">
      <c r="A814" s="133" t="s">
        <v>707</v>
      </c>
      <c r="B814" s="73">
        <f>'1157'!F6</f>
        <v>-0.4854090000000042</v>
      </c>
      <c r="C814" s="66">
        <v>0</v>
      </c>
      <c r="D814" s="66">
        <v>0</v>
      </c>
      <c r="E814" s="67">
        <v>1157</v>
      </c>
    </row>
    <row r="815" spans="1:5" x14ac:dyDescent="0.4">
      <c r="A815" s="256" t="s">
        <v>708</v>
      </c>
      <c r="B815" s="73">
        <v>0.26193100000023151</v>
      </c>
      <c r="C815" s="66">
        <v>0</v>
      </c>
      <c r="D815" s="66">
        <v>0.2680000000000291</v>
      </c>
      <c r="E815" s="67">
        <v>930</v>
      </c>
    </row>
    <row r="816" spans="1:5" x14ac:dyDescent="0.4">
      <c r="A816" s="256" t="s">
        <v>709</v>
      </c>
      <c r="B816" s="73">
        <v>-0.13788799999929324</v>
      </c>
      <c r="C816" s="66">
        <v>0</v>
      </c>
      <c r="D816" s="66">
        <v>0.2680000000000291</v>
      </c>
      <c r="E816" s="67">
        <v>928</v>
      </c>
    </row>
    <row r="817" spans="1:5" x14ac:dyDescent="0.4">
      <c r="A817" s="256" t="s">
        <v>710</v>
      </c>
      <c r="B817" s="73">
        <v>63.019099999999867</v>
      </c>
      <c r="C817" s="66">
        <v>0</v>
      </c>
      <c r="D817" s="66">
        <v>-1.0400999999999954</v>
      </c>
      <c r="E817" s="75" t="s">
        <v>711</v>
      </c>
    </row>
    <row r="818" spans="1:5" x14ac:dyDescent="0.4">
      <c r="A818" s="256" t="s">
        <v>712</v>
      </c>
      <c r="B818" s="73">
        <v>-0.24079999999992197</v>
      </c>
      <c r="C818" s="66">
        <v>0</v>
      </c>
      <c r="D818" s="66">
        <v>0.1571999999999889</v>
      </c>
      <c r="E818" s="67" t="s">
        <v>713</v>
      </c>
    </row>
    <row r="819" spans="1:5" x14ac:dyDescent="0.4">
      <c r="A819" s="42" t="s">
        <v>714</v>
      </c>
      <c r="B819" s="73">
        <v>0.24360000000007176</v>
      </c>
      <c r="C819" s="66">
        <v>0</v>
      </c>
      <c r="D819" s="66">
        <v>0.39160000000003947</v>
      </c>
      <c r="E819" s="67" t="s">
        <v>715</v>
      </c>
    </row>
    <row r="820" spans="1:5" x14ac:dyDescent="0.4">
      <c r="A820" s="68" t="s">
        <v>714</v>
      </c>
      <c r="B820" s="73">
        <v>0.26048499999996011</v>
      </c>
      <c r="C820" s="66">
        <v>0</v>
      </c>
      <c r="D820" s="66">
        <v>0</v>
      </c>
      <c r="E820" s="74">
        <v>1000</v>
      </c>
    </row>
    <row r="821" spans="1:5" x14ac:dyDescent="0.4">
      <c r="A821" s="183" t="s">
        <v>714</v>
      </c>
      <c r="B821" s="73">
        <f>'1121'!F6</f>
        <v>0.39170000000001437</v>
      </c>
      <c r="C821" s="66">
        <v>0</v>
      </c>
      <c r="D821" s="66">
        <v>0</v>
      </c>
      <c r="E821" s="67">
        <v>1121</v>
      </c>
    </row>
    <row r="822" spans="1:5" x14ac:dyDescent="0.4">
      <c r="A822" s="48" t="s">
        <v>716</v>
      </c>
      <c r="B822" s="73">
        <v>0.16960150000005569</v>
      </c>
      <c r="C822" s="66">
        <v>0</v>
      </c>
      <c r="D822" s="66">
        <v>0</v>
      </c>
      <c r="E822" s="67" t="s">
        <v>717</v>
      </c>
    </row>
    <row r="823" spans="1:5" x14ac:dyDescent="0.4">
      <c r="A823" s="54" t="s">
        <v>716</v>
      </c>
      <c r="B823" s="73">
        <v>-0.12800000000004275</v>
      </c>
      <c r="C823" s="66">
        <v>0</v>
      </c>
      <c r="D823" s="66">
        <v>0</v>
      </c>
      <c r="E823" s="67">
        <v>993</v>
      </c>
    </row>
    <row r="824" spans="1:5" x14ac:dyDescent="0.4">
      <c r="A824" s="69" t="s">
        <v>716</v>
      </c>
      <c r="B824" s="73">
        <v>-0.41150239999996074</v>
      </c>
      <c r="C824" s="66">
        <v>0</v>
      </c>
      <c r="D824" s="66">
        <v>0.26800000000002899</v>
      </c>
      <c r="E824" s="67">
        <v>1051</v>
      </c>
    </row>
    <row r="825" spans="1:5" x14ac:dyDescent="0.4">
      <c r="A825" s="55" t="s">
        <v>716</v>
      </c>
      <c r="B825" s="73">
        <v>125.68339900000001</v>
      </c>
      <c r="C825" s="66">
        <v>0</v>
      </c>
      <c r="D825" s="66">
        <v>0</v>
      </c>
      <c r="E825" s="74">
        <v>1083</v>
      </c>
    </row>
    <row r="826" spans="1:5" x14ac:dyDescent="0.4">
      <c r="A826" s="46" t="s">
        <v>716</v>
      </c>
      <c r="B826" s="73">
        <v>5.9599999999932152E-2</v>
      </c>
      <c r="C826" s="66">
        <v>0</v>
      </c>
      <c r="D826" s="66">
        <v>0</v>
      </c>
      <c r="E826" s="67">
        <v>1093</v>
      </c>
    </row>
    <row r="827" spans="1:5" x14ac:dyDescent="0.4">
      <c r="A827" s="183" t="s">
        <v>716</v>
      </c>
      <c r="B827" s="73">
        <f>'1118'!F6</f>
        <v>0.31236000000001241</v>
      </c>
      <c r="C827" s="66">
        <v>0</v>
      </c>
      <c r="D827" s="66">
        <v>0</v>
      </c>
      <c r="E827" s="67">
        <v>1118</v>
      </c>
    </row>
    <row r="828" spans="1:5" ht="47.25" x14ac:dyDescent="0.4">
      <c r="A828" s="70" t="s">
        <v>718</v>
      </c>
      <c r="B828" s="73">
        <v>0.22871500000007927</v>
      </c>
      <c r="C828" s="66">
        <v>0</v>
      </c>
      <c r="D828" s="66">
        <v>-0.56173500000033982</v>
      </c>
      <c r="E828" s="67" t="s">
        <v>719</v>
      </c>
    </row>
    <row r="829" spans="1:5" x14ac:dyDescent="0.4">
      <c r="A829" s="54" t="s">
        <v>718</v>
      </c>
      <c r="B829" s="73">
        <v>-0.17314999999962311</v>
      </c>
      <c r="C829" s="66">
        <v>0</v>
      </c>
      <c r="D829" s="66">
        <v>0</v>
      </c>
      <c r="E829" s="67">
        <v>996</v>
      </c>
    </row>
    <row r="830" spans="1:5" x14ac:dyDescent="0.4">
      <c r="A830" s="47" t="s">
        <v>718</v>
      </c>
      <c r="B830" s="73">
        <v>-0.44579999999984921</v>
      </c>
      <c r="C830" s="66">
        <v>0</v>
      </c>
      <c r="D830" s="66">
        <v>0.2680000000000291</v>
      </c>
      <c r="E830" s="67">
        <v>1005</v>
      </c>
    </row>
    <row r="831" spans="1:5" x14ac:dyDescent="0.4">
      <c r="A831" s="49" t="s">
        <v>718</v>
      </c>
      <c r="B831" s="73">
        <v>6.1400000000048749E-2</v>
      </c>
      <c r="C831" s="66">
        <v>0</v>
      </c>
      <c r="D831" s="66">
        <v>0.2680000000000291</v>
      </c>
      <c r="E831" s="74">
        <v>1019</v>
      </c>
    </row>
    <row r="832" spans="1:5" x14ac:dyDescent="0.4">
      <c r="A832" s="39" t="s">
        <v>718</v>
      </c>
      <c r="B832" s="73">
        <v>-0.17501519999973425</v>
      </c>
      <c r="C832" s="66">
        <v>0</v>
      </c>
      <c r="D832" s="66">
        <v>0</v>
      </c>
      <c r="E832" s="67">
        <v>1061</v>
      </c>
    </row>
    <row r="833" spans="1:5" x14ac:dyDescent="0.4">
      <c r="A833" s="134" t="s">
        <v>718</v>
      </c>
      <c r="B833" s="73">
        <f>'1109'!F6</f>
        <v>0.25205999999934647</v>
      </c>
      <c r="C833" s="66">
        <v>0</v>
      </c>
      <c r="D833" s="66">
        <v>0</v>
      </c>
      <c r="E833" s="67">
        <v>1109</v>
      </c>
    </row>
    <row r="834" spans="1:5" x14ac:dyDescent="0.4">
      <c r="A834" s="133" t="s">
        <v>718</v>
      </c>
      <c r="B834" s="73">
        <f>'1132'!F6</f>
        <v>-0.43500000000005912</v>
      </c>
      <c r="C834" s="66">
        <v>0</v>
      </c>
      <c r="D834" s="66">
        <v>0</v>
      </c>
      <c r="E834" s="67">
        <v>1132</v>
      </c>
    </row>
    <row r="835" spans="1:5" x14ac:dyDescent="0.4">
      <c r="A835" s="71" t="s">
        <v>720</v>
      </c>
      <c r="B835" s="73">
        <v>0.38124625000045853</v>
      </c>
      <c r="C835" s="72"/>
      <c r="D835" s="72"/>
      <c r="E835" s="74">
        <v>1040</v>
      </c>
    </row>
    <row r="836" spans="1:5" x14ac:dyDescent="0.4">
      <c r="A836" s="42" t="s">
        <v>721</v>
      </c>
      <c r="B836" s="73">
        <v>-0.25199999999998113</v>
      </c>
      <c r="C836" s="66">
        <v>0</v>
      </c>
      <c r="D836" s="66">
        <v>-0.25199999999998113</v>
      </c>
      <c r="E836" s="67">
        <v>673</v>
      </c>
    </row>
    <row r="837" spans="1:5" x14ac:dyDescent="0.4">
      <c r="A837" s="42" t="s">
        <v>722</v>
      </c>
      <c r="B837" s="73">
        <v>-0.51449000000002343</v>
      </c>
      <c r="C837" s="66">
        <v>0</v>
      </c>
      <c r="D837" s="66">
        <v>-0.51449000000002343</v>
      </c>
      <c r="E837" s="75" t="s">
        <v>723</v>
      </c>
    </row>
    <row r="838" spans="1:5" ht="47.25" x14ac:dyDescent="0.4">
      <c r="A838" s="42" t="s">
        <v>724</v>
      </c>
      <c r="B838" s="73">
        <v>3.3579522800096129E-2</v>
      </c>
      <c r="C838" s="66">
        <v>8.3262280942296343</v>
      </c>
      <c r="D838" s="66">
        <v>0.50924952280001889</v>
      </c>
      <c r="E838" s="67" t="s">
        <v>725</v>
      </c>
    </row>
    <row r="839" spans="1:5" x14ac:dyDescent="0.4">
      <c r="A839" s="47" t="s">
        <v>724</v>
      </c>
      <c r="B839" s="76">
        <v>-7.9259999999976571E-2</v>
      </c>
      <c r="C839" s="66">
        <v>0</v>
      </c>
      <c r="D839" s="66">
        <v>0.2680000000000291</v>
      </c>
      <c r="E839" s="67">
        <v>1006</v>
      </c>
    </row>
    <row r="840" spans="1:5" x14ac:dyDescent="0.4">
      <c r="A840" s="29" t="s">
        <v>724</v>
      </c>
      <c r="B840" s="73">
        <v>4.9250000000029104E-2</v>
      </c>
      <c r="C840" s="66">
        <v>0</v>
      </c>
      <c r="D840" s="66">
        <v>0</v>
      </c>
      <c r="E840" s="67">
        <v>1070</v>
      </c>
    </row>
    <row r="841" spans="1:5" x14ac:dyDescent="0.4">
      <c r="A841" s="25" t="s">
        <v>724</v>
      </c>
      <c r="B841" s="73">
        <v>0.19291999999995824</v>
      </c>
      <c r="C841" s="66">
        <v>0</v>
      </c>
      <c r="D841" s="66">
        <v>0</v>
      </c>
      <c r="E841" s="74">
        <v>1083</v>
      </c>
    </row>
    <row r="842" spans="1:5" x14ac:dyDescent="0.4">
      <c r="A842" s="38" t="s">
        <v>724</v>
      </c>
      <c r="B842" s="73">
        <v>0.17603750000034779</v>
      </c>
      <c r="C842" s="66">
        <v>0</v>
      </c>
      <c r="D842" s="66">
        <v>0</v>
      </c>
      <c r="E842" s="67">
        <v>1093</v>
      </c>
    </row>
    <row r="843" spans="1:5" x14ac:dyDescent="0.4">
      <c r="A843" s="6" t="s">
        <v>726</v>
      </c>
      <c r="B843" s="73">
        <v>0.49105830258304195</v>
      </c>
      <c r="C843" s="66">
        <v>0.49105830258304195</v>
      </c>
      <c r="D843" s="66">
        <v>0.49105830258304195</v>
      </c>
      <c r="E843" s="67">
        <v>279</v>
      </c>
    </row>
    <row r="844" spans="1:5" x14ac:dyDescent="0.4">
      <c r="A844" s="6" t="s">
        <v>727</v>
      </c>
      <c r="B844" s="73">
        <v>0.19699999999966167</v>
      </c>
      <c r="C844" s="66">
        <v>0</v>
      </c>
      <c r="D844" s="66">
        <v>0.19699999999966167</v>
      </c>
      <c r="E844" s="75">
        <v>419</v>
      </c>
    </row>
    <row r="845" spans="1:5" x14ac:dyDescent="0.4">
      <c r="A845" s="6" t="s">
        <v>728</v>
      </c>
      <c r="B845" s="73">
        <v>-9.9639825678195848E-2</v>
      </c>
      <c r="C845" s="66">
        <v>-29.914094825678717</v>
      </c>
      <c r="D845" s="66">
        <v>-0.17176982567821142</v>
      </c>
      <c r="E845" s="67" t="s">
        <v>729</v>
      </c>
    </row>
    <row r="846" spans="1:5" x14ac:dyDescent="0.4">
      <c r="A846" s="28" t="s">
        <v>728</v>
      </c>
      <c r="B846" s="73">
        <v>0.32717249999996056</v>
      </c>
      <c r="C846" s="66">
        <v>0</v>
      </c>
      <c r="D846" s="66">
        <v>0.26800000000002899</v>
      </c>
      <c r="E846" s="74">
        <v>1029</v>
      </c>
    </row>
    <row r="847" spans="1:5" x14ac:dyDescent="0.4">
      <c r="A847" s="29" t="s">
        <v>728</v>
      </c>
      <c r="B847" s="73">
        <v>-0.10815999999999804</v>
      </c>
      <c r="C847" s="66">
        <v>0</v>
      </c>
      <c r="D847" s="66">
        <v>0</v>
      </c>
      <c r="E847" s="67">
        <v>1062</v>
      </c>
    </row>
    <row r="848" spans="1:5" x14ac:dyDescent="0.4">
      <c r="A848" s="6" t="s">
        <v>730</v>
      </c>
      <c r="B848" s="73">
        <v>-10.769205197847384</v>
      </c>
      <c r="C848" s="66">
        <v>8.4064206086042077</v>
      </c>
      <c r="D848" s="66">
        <v>-10.769205197847384</v>
      </c>
      <c r="E848" s="67" t="s">
        <v>731</v>
      </c>
    </row>
    <row r="849" spans="1:5" x14ac:dyDescent="0.4">
      <c r="A849" s="25" t="s">
        <v>732</v>
      </c>
      <c r="B849" s="73">
        <v>-2.4849999999787542E-3</v>
      </c>
      <c r="C849" s="66">
        <v>0</v>
      </c>
      <c r="D849" s="66">
        <v>0</v>
      </c>
      <c r="E849" s="74">
        <v>1081</v>
      </c>
    </row>
    <row r="850" spans="1:5" x14ac:dyDescent="0.4">
      <c r="A850" s="6" t="s">
        <v>733</v>
      </c>
      <c r="B850" s="73">
        <v>6.1299999998709609E-3</v>
      </c>
      <c r="C850" s="66">
        <v>0</v>
      </c>
      <c r="D850" s="66">
        <v>-0.39100000000001955</v>
      </c>
      <c r="E850" s="67" t="s">
        <v>734</v>
      </c>
    </row>
    <row r="851" spans="1:5" x14ac:dyDescent="0.4">
      <c r="A851" s="23" t="s">
        <v>733</v>
      </c>
      <c r="B851" s="73">
        <v>-0.45049999999991996</v>
      </c>
      <c r="C851" s="66">
        <v>0</v>
      </c>
      <c r="D851" s="66">
        <v>0</v>
      </c>
      <c r="E851" s="67">
        <v>982</v>
      </c>
    </row>
    <row r="852" spans="1:5" x14ac:dyDescent="0.4">
      <c r="A852" s="24" t="s">
        <v>733</v>
      </c>
      <c r="B852" s="73">
        <v>-0.1213470000000143</v>
      </c>
      <c r="C852" s="66">
        <v>0</v>
      </c>
      <c r="D852" s="66">
        <v>0</v>
      </c>
      <c r="E852" s="74">
        <v>1001</v>
      </c>
    </row>
    <row r="853" spans="1:5" x14ac:dyDescent="0.4">
      <c r="A853" s="25" t="s">
        <v>733</v>
      </c>
      <c r="B853" s="73">
        <v>0.10041600000022299</v>
      </c>
      <c r="C853" s="66">
        <v>0</v>
      </c>
      <c r="D853" s="66">
        <v>0</v>
      </c>
      <c r="E853" s="74">
        <v>1077</v>
      </c>
    </row>
    <row r="854" spans="1:5" x14ac:dyDescent="0.4">
      <c r="A854" s="51" t="s">
        <v>735</v>
      </c>
      <c r="B854" s="73">
        <v>-0.39620000000002165</v>
      </c>
      <c r="C854" s="66">
        <v>0</v>
      </c>
      <c r="D854" s="66">
        <v>0.2680000000000291</v>
      </c>
      <c r="E854" s="67">
        <v>1010</v>
      </c>
    </row>
    <row r="855" spans="1:5" x14ac:dyDescent="0.4">
      <c r="A855" s="51" t="s">
        <v>735</v>
      </c>
      <c r="B855" s="73">
        <v>-0.52055250000000797</v>
      </c>
      <c r="C855" s="66">
        <v>0</v>
      </c>
      <c r="D855" s="66">
        <v>0.2680000000000291</v>
      </c>
      <c r="E855" s="67">
        <v>1015</v>
      </c>
    </row>
    <row r="856" spans="1:5" x14ac:dyDescent="0.4">
      <c r="A856" s="28" t="s">
        <v>735</v>
      </c>
      <c r="B856" s="73">
        <v>-0.43745499999977255</v>
      </c>
      <c r="C856" s="66">
        <v>0</v>
      </c>
      <c r="D856" s="66">
        <v>0.26800000000002899</v>
      </c>
      <c r="E856" s="74">
        <v>1032</v>
      </c>
    </row>
    <row r="857" spans="1:5" x14ac:dyDescent="0.4">
      <c r="A857" s="28" t="s">
        <v>735</v>
      </c>
      <c r="B857" s="73">
        <v>-0.29590749999999844</v>
      </c>
      <c r="C857" s="66">
        <v>0</v>
      </c>
      <c r="D857" s="66">
        <v>0.26800000000002899</v>
      </c>
      <c r="E857" s="74">
        <v>1028</v>
      </c>
    </row>
    <row r="858" spans="1:5" x14ac:dyDescent="0.4">
      <c r="A858" s="28" t="s">
        <v>735</v>
      </c>
      <c r="B858" s="73">
        <v>-0.59831000000031054</v>
      </c>
      <c r="C858" s="66">
        <v>0</v>
      </c>
      <c r="D858" s="66">
        <v>0.26800000000002899</v>
      </c>
      <c r="E858" s="74">
        <v>1023</v>
      </c>
    </row>
    <row r="859" spans="1:5" x14ac:dyDescent="0.4">
      <c r="A859" s="17" t="s">
        <v>735</v>
      </c>
      <c r="B859" s="73">
        <v>8.7750000000141881E-2</v>
      </c>
      <c r="C859" s="72"/>
      <c r="D859" s="72"/>
      <c r="E859" s="74">
        <v>1038</v>
      </c>
    </row>
    <row r="860" spans="1:5" x14ac:dyDescent="0.4">
      <c r="A860" s="22" t="s">
        <v>735</v>
      </c>
      <c r="B860" s="73">
        <v>-8.1720000000132131E-2</v>
      </c>
      <c r="C860" s="66">
        <v>0</v>
      </c>
      <c r="D860" s="66">
        <v>0.26800000000002899</v>
      </c>
      <c r="E860" s="67">
        <v>1045</v>
      </c>
    </row>
    <row r="861" spans="1:5" x14ac:dyDescent="0.4">
      <c r="A861" s="22" t="s">
        <v>735</v>
      </c>
      <c r="B861" s="73">
        <v>-0.10546280000005481</v>
      </c>
      <c r="C861" s="66">
        <v>0</v>
      </c>
      <c r="D861" s="66">
        <v>0.26800000000002899</v>
      </c>
      <c r="E861" s="67">
        <v>1051</v>
      </c>
    </row>
    <row r="862" spans="1:5" x14ac:dyDescent="0.4">
      <c r="A862" s="29" t="s">
        <v>735</v>
      </c>
      <c r="B862" s="73">
        <v>-0.52288000000010015</v>
      </c>
      <c r="C862" s="66">
        <v>0</v>
      </c>
      <c r="D862" s="66">
        <v>0</v>
      </c>
      <c r="E862" s="67">
        <v>1057</v>
      </c>
    </row>
    <row r="863" spans="1:5" x14ac:dyDescent="0.4">
      <c r="A863" s="25" t="s">
        <v>735</v>
      </c>
      <c r="B863" s="73">
        <v>-0.44000000000005457</v>
      </c>
      <c r="C863" s="66">
        <v>0</v>
      </c>
      <c r="D863" s="66">
        <v>0</v>
      </c>
      <c r="E863" s="74">
        <v>1073</v>
      </c>
    </row>
    <row r="864" spans="1:5" x14ac:dyDescent="0.4">
      <c r="A864" s="25" t="s">
        <v>735</v>
      </c>
      <c r="B864" s="73">
        <v>-0.16896399999950518</v>
      </c>
      <c r="C864" s="66">
        <v>0</v>
      </c>
      <c r="D864" s="66">
        <v>0</v>
      </c>
      <c r="E864" s="74">
        <v>1076</v>
      </c>
    </row>
    <row r="865" spans="1:5" x14ac:dyDescent="0.4">
      <c r="A865" s="38" t="s">
        <v>735</v>
      </c>
      <c r="B865" s="73">
        <v>0.40721900000016831</v>
      </c>
      <c r="C865" s="66">
        <v>0</v>
      </c>
      <c r="D865" s="66">
        <v>0</v>
      </c>
      <c r="E865" s="67">
        <v>1089</v>
      </c>
    </row>
    <row r="866" spans="1:5" x14ac:dyDescent="0.4">
      <c r="A866" s="30" t="s">
        <v>735</v>
      </c>
      <c r="B866" s="73">
        <v>-9.8375499999974636E-2</v>
      </c>
      <c r="C866" s="66">
        <v>0</v>
      </c>
      <c r="D866" s="66">
        <v>0</v>
      </c>
      <c r="E866" s="67">
        <v>1096</v>
      </c>
    </row>
    <row r="867" spans="1:5" x14ac:dyDescent="0.4">
      <c r="A867" s="123" t="s">
        <v>735</v>
      </c>
      <c r="B867" s="73">
        <f>'1101'!F8</f>
        <v>-0.2323549999999841</v>
      </c>
      <c r="C867" s="66">
        <v>0</v>
      </c>
      <c r="D867" s="66">
        <v>0</v>
      </c>
      <c r="E867" s="67">
        <v>1101</v>
      </c>
    </row>
    <row r="868" spans="1:5" x14ac:dyDescent="0.4">
      <c r="A868" s="135" t="s">
        <v>735</v>
      </c>
      <c r="B868" s="73">
        <f>'1111'!F4</f>
        <v>-61.953349499999831</v>
      </c>
      <c r="C868" s="66">
        <v>0</v>
      </c>
      <c r="D868" s="66">
        <v>0</v>
      </c>
      <c r="E868" s="67">
        <v>1111</v>
      </c>
    </row>
    <row r="869" spans="1:5" x14ac:dyDescent="0.4">
      <c r="A869" s="185" t="s">
        <v>735</v>
      </c>
      <c r="B869" s="73">
        <f>'1120'!F6</f>
        <v>0.24715999999989435</v>
      </c>
      <c r="C869" s="66">
        <v>0</v>
      </c>
      <c r="D869" s="66">
        <v>0</v>
      </c>
      <c r="E869" s="67">
        <v>1120</v>
      </c>
    </row>
    <row r="870" spans="1:5" x14ac:dyDescent="0.4">
      <c r="A870" s="224" t="s">
        <v>735</v>
      </c>
      <c r="B870" s="73">
        <f>'1128'!F4</f>
        <v>-0.21649999999988268</v>
      </c>
      <c r="C870" s="66">
        <v>0</v>
      </c>
      <c r="D870" s="66">
        <v>0</v>
      </c>
      <c r="E870" s="67">
        <v>1128</v>
      </c>
    </row>
    <row r="871" spans="1:5" x14ac:dyDescent="0.4">
      <c r="A871" s="257" t="s">
        <v>735</v>
      </c>
      <c r="B871" s="73">
        <f>'1132'!F9</f>
        <v>0.36261999999987893</v>
      </c>
      <c r="C871" s="66">
        <v>0</v>
      </c>
      <c r="D871" s="66">
        <v>0</v>
      </c>
      <c r="E871" s="67">
        <v>1132</v>
      </c>
    </row>
    <row r="872" spans="1:5" x14ac:dyDescent="0.4">
      <c r="A872" s="257" t="s">
        <v>735</v>
      </c>
      <c r="B872" s="73">
        <f>'1150'!F6</f>
        <v>64.592400000000225</v>
      </c>
      <c r="C872" s="66">
        <v>0</v>
      </c>
      <c r="D872" s="66">
        <v>0</v>
      </c>
      <c r="E872" s="67">
        <v>1150</v>
      </c>
    </row>
    <row r="873" spans="1:5" x14ac:dyDescent="0.4">
      <c r="A873" s="6" t="s">
        <v>736</v>
      </c>
      <c r="B873" s="73">
        <v>11.088943333333532</v>
      </c>
      <c r="C873" s="66">
        <v>-3.4566666666664787</v>
      </c>
      <c r="D873" s="66">
        <v>11.088943333333532</v>
      </c>
      <c r="E873" s="67" t="s">
        <v>737</v>
      </c>
    </row>
    <row r="874" spans="1:5" x14ac:dyDescent="0.4">
      <c r="A874" s="6" t="s">
        <v>738</v>
      </c>
      <c r="B874" s="73">
        <v>8.3788999999994758</v>
      </c>
      <c r="C874" s="66">
        <v>0</v>
      </c>
      <c r="D874" s="66">
        <v>8.8188999999999851</v>
      </c>
      <c r="E874" s="75" t="s">
        <v>739</v>
      </c>
    </row>
    <row r="875" spans="1:5" x14ac:dyDescent="0.4">
      <c r="A875" s="38" t="s">
        <v>738</v>
      </c>
      <c r="B875" s="73">
        <v>-0.89625000000000909</v>
      </c>
      <c r="C875" s="66">
        <v>0</v>
      </c>
      <c r="D875" s="66">
        <v>0</v>
      </c>
      <c r="E875" s="67">
        <v>1091</v>
      </c>
    </row>
    <row r="876" spans="1:5" x14ac:dyDescent="0.4">
      <c r="A876" s="6" t="s">
        <v>740</v>
      </c>
      <c r="B876" s="73">
        <v>0.43749402985062602</v>
      </c>
      <c r="C876" s="66">
        <v>-0.22950597014929031</v>
      </c>
      <c r="D876" s="66">
        <v>0.43749402985062602</v>
      </c>
      <c r="E876" s="67" t="s">
        <v>741</v>
      </c>
    </row>
    <row r="877" spans="1:5" x14ac:dyDescent="0.4">
      <c r="A877" s="6" t="s">
        <v>742</v>
      </c>
      <c r="B877" s="73">
        <v>-0.49646000000018375</v>
      </c>
      <c r="C877" s="66">
        <v>0</v>
      </c>
      <c r="D877" s="66">
        <v>0.18869999999958509</v>
      </c>
      <c r="E877" s="67" t="s">
        <v>743</v>
      </c>
    </row>
    <row r="878" spans="1:5" x14ac:dyDescent="0.4">
      <c r="A878" s="6" t="s">
        <v>744</v>
      </c>
      <c r="B878" s="73">
        <v>0.31500000000005457</v>
      </c>
      <c r="C878" s="66">
        <v>0</v>
      </c>
      <c r="D878" s="66">
        <v>0.31500000000005457</v>
      </c>
      <c r="E878" s="67">
        <v>410</v>
      </c>
    </row>
    <row r="879" spans="1:5" ht="32.25" x14ac:dyDescent="0.4">
      <c r="A879" s="6" t="s">
        <v>745</v>
      </c>
      <c r="B879" s="73">
        <v>-0.11264910293800767</v>
      </c>
      <c r="C879" s="66">
        <v>-8.7979748099769495E-2</v>
      </c>
      <c r="D879" s="66">
        <v>4.8390308970616616</v>
      </c>
      <c r="E879" s="67" t="s">
        <v>746</v>
      </c>
    </row>
    <row r="880" spans="1:5" x14ac:dyDescent="0.4">
      <c r="A880" s="6" t="s">
        <v>747</v>
      </c>
      <c r="B880" s="73">
        <v>1.0084816326530017</v>
      </c>
      <c r="C880" s="66">
        <v>1.0084816326530017</v>
      </c>
      <c r="D880" s="66">
        <v>1.0084816326530017</v>
      </c>
      <c r="E880" s="67">
        <v>289</v>
      </c>
    </row>
    <row r="881" spans="1:5" x14ac:dyDescent="0.4">
      <c r="A881" s="6" t="s">
        <v>748</v>
      </c>
      <c r="B881" s="73">
        <v>-0.33478000000059183</v>
      </c>
      <c r="C881" s="66">
        <v>0</v>
      </c>
      <c r="D881" s="66">
        <v>-0.30200000000030514</v>
      </c>
      <c r="E881" s="67" t="s">
        <v>749</v>
      </c>
    </row>
    <row r="882" spans="1:5" x14ac:dyDescent="0.4">
      <c r="A882" s="23" t="s">
        <v>748</v>
      </c>
      <c r="B882" s="73">
        <v>0.39199999999982538</v>
      </c>
      <c r="C882" s="66">
        <v>0</v>
      </c>
      <c r="D882" s="66">
        <v>0</v>
      </c>
      <c r="E882" s="67">
        <v>989</v>
      </c>
    </row>
    <row r="883" spans="1:5" x14ac:dyDescent="0.4">
      <c r="A883" s="24" t="s">
        <v>748</v>
      </c>
      <c r="B883" s="73">
        <v>-0.43456850000006852</v>
      </c>
      <c r="C883" s="66">
        <v>0</v>
      </c>
      <c r="D883" s="66">
        <v>0</v>
      </c>
      <c r="E883" s="74">
        <v>1001</v>
      </c>
    </row>
    <row r="884" spans="1:5" x14ac:dyDescent="0.4">
      <c r="A884" s="51" t="s">
        <v>748</v>
      </c>
      <c r="B884" s="73">
        <v>0.30280000000038854</v>
      </c>
      <c r="C884" s="66">
        <v>0</v>
      </c>
      <c r="D884" s="66">
        <v>0.2680000000000291</v>
      </c>
      <c r="E884" s="67">
        <v>1009</v>
      </c>
    </row>
    <row r="885" spans="1:5" x14ac:dyDescent="0.4">
      <c r="A885" s="57" t="s">
        <v>748</v>
      </c>
      <c r="B885" s="73">
        <v>0.24320000000011532</v>
      </c>
      <c r="C885" s="66">
        <v>0</v>
      </c>
      <c r="D885" s="66">
        <v>0.2680000000000291</v>
      </c>
      <c r="E885" s="74">
        <v>1016</v>
      </c>
    </row>
    <row r="886" spans="1:5" x14ac:dyDescent="0.4">
      <c r="A886" s="17" t="s">
        <v>748</v>
      </c>
      <c r="B886" s="73">
        <v>-0.50747999999998683</v>
      </c>
      <c r="C886" s="72"/>
      <c r="D886" s="72"/>
      <c r="E886" s="74">
        <v>1041</v>
      </c>
    </row>
    <row r="887" spans="1:5" x14ac:dyDescent="0.4">
      <c r="A887" s="257" t="s">
        <v>748</v>
      </c>
      <c r="B887" s="73">
        <f>'1138'!F9</f>
        <v>3.9526999999907275E-2</v>
      </c>
      <c r="C887" s="66">
        <v>0</v>
      </c>
      <c r="D887" s="66">
        <v>0</v>
      </c>
      <c r="E887" s="67">
        <v>1138</v>
      </c>
    </row>
    <row r="888" spans="1:5" x14ac:dyDescent="0.4">
      <c r="A888" s="6" t="s">
        <v>750</v>
      </c>
      <c r="B888" s="73">
        <v>0.89946666666662622</v>
      </c>
      <c r="C888" s="66">
        <v>0.89946666666662622</v>
      </c>
      <c r="D888" s="66">
        <v>0.89946666666662622</v>
      </c>
      <c r="E888" s="67">
        <v>149</v>
      </c>
    </row>
    <row r="889" spans="1:5" x14ac:dyDescent="0.4">
      <c r="A889" s="36" t="s">
        <v>751</v>
      </c>
      <c r="B889" s="73">
        <v>-0.33446000000003551</v>
      </c>
      <c r="C889" s="66">
        <v>0</v>
      </c>
      <c r="D889" s="66">
        <v>1.5873400000001601</v>
      </c>
      <c r="E889" s="67">
        <v>860</v>
      </c>
    </row>
    <row r="890" spans="1:5" x14ac:dyDescent="0.4">
      <c r="A890" s="6" t="s">
        <v>752</v>
      </c>
      <c r="B890" s="73">
        <v>-6.6900000000543969E-2</v>
      </c>
      <c r="C890" s="66">
        <v>0</v>
      </c>
      <c r="D890" s="66">
        <v>-6.6900000000543969E-2</v>
      </c>
      <c r="E890" s="67" t="s">
        <v>753</v>
      </c>
    </row>
    <row r="891" spans="1:5" x14ac:dyDescent="0.4">
      <c r="A891" s="36" t="s">
        <v>754</v>
      </c>
      <c r="B891" s="73">
        <v>-1.0948590000007243</v>
      </c>
      <c r="C891" s="66">
        <v>0</v>
      </c>
      <c r="D891" s="66">
        <v>-0.66837500000042382</v>
      </c>
      <c r="E891" s="67" t="s">
        <v>755</v>
      </c>
    </row>
    <row r="892" spans="1:5" x14ac:dyDescent="0.4">
      <c r="A892" s="123" t="s">
        <v>754</v>
      </c>
      <c r="B892" s="73">
        <f>'1102'!F4</f>
        <v>0.32635499999992135</v>
      </c>
      <c r="C892" s="66">
        <v>0</v>
      </c>
      <c r="D892" s="66">
        <v>0</v>
      </c>
      <c r="E892" s="67">
        <v>1102</v>
      </c>
    </row>
    <row r="893" spans="1:5" ht="62.25" x14ac:dyDescent="0.4">
      <c r="A893" s="36" t="s">
        <v>756</v>
      </c>
      <c r="B893" s="73">
        <v>-0.1438658297405766</v>
      </c>
      <c r="C893" s="66">
        <v>7.980903214015342</v>
      </c>
      <c r="D893" s="66">
        <v>5.0734170259403299E-2</v>
      </c>
      <c r="E893" s="75" t="s">
        <v>757</v>
      </c>
    </row>
    <row r="894" spans="1:5" x14ac:dyDescent="0.4">
      <c r="A894" s="22" t="s">
        <v>758</v>
      </c>
      <c r="B894" s="73">
        <v>-0.63459999999986394</v>
      </c>
      <c r="C894" s="66">
        <v>0</v>
      </c>
      <c r="D894" s="66">
        <v>0.26800000000002899</v>
      </c>
      <c r="E894" s="67">
        <v>1046</v>
      </c>
    </row>
    <row r="895" spans="1:5" x14ac:dyDescent="0.4">
      <c r="A895" s="143" t="s">
        <v>758</v>
      </c>
      <c r="B895" s="73">
        <f>'1114'!F8</f>
        <v>1.0807479999998577</v>
      </c>
      <c r="C895" s="66">
        <v>0</v>
      </c>
      <c r="D895" s="66">
        <v>0</v>
      </c>
      <c r="E895" s="67">
        <v>1114</v>
      </c>
    </row>
    <row r="896" spans="1:5" x14ac:dyDescent="0.4">
      <c r="A896" s="6" t="s">
        <v>759</v>
      </c>
      <c r="B896" s="73">
        <v>-0.33320000000003347</v>
      </c>
      <c r="C896" s="66">
        <v>0</v>
      </c>
      <c r="D896" s="66">
        <v>-0.33320000000003347</v>
      </c>
      <c r="E896" s="75">
        <v>317</v>
      </c>
    </row>
    <row r="897" spans="1:5" x14ac:dyDescent="0.4">
      <c r="A897" s="30" t="s">
        <v>760</v>
      </c>
      <c r="B897" s="73">
        <v>-0.5629600000000039</v>
      </c>
      <c r="C897" s="66">
        <v>0</v>
      </c>
      <c r="D897" s="66">
        <v>0</v>
      </c>
      <c r="E897" s="67">
        <v>1100</v>
      </c>
    </row>
    <row r="898" spans="1:5" x14ac:dyDescent="0.4">
      <c r="A898" s="24" t="s">
        <v>761</v>
      </c>
      <c r="B898" s="73">
        <v>9.3349999999645661E-3</v>
      </c>
      <c r="C898" s="66">
        <v>0</v>
      </c>
      <c r="D898" s="66">
        <v>0.2680000000000291</v>
      </c>
      <c r="E898" s="74">
        <v>1000</v>
      </c>
    </row>
    <row r="899" spans="1:5" ht="32.25" x14ac:dyDescent="0.4">
      <c r="A899" s="6" t="s">
        <v>762</v>
      </c>
      <c r="B899" s="73">
        <v>-0.10307000000037192</v>
      </c>
      <c r="C899" s="66">
        <v>0</v>
      </c>
      <c r="D899" s="66">
        <v>-0.13255000000040695</v>
      </c>
      <c r="E899" s="75" t="s">
        <v>763</v>
      </c>
    </row>
    <row r="900" spans="1:5" x14ac:dyDescent="0.4">
      <c r="A900" s="23" t="s">
        <v>762</v>
      </c>
      <c r="B900" s="73">
        <v>-0.43000000000006366</v>
      </c>
      <c r="C900" s="66">
        <v>0</v>
      </c>
      <c r="D900" s="66">
        <v>0</v>
      </c>
      <c r="E900" s="67">
        <v>984</v>
      </c>
    </row>
    <row r="901" spans="1:5" x14ac:dyDescent="0.4">
      <c r="A901" s="57" t="s">
        <v>762</v>
      </c>
      <c r="B901" s="73">
        <v>-7.9999999999245119E-3</v>
      </c>
      <c r="C901" s="66">
        <v>0</v>
      </c>
      <c r="D901" s="66">
        <v>0.2680000000000291</v>
      </c>
      <c r="E901" s="74">
        <v>1016</v>
      </c>
    </row>
    <row r="902" spans="1:5" x14ac:dyDescent="0.4">
      <c r="A902" s="38" t="s">
        <v>762</v>
      </c>
      <c r="B902" s="73">
        <v>0.13668350000000373</v>
      </c>
      <c r="C902" s="66">
        <v>0</v>
      </c>
      <c r="D902" s="66">
        <v>0</v>
      </c>
      <c r="E902" s="67">
        <v>1089</v>
      </c>
    </row>
    <row r="903" spans="1:5" x14ac:dyDescent="0.4">
      <c r="A903" s="131" t="s">
        <v>762</v>
      </c>
      <c r="B903" s="73">
        <f>'1106'!F8</f>
        <v>0.27946999999994659</v>
      </c>
      <c r="C903" s="66">
        <v>0</v>
      </c>
      <c r="D903" s="66">
        <v>0</v>
      </c>
      <c r="E903" s="67">
        <v>1106</v>
      </c>
    </row>
    <row r="904" spans="1:5" x14ac:dyDescent="0.4">
      <c r="A904" s="257" t="s">
        <v>762</v>
      </c>
      <c r="B904" s="73">
        <f>'1147'!F5</f>
        <v>0.46658000000002176</v>
      </c>
      <c r="C904" s="66">
        <v>0</v>
      </c>
      <c r="D904" s="66">
        <v>0</v>
      </c>
      <c r="E904" s="67">
        <v>1147</v>
      </c>
    </row>
    <row r="905" spans="1:5" x14ac:dyDescent="0.4">
      <c r="A905" s="257" t="s">
        <v>762</v>
      </c>
      <c r="B905" s="73">
        <f>'1163'!F4</f>
        <v>-853.41462000000001</v>
      </c>
      <c r="C905" s="66">
        <v>0</v>
      </c>
      <c r="D905" s="66">
        <v>0</v>
      </c>
      <c r="E905" s="67">
        <v>1163</v>
      </c>
    </row>
    <row r="906" spans="1:5" x14ac:dyDescent="0.4">
      <c r="A906" s="6" t="s">
        <v>764</v>
      </c>
      <c r="B906" s="73">
        <v>-0.5665700000000129</v>
      </c>
      <c r="C906" s="66"/>
      <c r="D906" s="66"/>
      <c r="E906" s="67">
        <v>740</v>
      </c>
    </row>
    <row r="907" spans="1:5" x14ac:dyDescent="0.4">
      <c r="A907" s="143" t="s">
        <v>764</v>
      </c>
      <c r="B907" s="73">
        <f>'1112'!F7</f>
        <v>0.28027000000003</v>
      </c>
      <c r="C907" s="66">
        <v>0</v>
      </c>
      <c r="D907" s="66">
        <v>0</v>
      </c>
      <c r="E907" s="67">
        <v>1112</v>
      </c>
    </row>
    <row r="908" spans="1:5" x14ac:dyDescent="0.4">
      <c r="A908" s="6" t="s">
        <v>765</v>
      </c>
      <c r="B908" s="73">
        <v>-0.42370000000005348</v>
      </c>
      <c r="C908" s="66">
        <v>0</v>
      </c>
      <c r="D908" s="66">
        <v>-0.42370000000005348</v>
      </c>
      <c r="E908" s="75">
        <v>527</v>
      </c>
    </row>
    <row r="909" spans="1:5" x14ac:dyDescent="0.4">
      <c r="A909" s="6" t="s">
        <v>766</v>
      </c>
      <c r="B909" s="73">
        <v>-0.58239999999977954</v>
      </c>
      <c r="C909" s="66">
        <v>0</v>
      </c>
      <c r="D909" s="66">
        <v>0</v>
      </c>
      <c r="E909" s="67" t="s">
        <v>767</v>
      </c>
    </row>
    <row r="910" spans="1:5" x14ac:dyDescent="0.4">
      <c r="A910" s="257" t="s">
        <v>1378</v>
      </c>
      <c r="B910" s="73">
        <f>'1144'!F5</f>
        <v>0.49799999999999045</v>
      </c>
      <c r="C910" s="66">
        <v>0</v>
      </c>
      <c r="D910" s="66">
        <v>0</v>
      </c>
      <c r="E910" s="67">
        <v>1144</v>
      </c>
    </row>
    <row r="911" spans="1:5" x14ac:dyDescent="0.4">
      <c r="A911" s="36" t="s">
        <v>768</v>
      </c>
      <c r="B911" s="73">
        <v>7.999999999992724E-2</v>
      </c>
      <c r="C911" s="66"/>
      <c r="D911" s="66"/>
      <c r="E911" s="67">
        <v>825</v>
      </c>
    </row>
    <row r="912" spans="1:5" x14ac:dyDescent="0.4">
      <c r="A912" s="6" t="s">
        <v>769</v>
      </c>
      <c r="B912" s="73">
        <v>-1.0265599999998472</v>
      </c>
      <c r="C912" s="66">
        <v>0</v>
      </c>
      <c r="D912" s="66">
        <v>-0.44931999999988648</v>
      </c>
      <c r="E912" s="75" t="s">
        <v>770</v>
      </c>
    </row>
    <row r="913" spans="1:5" x14ac:dyDescent="0.4">
      <c r="A913" s="6" t="s">
        <v>771</v>
      </c>
      <c r="B913" s="73">
        <v>-0.5022200000003636</v>
      </c>
      <c r="C913" s="66">
        <v>0</v>
      </c>
      <c r="D913" s="66">
        <v>-0.33480000000014343</v>
      </c>
      <c r="E913" s="75" t="s">
        <v>772</v>
      </c>
    </row>
    <row r="914" spans="1:5" ht="32.25" x14ac:dyDescent="0.4">
      <c r="A914" s="6" t="s">
        <v>773</v>
      </c>
      <c r="B914" s="73">
        <v>110.01491209468338</v>
      </c>
      <c r="C914" s="66">
        <v>0</v>
      </c>
      <c r="D914" s="66">
        <v>110.01491209468338</v>
      </c>
      <c r="E914" s="75" t="s">
        <v>774</v>
      </c>
    </row>
    <row r="915" spans="1:5" ht="47.25" x14ac:dyDescent="0.4">
      <c r="A915" s="6" t="s">
        <v>775</v>
      </c>
      <c r="B915" s="73">
        <v>-5.7953732858341027</v>
      </c>
      <c r="C915" s="66">
        <v>1.2556274174827422</v>
      </c>
      <c r="D915" s="66">
        <v>-0.22213728583432157</v>
      </c>
      <c r="E915" s="75" t="s">
        <v>776</v>
      </c>
    </row>
    <row r="916" spans="1:5" x14ac:dyDescent="0.4">
      <c r="A916" s="22" t="s">
        <v>775</v>
      </c>
      <c r="B916" s="73">
        <v>0.22347070000006397</v>
      </c>
      <c r="C916" s="66">
        <v>0</v>
      </c>
      <c r="D916" s="66">
        <v>0.26800000000002899</v>
      </c>
      <c r="E916" s="67">
        <v>1051</v>
      </c>
    </row>
    <row r="917" spans="1:5" x14ac:dyDescent="0.4">
      <c r="A917" s="25" t="s">
        <v>775</v>
      </c>
      <c r="B917" s="73">
        <v>-0.54734419999999773</v>
      </c>
      <c r="C917" s="66">
        <v>0</v>
      </c>
      <c r="D917" s="66">
        <v>0</v>
      </c>
      <c r="E917" s="74">
        <v>1075</v>
      </c>
    </row>
    <row r="918" spans="1:5" x14ac:dyDescent="0.4">
      <c r="A918" s="25" t="s">
        <v>775</v>
      </c>
      <c r="B918" s="73">
        <v>-0.23587500000007822</v>
      </c>
      <c r="C918" s="66">
        <v>0</v>
      </c>
      <c r="D918" s="66">
        <v>0</v>
      </c>
      <c r="E918" s="74">
        <v>1085</v>
      </c>
    </row>
    <row r="919" spans="1:5" x14ac:dyDescent="0.4">
      <c r="A919" s="257" t="s">
        <v>775</v>
      </c>
      <c r="B919" s="73">
        <f>'1138'!F4</f>
        <v>-67.609263000000055</v>
      </c>
      <c r="C919" s="66">
        <v>0</v>
      </c>
      <c r="D919" s="66">
        <v>0</v>
      </c>
      <c r="E919" s="67">
        <v>1138</v>
      </c>
    </row>
    <row r="920" spans="1:5" x14ac:dyDescent="0.4">
      <c r="A920" s="257" t="s">
        <v>775</v>
      </c>
      <c r="B920" s="73">
        <f>'1145'!F7</f>
        <v>-0.21744999999998527</v>
      </c>
      <c r="C920" s="66">
        <v>0</v>
      </c>
      <c r="D920" s="66">
        <v>0</v>
      </c>
      <c r="E920" s="67">
        <v>1145</v>
      </c>
    </row>
    <row r="921" spans="1:5" x14ac:dyDescent="0.4">
      <c r="A921" s="15" t="s">
        <v>777</v>
      </c>
      <c r="B921" s="76">
        <v>-5.0499999999829015E-2</v>
      </c>
      <c r="C921" s="66">
        <v>0</v>
      </c>
      <c r="D921" s="66">
        <v>0</v>
      </c>
      <c r="E921" s="67">
        <v>970</v>
      </c>
    </row>
    <row r="922" spans="1:5" x14ac:dyDescent="0.4">
      <c r="A922" s="71" t="s">
        <v>777</v>
      </c>
      <c r="B922" s="73">
        <v>-0.54371100000003025</v>
      </c>
      <c r="C922" s="72"/>
      <c r="D922" s="72"/>
      <c r="E922" s="45">
        <v>1038</v>
      </c>
    </row>
    <row r="923" spans="1:5" x14ac:dyDescent="0.4">
      <c r="A923" s="71" t="s">
        <v>778</v>
      </c>
      <c r="B923" s="73">
        <v>0.13082900000017617</v>
      </c>
      <c r="C923" s="72"/>
      <c r="D923" s="72"/>
      <c r="E923" s="45">
        <v>1036</v>
      </c>
    </row>
    <row r="924" spans="1:5" x14ac:dyDescent="0.4">
      <c r="A924" s="39" t="s">
        <v>778</v>
      </c>
      <c r="B924" s="73">
        <v>-5.7599999999979445E-2</v>
      </c>
      <c r="C924" s="66">
        <v>0</v>
      </c>
      <c r="D924" s="66">
        <v>0</v>
      </c>
      <c r="E924" s="33">
        <v>1061</v>
      </c>
    </row>
    <row r="925" spans="1:5" ht="32.25" x14ac:dyDescent="0.4">
      <c r="A925" s="42" t="s">
        <v>779</v>
      </c>
      <c r="B925" s="73">
        <v>-409.4506943955073</v>
      </c>
      <c r="C925" s="66">
        <v>-10.115194395506933</v>
      </c>
      <c r="D925" s="66">
        <v>-409.4506943955073</v>
      </c>
      <c r="E925" s="43" t="s">
        <v>780</v>
      </c>
    </row>
    <row r="926" spans="1:5" x14ac:dyDescent="0.4">
      <c r="A926" s="204" t="s">
        <v>1355</v>
      </c>
      <c r="B926" s="73">
        <f>'1124'!F8</f>
        <v>-0.10748999999998432</v>
      </c>
      <c r="C926" s="66">
        <v>0</v>
      </c>
      <c r="D926" s="66">
        <v>0</v>
      </c>
      <c r="E926" s="33">
        <v>1124</v>
      </c>
    </row>
    <row r="927" spans="1:5" x14ac:dyDescent="0.4">
      <c r="A927" s="204" t="s">
        <v>1356</v>
      </c>
      <c r="B927" s="73">
        <f>'1126'!F4</f>
        <v>-0.23315000000002328</v>
      </c>
      <c r="C927" s="66">
        <v>0</v>
      </c>
      <c r="D927" s="66">
        <v>0</v>
      </c>
      <c r="E927" s="33">
        <v>1126</v>
      </c>
    </row>
    <row r="928" spans="1:5" x14ac:dyDescent="0.4">
      <c r="A928" s="133" t="s">
        <v>1379</v>
      </c>
      <c r="B928" s="73">
        <f>'1151'!F4</f>
        <v>0.26503999999999905</v>
      </c>
      <c r="C928" s="66">
        <v>0</v>
      </c>
      <c r="D928" s="66">
        <v>0</v>
      </c>
      <c r="E928" s="33">
        <v>1151</v>
      </c>
    </row>
    <row r="929" spans="1:5" x14ac:dyDescent="0.4">
      <c r="A929" s="42" t="s">
        <v>781</v>
      </c>
      <c r="B929" s="73">
        <v>-0.45830225713001482</v>
      </c>
      <c r="C929" s="66">
        <v>2.5051310762038099</v>
      </c>
      <c r="D929" s="66">
        <v>6.1697742869966987E-2</v>
      </c>
      <c r="E929" s="43" t="s">
        <v>782</v>
      </c>
    </row>
    <row r="930" spans="1:5" x14ac:dyDescent="0.4">
      <c r="A930" s="204" t="s">
        <v>1354</v>
      </c>
      <c r="B930" s="73">
        <f>'1122'!F12</f>
        <v>0.29012000000000171</v>
      </c>
      <c r="C930" s="66">
        <v>0</v>
      </c>
      <c r="D930" s="66">
        <v>0</v>
      </c>
      <c r="E930" s="33">
        <v>1122</v>
      </c>
    </row>
    <row r="931" spans="1:5" x14ac:dyDescent="0.4">
      <c r="A931" s="42" t="s">
        <v>783</v>
      </c>
      <c r="B931" s="73">
        <v>46.592575448599746</v>
      </c>
      <c r="C931" s="66">
        <v>46.592575448599746</v>
      </c>
      <c r="D931" s="66">
        <v>46.592575448599746</v>
      </c>
      <c r="E931" s="43" t="s">
        <v>784</v>
      </c>
    </row>
    <row r="932" spans="1:5" x14ac:dyDescent="0.4">
      <c r="A932" s="42" t="s">
        <v>785</v>
      </c>
      <c r="B932" s="73">
        <v>-0.27602500000011787</v>
      </c>
      <c r="C932" s="66">
        <v>0</v>
      </c>
      <c r="D932" s="66">
        <v>-0.27602500000011787</v>
      </c>
      <c r="E932" s="33">
        <v>739</v>
      </c>
    </row>
    <row r="933" spans="1:5" x14ac:dyDescent="0.4">
      <c r="A933" s="133" t="s">
        <v>785</v>
      </c>
      <c r="B933" s="73">
        <f>'1133'!F6</f>
        <v>0.25205999999991491</v>
      </c>
      <c r="C933" s="66">
        <v>0</v>
      </c>
      <c r="D933" s="66">
        <v>0</v>
      </c>
      <c r="E933" s="33">
        <v>1133</v>
      </c>
    </row>
    <row r="934" spans="1:5" x14ac:dyDescent="0.4">
      <c r="A934" s="42" t="s">
        <v>786</v>
      </c>
      <c r="B934" s="73">
        <v>-0.61905800000005229</v>
      </c>
      <c r="C934" s="66">
        <v>0</v>
      </c>
      <c r="D934" s="66">
        <v>-0.61905800000005229</v>
      </c>
      <c r="E934" s="43" t="s">
        <v>787</v>
      </c>
    </row>
    <row r="935" spans="1:5" x14ac:dyDescent="0.4">
      <c r="A935" s="54" t="s">
        <v>786</v>
      </c>
      <c r="B935" s="73">
        <v>-0.18734999999992397</v>
      </c>
      <c r="C935" s="66">
        <v>0</v>
      </c>
      <c r="D935" s="66">
        <v>0</v>
      </c>
      <c r="E935" s="33">
        <v>995</v>
      </c>
    </row>
    <row r="936" spans="1:5" x14ac:dyDescent="0.4">
      <c r="A936" s="46" t="s">
        <v>786</v>
      </c>
      <c r="B936" s="73">
        <v>-0.4062940000000026</v>
      </c>
      <c r="C936" s="66">
        <v>0</v>
      </c>
      <c r="D936" s="66">
        <v>0</v>
      </c>
      <c r="E936" s="33">
        <v>1086</v>
      </c>
    </row>
    <row r="937" spans="1:5" x14ac:dyDescent="0.4">
      <c r="A937" s="42" t="s">
        <v>788</v>
      </c>
      <c r="B937" s="73">
        <v>-0.45255000000020118</v>
      </c>
      <c r="C937" s="66">
        <v>0</v>
      </c>
      <c r="D937" s="66">
        <v>-0.39031999999997424</v>
      </c>
      <c r="E937" s="33" t="s">
        <v>789</v>
      </c>
    </row>
    <row r="938" spans="1:5" x14ac:dyDescent="0.4">
      <c r="A938" s="204" t="s">
        <v>788</v>
      </c>
      <c r="B938" s="73">
        <f>'1125'!F10</f>
        <v>0.30296999999995933</v>
      </c>
      <c r="C938" s="66">
        <v>0</v>
      </c>
      <c r="D938" s="66">
        <v>0</v>
      </c>
      <c r="E938" s="33">
        <v>1125</v>
      </c>
    </row>
    <row r="939" spans="1:5" x14ac:dyDescent="0.4">
      <c r="A939" s="42" t="s">
        <v>790</v>
      </c>
      <c r="B939" s="73">
        <v>10.846999999999966</v>
      </c>
      <c r="C939" s="66">
        <v>0</v>
      </c>
      <c r="D939" s="66">
        <v>10.986999999999966</v>
      </c>
      <c r="E939" s="43" t="s">
        <v>791</v>
      </c>
    </row>
    <row r="940" spans="1:5" x14ac:dyDescent="0.4">
      <c r="A940" s="69" t="s">
        <v>790</v>
      </c>
      <c r="B940" s="73">
        <v>-0.45980000000002974</v>
      </c>
      <c r="C940" s="66">
        <v>0</v>
      </c>
      <c r="D940" s="66">
        <v>0.26800000000002899</v>
      </c>
      <c r="E940" s="33">
        <v>1046</v>
      </c>
    </row>
    <row r="941" spans="1:5" x14ac:dyDescent="0.4">
      <c r="A941" s="42" t="s">
        <v>792</v>
      </c>
      <c r="B941" s="73">
        <v>-33.095446265696978</v>
      </c>
      <c r="C941" s="66">
        <v>-33.095446265696978</v>
      </c>
      <c r="D941" s="66">
        <v>-33.095446265696978</v>
      </c>
      <c r="E941" s="43" t="s">
        <v>793</v>
      </c>
    </row>
    <row r="942" spans="1:5" x14ac:dyDescent="0.4">
      <c r="A942" s="70" t="s">
        <v>794</v>
      </c>
      <c r="B942" s="73">
        <v>-7.2400000000016007E-2</v>
      </c>
      <c r="C942" s="66"/>
      <c r="D942" s="66"/>
      <c r="E942" s="33">
        <v>826</v>
      </c>
    </row>
    <row r="943" spans="1:5" x14ac:dyDescent="0.4">
      <c r="A943" s="42" t="s">
        <v>795</v>
      </c>
      <c r="B943" s="73">
        <v>180.9091100000002</v>
      </c>
      <c r="C943" s="66">
        <v>0</v>
      </c>
      <c r="D943" s="66">
        <v>-0.52480000000002747</v>
      </c>
      <c r="E943" s="43" t="s">
        <v>796</v>
      </c>
    </row>
    <row r="944" spans="1:5" x14ac:dyDescent="0.4">
      <c r="A944" s="46" t="s">
        <v>795</v>
      </c>
      <c r="B944" s="73">
        <v>-0.27839900000003581</v>
      </c>
      <c r="C944" s="66">
        <v>0</v>
      </c>
      <c r="D944" s="66">
        <v>0</v>
      </c>
      <c r="E944" s="33">
        <v>1087</v>
      </c>
    </row>
    <row r="945" spans="1:5" x14ac:dyDescent="0.4">
      <c r="A945" s="42" t="s">
        <v>797</v>
      </c>
      <c r="B945" s="73">
        <v>-15.800000000000011</v>
      </c>
      <c r="C945" s="66">
        <v>0</v>
      </c>
      <c r="D945" s="66">
        <v>-15.800000000000011</v>
      </c>
      <c r="E945" s="43">
        <v>379</v>
      </c>
    </row>
    <row r="946" spans="1:5" x14ac:dyDescent="0.4">
      <c r="A946" s="42" t="s">
        <v>798</v>
      </c>
      <c r="B946" s="73">
        <v>0.28880000000003747</v>
      </c>
      <c r="C946" s="66">
        <v>0</v>
      </c>
      <c r="D946" s="66">
        <v>0.28880000000003747</v>
      </c>
      <c r="E946" s="43" t="s">
        <v>799</v>
      </c>
    </row>
    <row r="947" spans="1:5" x14ac:dyDescent="0.4">
      <c r="A947" s="133" t="s">
        <v>1380</v>
      </c>
      <c r="B947" s="73">
        <f>'1151'!F5</f>
        <v>0.40148000000044703</v>
      </c>
      <c r="C947" s="66">
        <v>0</v>
      </c>
      <c r="D947" s="66">
        <v>0</v>
      </c>
      <c r="E947" s="33">
        <v>1151</v>
      </c>
    </row>
    <row r="948" spans="1:5" x14ac:dyDescent="0.4">
      <c r="A948" s="42" t="s">
        <v>800</v>
      </c>
      <c r="B948" s="73">
        <v>0.48192499999998972</v>
      </c>
      <c r="C948" s="66"/>
      <c r="D948" s="66">
        <v>0.48192499999998972</v>
      </c>
      <c r="E948" s="33">
        <v>690</v>
      </c>
    </row>
    <row r="949" spans="1:5" x14ac:dyDescent="0.4">
      <c r="A949" s="42" t="s">
        <v>801</v>
      </c>
      <c r="B949" s="73">
        <v>-4.5252352941179197</v>
      </c>
      <c r="C949" s="66">
        <v>-4.5252352941179197</v>
      </c>
      <c r="D949" s="66">
        <v>-4.5252352941179197</v>
      </c>
      <c r="E949" s="43">
        <v>246</v>
      </c>
    </row>
    <row r="950" spans="1:5" x14ac:dyDescent="0.4">
      <c r="A950" s="6" t="s">
        <v>802</v>
      </c>
      <c r="B950" s="73">
        <v>-0.45079999999998677</v>
      </c>
      <c r="C950" s="66">
        <v>0</v>
      </c>
      <c r="D950" s="66">
        <v>-0.45079999999998677</v>
      </c>
      <c r="E950" s="43">
        <v>618</v>
      </c>
    </row>
    <row r="951" spans="1:5" x14ac:dyDescent="0.4">
      <c r="A951" s="6" t="s">
        <v>803</v>
      </c>
      <c r="B951" s="73">
        <v>-0.32199999999988904</v>
      </c>
      <c r="C951" s="66">
        <v>0</v>
      </c>
      <c r="D951" s="66">
        <v>-0.32199999999988904</v>
      </c>
      <c r="E951" s="43">
        <v>548</v>
      </c>
    </row>
    <row r="952" spans="1:5" x14ac:dyDescent="0.4">
      <c r="A952" s="6" t="s">
        <v>804</v>
      </c>
      <c r="B952" s="73">
        <v>-0.14105999999986807</v>
      </c>
      <c r="C952" s="66">
        <v>0</v>
      </c>
      <c r="D952" s="66">
        <v>-0.14105999999986807</v>
      </c>
      <c r="E952" s="43" t="s">
        <v>805</v>
      </c>
    </row>
    <row r="953" spans="1:5" x14ac:dyDescent="0.4">
      <c r="A953" s="23" t="s">
        <v>804</v>
      </c>
      <c r="B953" s="73">
        <v>-0.46534999999994398</v>
      </c>
      <c r="C953" s="66">
        <v>0</v>
      </c>
      <c r="D953" s="66">
        <v>0</v>
      </c>
      <c r="E953" s="33">
        <v>995</v>
      </c>
    </row>
    <row r="954" spans="1:5" x14ac:dyDescent="0.4">
      <c r="A954" s="6" t="s">
        <v>806</v>
      </c>
      <c r="B954" s="73">
        <v>-0.35584000000017113</v>
      </c>
      <c r="C954" s="66">
        <v>0</v>
      </c>
      <c r="D954" s="66">
        <v>0.2680000000000291</v>
      </c>
      <c r="E954" s="33">
        <v>880</v>
      </c>
    </row>
    <row r="955" spans="1:5" ht="77.25" x14ac:dyDescent="0.4">
      <c r="A955" s="6" t="s">
        <v>807</v>
      </c>
      <c r="B955" s="73">
        <v>-0.90145230125426679</v>
      </c>
      <c r="C955" s="66">
        <v>0</v>
      </c>
      <c r="D955" s="66">
        <v>-1.5377523012541587</v>
      </c>
      <c r="E955" s="43" t="s">
        <v>808</v>
      </c>
    </row>
    <row r="956" spans="1:5" x14ac:dyDescent="0.4">
      <c r="A956" s="57" t="s">
        <v>807</v>
      </c>
      <c r="B956" s="73">
        <v>-5.2579999999807114E-2</v>
      </c>
      <c r="C956" s="66">
        <v>0</v>
      </c>
      <c r="D956" s="66">
        <v>0.2680000000000291</v>
      </c>
      <c r="E956" s="45">
        <v>1018</v>
      </c>
    </row>
    <row r="957" spans="1:5" x14ac:dyDescent="0.4">
      <c r="A957" s="22" t="s">
        <v>807</v>
      </c>
      <c r="B957" s="73">
        <v>0.30347999999980857</v>
      </c>
      <c r="C957" s="66">
        <v>0</v>
      </c>
      <c r="D957" s="66">
        <v>0.26800000000002899</v>
      </c>
      <c r="E957" s="33">
        <v>1047</v>
      </c>
    </row>
    <row r="958" spans="1:5" x14ac:dyDescent="0.4">
      <c r="A958" s="25" t="s">
        <v>807</v>
      </c>
      <c r="B958" s="73">
        <v>-0.35500000000001819</v>
      </c>
      <c r="C958" s="66">
        <v>0</v>
      </c>
      <c r="D958" s="66">
        <v>0</v>
      </c>
      <c r="E958" s="45">
        <v>1072</v>
      </c>
    </row>
    <row r="959" spans="1:5" x14ac:dyDescent="0.4">
      <c r="A959" s="123" t="s">
        <v>807</v>
      </c>
      <c r="B959" s="73">
        <f>'1101'!F7</f>
        <v>-7.6999999998861313E-3</v>
      </c>
      <c r="C959" s="66">
        <v>0</v>
      </c>
      <c r="D959" s="66">
        <v>0</v>
      </c>
      <c r="E959" s="33">
        <v>1101</v>
      </c>
    </row>
    <row r="960" spans="1:5" x14ac:dyDescent="0.4">
      <c r="A960" s="185" t="s">
        <v>807</v>
      </c>
      <c r="B960" s="73">
        <f>'1118'!F5</f>
        <v>0.38179999999999836</v>
      </c>
      <c r="C960" s="66">
        <v>0</v>
      </c>
      <c r="D960" s="66">
        <v>0</v>
      </c>
      <c r="E960" s="33">
        <v>1118</v>
      </c>
    </row>
    <row r="961" spans="1:5" x14ac:dyDescent="0.4">
      <c r="A961" s="224" t="s">
        <v>807</v>
      </c>
      <c r="B961" s="73">
        <f>'1127'!F10</f>
        <v>-0.26719999999977517</v>
      </c>
      <c r="C961" s="66">
        <v>0</v>
      </c>
      <c r="D961" s="66">
        <v>0</v>
      </c>
      <c r="E961" s="33">
        <v>1127</v>
      </c>
    </row>
    <row r="962" spans="1:5" x14ac:dyDescent="0.4">
      <c r="A962" s="6" t="s">
        <v>809</v>
      </c>
      <c r="B962" s="73">
        <v>0.25009999999986121</v>
      </c>
      <c r="C962" s="66"/>
      <c r="D962" s="66">
        <v>4.0699999999901593E-2</v>
      </c>
      <c r="E962" s="43" t="s">
        <v>810</v>
      </c>
    </row>
    <row r="963" spans="1:5" x14ac:dyDescent="0.4">
      <c r="A963" s="257" t="s">
        <v>809</v>
      </c>
      <c r="B963" s="73">
        <f>'1137'!F10</f>
        <v>12.064799999999991</v>
      </c>
      <c r="C963" s="66">
        <v>0</v>
      </c>
      <c r="D963" s="66">
        <v>0</v>
      </c>
      <c r="E963" s="33">
        <v>1137</v>
      </c>
    </row>
    <row r="964" spans="1:5" x14ac:dyDescent="0.4">
      <c r="A964" s="257" t="s">
        <v>809</v>
      </c>
      <c r="B964" s="73">
        <f>'1154'!F4</f>
        <v>0.36303899999984424</v>
      </c>
      <c r="C964" s="66">
        <v>0</v>
      </c>
      <c r="D964" s="66">
        <v>0</v>
      </c>
      <c r="E964" s="33">
        <v>1154</v>
      </c>
    </row>
    <row r="965" spans="1:5" x14ac:dyDescent="0.4">
      <c r="A965" s="6" t="s">
        <v>811</v>
      </c>
      <c r="B965" s="73">
        <v>8.6080000000038126E-2</v>
      </c>
      <c r="C965" s="66">
        <v>0</v>
      </c>
      <c r="D965" s="66">
        <v>0.2680000000000291</v>
      </c>
      <c r="E965" s="33">
        <v>880</v>
      </c>
    </row>
    <row r="966" spans="1:5" x14ac:dyDescent="0.4">
      <c r="A966" s="6" t="s">
        <v>811</v>
      </c>
      <c r="B966" s="73">
        <v>-0.38350000000002638</v>
      </c>
      <c r="C966" s="66">
        <v>0</v>
      </c>
      <c r="D966" s="66">
        <v>0.2680000000000291</v>
      </c>
      <c r="E966" s="33">
        <v>917</v>
      </c>
    </row>
    <row r="967" spans="1:5" x14ac:dyDescent="0.4">
      <c r="A967" s="23" t="s">
        <v>811</v>
      </c>
      <c r="B967" s="73">
        <v>-0.81440000000003465</v>
      </c>
      <c r="C967" s="66">
        <v>0</v>
      </c>
      <c r="D967" s="66">
        <v>0</v>
      </c>
      <c r="E967" s="33">
        <v>990</v>
      </c>
    </row>
    <row r="968" spans="1:5" x14ac:dyDescent="0.4">
      <c r="A968" s="311" t="s">
        <v>811</v>
      </c>
      <c r="B968" s="76">
        <f>'1117'!F6</f>
        <v>-0.17079999999998563</v>
      </c>
      <c r="C968" s="66">
        <v>0</v>
      </c>
      <c r="D968" s="66">
        <v>0</v>
      </c>
      <c r="E968" s="67">
        <v>1117</v>
      </c>
    </row>
    <row r="969" spans="1:5" x14ac:dyDescent="0.4">
      <c r="A969" s="133" t="s">
        <v>811</v>
      </c>
      <c r="B969" s="73">
        <f>'1134'!F10</f>
        <v>-0.49091999999996005</v>
      </c>
      <c r="C969" s="66">
        <v>0</v>
      </c>
      <c r="D969" s="66">
        <v>0</v>
      </c>
      <c r="E969" s="33">
        <v>1134</v>
      </c>
    </row>
    <row r="970" spans="1:5" x14ac:dyDescent="0.4">
      <c r="A970" s="6" t="s">
        <v>812</v>
      </c>
      <c r="B970" s="73">
        <v>4.1971830986540226E-3</v>
      </c>
      <c r="C970" s="66">
        <v>4.1971830986540226E-3</v>
      </c>
      <c r="D970" s="66">
        <v>4.1971830986540226E-3</v>
      </c>
      <c r="E970" s="43">
        <v>216</v>
      </c>
    </row>
    <row r="971" spans="1:5" x14ac:dyDescent="0.4">
      <c r="A971" s="6" t="s">
        <v>813</v>
      </c>
      <c r="B971" s="73">
        <v>211.3542205273834</v>
      </c>
      <c r="C971" s="66">
        <v>0.62268052738340884</v>
      </c>
      <c r="D971" s="66">
        <v>211.3542205273834</v>
      </c>
      <c r="E971" s="43" t="s">
        <v>814</v>
      </c>
    </row>
    <row r="972" spans="1:5" x14ac:dyDescent="0.4">
      <c r="A972" s="57" t="s">
        <v>815</v>
      </c>
      <c r="B972" s="73">
        <v>-0.33037999999987733</v>
      </c>
      <c r="C972" s="66">
        <v>0</v>
      </c>
      <c r="D972" s="66">
        <v>0.2680000000000291</v>
      </c>
      <c r="E972" s="45">
        <v>1018</v>
      </c>
    </row>
    <row r="973" spans="1:5" x14ac:dyDescent="0.4">
      <c r="A973" s="257" t="s">
        <v>815</v>
      </c>
      <c r="B973" s="73">
        <f>'1153'!F7</f>
        <v>-9.3718000000080792E-2</v>
      </c>
      <c r="C973" s="66">
        <v>0</v>
      </c>
      <c r="D973" s="66">
        <v>0</v>
      </c>
      <c r="E973" s="33">
        <v>1153</v>
      </c>
    </row>
    <row r="974" spans="1:5" x14ac:dyDescent="0.4">
      <c r="A974" s="6" t="s">
        <v>816</v>
      </c>
      <c r="B974" s="73">
        <v>-1.152120000000366</v>
      </c>
      <c r="C974" s="66">
        <v>0</v>
      </c>
      <c r="D974" s="66">
        <v>-1.0998000000003003</v>
      </c>
      <c r="E974" s="43" t="s">
        <v>817</v>
      </c>
    </row>
    <row r="975" spans="1:5" x14ac:dyDescent="0.4">
      <c r="A975" s="28" t="s">
        <v>816</v>
      </c>
      <c r="B975" s="73">
        <v>-0.10030000000000427</v>
      </c>
      <c r="C975" s="66">
        <v>0</v>
      </c>
      <c r="D975" s="66">
        <v>0.26800000000002899</v>
      </c>
      <c r="E975" s="45">
        <v>1024</v>
      </c>
    </row>
    <row r="976" spans="1:5" x14ac:dyDescent="0.4">
      <c r="A976" s="6" t="s">
        <v>818</v>
      </c>
      <c r="B976" s="73">
        <v>-0.18197999999983949</v>
      </c>
      <c r="C976" s="66">
        <v>0</v>
      </c>
      <c r="D976" s="66">
        <v>-0.18197999999983949</v>
      </c>
      <c r="E976" s="43">
        <v>358</v>
      </c>
    </row>
    <row r="977" spans="1:5" x14ac:dyDescent="0.4">
      <c r="A977" s="6" t="s">
        <v>819</v>
      </c>
      <c r="B977" s="73">
        <v>-0.17340000000058353</v>
      </c>
      <c r="C977" s="66">
        <v>0</v>
      </c>
      <c r="D977" s="66">
        <v>-0.17340000000058353</v>
      </c>
      <c r="E977" s="43">
        <v>502</v>
      </c>
    </row>
    <row r="978" spans="1:5" x14ac:dyDescent="0.4">
      <c r="A978" s="224" t="s">
        <v>1362</v>
      </c>
      <c r="B978" s="73">
        <f>'1130'!F4</f>
        <v>0.36910000000011678</v>
      </c>
      <c r="C978" s="66">
        <v>0</v>
      </c>
      <c r="D978" s="66">
        <v>0</v>
      </c>
      <c r="E978" s="33">
        <v>1130</v>
      </c>
    </row>
    <row r="979" spans="1:5" x14ac:dyDescent="0.4">
      <c r="A979" s="6" t="s">
        <v>820</v>
      </c>
      <c r="B979" s="73">
        <v>21.463988475835805</v>
      </c>
      <c r="C979" s="66">
        <v>4.2400884758364157</v>
      </c>
      <c r="D979" s="66">
        <v>21.463988475835805</v>
      </c>
      <c r="E979" s="43" t="s">
        <v>821</v>
      </c>
    </row>
    <row r="980" spans="1:5" x14ac:dyDescent="0.4">
      <c r="A980" s="6" t="s">
        <v>822</v>
      </c>
      <c r="B980" s="73">
        <v>-5.3200000000060754E-2</v>
      </c>
      <c r="C980" s="66"/>
      <c r="D980" s="66">
        <v>-5.3200000000060754E-2</v>
      </c>
      <c r="E980" s="43">
        <v>647</v>
      </c>
    </row>
    <row r="981" spans="1:5" x14ac:dyDescent="0.4">
      <c r="A981" s="6" t="s">
        <v>823</v>
      </c>
      <c r="B981" s="73">
        <v>-0.33408000000002858</v>
      </c>
      <c r="C981" s="66">
        <v>0</v>
      </c>
      <c r="D981" s="66">
        <v>0.2680000000000291</v>
      </c>
      <c r="E981" s="33">
        <v>964</v>
      </c>
    </row>
    <row r="982" spans="1:5" x14ac:dyDescent="0.4">
      <c r="A982" s="51" t="s">
        <v>824</v>
      </c>
      <c r="B982" s="73">
        <v>-0.52946099999985563</v>
      </c>
      <c r="C982" s="66">
        <v>0</v>
      </c>
      <c r="D982" s="66">
        <v>0.2680000000000291</v>
      </c>
      <c r="E982" s="33">
        <v>1014</v>
      </c>
    </row>
    <row r="983" spans="1:5" x14ac:dyDescent="0.4">
      <c r="A983" s="29" t="s">
        <v>824</v>
      </c>
      <c r="B983" s="73">
        <v>-0.46464000000014494</v>
      </c>
      <c r="C983" s="66">
        <v>0</v>
      </c>
      <c r="D983" s="66">
        <v>0</v>
      </c>
      <c r="E983" s="33">
        <v>1063</v>
      </c>
    </row>
    <row r="984" spans="1:5" x14ac:dyDescent="0.4">
      <c r="A984" s="257" t="s">
        <v>824</v>
      </c>
      <c r="B984" s="73">
        <f>'1149'!F6</f>
        <v>0.55452000000013868</v>
      </c>
      <c r="C984" s="66">
        <v>0</v>
      </c>
      <c r="D984" s="66">
        <v>0</v>
      </c>
      <c r="E984" s="33">
        <v>1149</v>
      </c>
    </row>
    <row r="985" spans="1:5" x14ac:dyDescent="0.4">
      <c r="A985" s="6" t="s">
        <v>825</v>
      </c>
      <c r="B985" s="73">
        <v>-0.14240000000012287</v>
      </c>
      <c r="C985" s="66">
        <v>0</v>
      </c>
      <c r="D985" s="66">
        <v>-0.14240000000012287</v>
      </c>
      <c r="E985" s="43" t="s">
        <v>826</v>
      </c>
    </row>
    <row r="986" spans="1:5" x14ac:dyDescent="0.4">
      <c r="A986" s="6" t="s">
        <v>827</v>
      </c>
      <c r="B986" s="73">
        <v>-0.46687500000007276</v>
      </c>
      <c r="C986" s="66">
        <v>0</v>
      </c>
      <c r="D986" s="66">
        <v>7.1000000000367436E-3</v>
      </c>
      <c r="E986" s="43" t="s">
        <v>828</v>
      </c>
    </row>
    <row r="987" spans="1:5" x14ac:dyDescent="0.4">
      <c r="A987" s="51" t="s">
        <v>827</v>
      </c>
      <c r="B987" s="73">
        <v>-0.43891000000002123</v>
      </c>
      <c r="C987" s="66">
        <v>0</v>
      </c>
      <c r="D987" s="66">
        <v>0.2680000000000291</v>
      </c>
      <c r="E987" s="33">
        <v>1005</v>
      </c>
    </row>
    <row r="988" spans="1:5" x14ac:dyDescent="0.4">
      <c r="A988" s="257" t="s">
        <v>827</v>
      </c>
      <c r="B988" s="73">
        <f>'1138'!F5</f>
        <v>0.36565299999995204</v>
      </c>
      <c r="C988" s="66">
        <v>0</v>
      </c>
      <c r="D988" s="66">
        <v>0</v>
      </c>
      <c r="E988" s="33">
        <v>1138</v>
      </c>
    </row>
    <row r="989" spans="1:5" ht="47.25" x14ac:dyDescent="0.4">
      <c r="A989" s="19" t="s">
        <v>829</v>
      </c>
      <c r="B989" s="73">
        <v>285.61035445528819</v>
      </c>
      <c r="C989" s="66">
        <v>3.0998262084274302</v>
      </c>
      <c r="D989" s="66">
        <v>-1.0660595447120045</v>
      </c>
      <c r="E989" s="43" t="s">
        <v>830</v>
      </c>
    </row>
    <row r="990" spans="1:5" x14ac:dyDescent="0.4">
      <c r="A990" s="23" t="s">
        <v>829</v>
      </c>
      <c r="B990" s="73">
        <v>-0.47360000000026048</v>
      </c>
      <c r="C990" s="66">
        <v>0</v>
      </c>
      <c r="D990" s="66">
        <v>0</v>
      </c>
      <c r="E990" s="33">
        <v>985</v>
      </c>
    </row>
    <row r="991" spans="1:5" x14ac:dyDescent="0.4">
      <c r="A991" s="24" t="s">
        <v>829</v>
      </c>
      <c r="B991" s="73">
        <v>-0.350750000000005</v>
      </c>
      <c r="C991" s="66">
        <v>0</v>
      </c>
      <c r="D991" s="66">
        <v>0</v>
      </c>
      <c r="E991" s="45">
        <v>1002</v>
      </c>
    </row>
    <row r="992" spans="1:5" x14ac:dyDescent="0.4">
      <c r="A992" s="28" t="s">
        <v>829</v>
      </c>
      <c r="B992" s="73">
        <v>-307.29538875000003</v>
      </c>
      <c r="C992" s="66">
        <v>0</v>
      </c>
      <c r="D992" s="66">
        <v>0.26800000000002899</v>
      </c>
      <c r="E992" s="45">
        <v>1033</v>
      </c>
    </row>
    <row r="993" spans="1:5" x14ac:dyDescent="0.4">
      <c r="A993" s="28" t="s">
        <v>829</v>
      </c>
      <c r="B993" s="73">
        <v>22.551994000000377</v>
      </c>
      <c r="C993" s="66">
        <v>0</v>
      </c>
      <c r="D993" s="66">
        <v>0.26800000000002899</v>
      </c>
      <c r="E993" s="45">
        <v>1027</v>
      </c>
    </row>
    <row r="994" spans="1:5" x14ac:dyDescent="0.4">
      <c r="A994" s="51" t="s">
        <v>829</v>
      </c>
      <c r="B994" s="73">
        <v>-2.9012499999225838E-3</v>
      </c>
      <c r="C994" s="66">
        <v>0</v>
      </c>
      <c r="D994" s="66">
        <v>0.2680000000000291</v>
      </c>
      <c r="E994" s="45">
        <v>1035</v>
      </c>
    </row>
    <row r="995" spans="1:5" x14ac:dyDescent="0.4">
      <c r="A995" s="17" t="s">
        <v>829</v>
      </c>
      <c r="B995" s="73">
        <v>-0.40582399999993868</v>
      </c>
      <c r="C995" s="72"/>
      <c r="D995" s="72"/>
      <c r="E995" s="45">
        <v>1037</v>
      </c>
    </row>
    <row r="996" spans="1:5" x14ac:dyDescent="0.4">
      <c r="A996" s="22" t="s">
        <v>829</v>
      </c>
      <c r="B996" s="73">
        <v>0.86378119999994851</v>
      </c>
      <c r="C996" s="66">
        <v>0</v>
      </c>
      <c r="D996" s="66">
        <v>0.26800000000002899</v>
      </c>
      <c r="E996" s="33">
        <v>1048</v>
      </c>
    </row>
    <row r="997" spans="1:5" x14ac:dyDescent="0.4">
      <c r="A997" s="29" t="s">
        <v>829</v>
      </c>
      <c r="B997" s="73">
        <v>0.10089999999991051</v>
      </c>
      <c r="C997" s="66">
        <v>0</v>
      </c>
      <c r="D997" s="66">
        <v>0</v>
      </c>
      <c r="E997" s="33">
        <v>1070</v>
      </c>
    </row>
    <row r="998" spans="1:5" x14ac:dyDescent="0.4">
      <c r="A998" s="25" t="s">
        <v>829</v>
      </c>
      <c r="B998" s="73">
        <v>-0.18200000000001637</v>
      </c>
      <c r="C998" s="66">
        <v>0</v>
      </c>
      <c r="D998" s="66">
        <v>0</v>
      </c>
      <c r="E998" s="45">
        <v>1072</v>
      </c>
    </row>
    <row r="999" spans="1:5" x14ac:dyDescent="0.4">
      <c r="A999" s="25" t="s">
        <v>829</v>
      </c>
      <c r="B999" s="73">
        <v>2185.0410900000002</v>
      </c>
      <c r="C999" s="66">
        <v>0</v>
      </c>
      <c r="D999" s="66">
        <v>0</v>
      </c>
      <c r="E999" s="45">
        <v>1080</v>
      </c>
    </row>
    <row r="1000" spans="1:5" x14ac:dyDescent="0.4">
      <c r="A1000" s="25" t="s">
        <v>829</v>
      </c>
      <c r="B1000" s="73">
        <v>-2184.886305</v>
      </c>
      <c r="C1000" s="66">
        <v>0</v>
      </c>
      <c r="D1000" s="66">
        <v>0</v>
      </c>
      <c r="E1000" s="45">
        <v>1081</v>
      </c>
    </row>
    <row r="1001" spans="1:5" x14ac:dyDescent="0.4">
      <c r="A1001" s="25" t="s">
        <v>829</v>
      </c>
      <c r="B1001" s="73">
        <v>-0.38523550000036266</v>
      </c>
      <c r="C1001" s="66">
        <v>0</v>
      </c>
      <c r="D1001" s="66">
        <v>0</v>
      </c>
      <c r="E1001" s="45">
        <v>1085</v>
      </c>
    </row>
    <row r="1002" spans="1:5" x14ac:dyDescent="0.4">
      <c r="A1002" s="38" t="s">
        <v>829</v>
      </c>
      <c r="B1002" s="73">
        <v>0.32001999999999953</v>
      </c>
      <c r="C1002" s="66">
        <v>0</v>
      </c>
      <c r="D1002" s="66">
        <v>0</v>
      </c>
      <c r="E1002" s="33">
        <v>1086</v>
      </c>
    </row>
    <row r="1003" spans="1:5" x14ac:dyDescent="0.4">
      <c r="A1003" s="38" t="s">
        <v>829</v>
      </c>
      <c r="B1003" s="73">
        <v>-0.29120000000011714</v>
      </c>
      <c r="C1003" s="66">
        <v>0</v>
      </c>
      <c r="D1003" s="66">
        <v>0</v>
      </c>
      <c r="E1003" s="33">
        <v>1091</v>
      </c>
    </row>
    <row r="1004" spans="1:5" x14ac:dyDescent="0.4">
      <c r="A1004" s="30" t="s">
        <v>829</v>
      </c>
      <c r="B1004" s="73">
        <v>-0.34677650000000426</v>
      </c>
      <c r="C1004" s="66">
        <v>0</v>
      </c>
      <c r="D1004" s="66">
        <v>0</v>
      </c>
      <c r="E1004" s="33">
        <v>1096</v>
      </c>
    </row>
    <row r="1005" spans="1:5" x14ac:dyDescent="0.4">
      <c r="A1005" s="123" t="s">
        <v>829</v>
      </c>
      <c r="B1005" s="73">
        <f>'1104'!F5</f>
        <v>0.45751000000007025</v>
      </c>
      <c r="C1005" s="66">
        <v>0</v>
      </c>
      <c r="D1005" s="66">
        <v>0</v>
      </c>
      <c r="E1005" s="33">
        <v>1104</v>
      </c>
    </row>
    <row r="1006" spans="1:5" x14ac:dyDescent="0.4">
      <c r="A1006" s="135" t="s">
        <v>829</v>
      </c>
      <c r="B1006" s="73">
        <f>'1108'!F5</f>
        <v>-0.47429200000010496</v>
      </c>
      <c r="C1006" s="66">
        <v>0</v>
      </c>
      <c r="D1006" s="66">
        <v>0</v>
      </c>
      <c r="E1006" s="33">
        <v>1108</v>
      </c>
    </row>
    <row r="1007" spans="1:5" x14ac:dyDescent="0.4">
      <c r="A1007" s="257" t="s">
        <v>829</v>
      </c>
      <c r="B1007" s="73">
        <f>'1145'!F4</f>
        <v>0.41460000000006403</v>
      </c>
      <c r="C1007" s="66">
        <v>0</v>
      </c>
      <c r="D1007" s="66">
        <v>0</v>
      </c>
      <c r="E1007" s="33">
        <v>1145</v>
      </c>
    </row>
    <row r="1008" spans="1:5" x14ac:dyDescent="0.4">
      <c r="A1008" s="257" t="s">
        <v>1382</v>
      </c>
      <c r="B1008" s="73">
        <f>'1159'!F4</f>
        <v>0.18358000000000629</v>
      </c>
      <c r="C1008" s="66">
        <v>0</v>
      </c>
      <c r="D1008" s="66">
        <v>0</v>
      </c>
      <c r="E1008" s="33">
        <v>1159</v>
      </c>
    </row>
    <row r="1009" spans="1:5" x14ac:dyDescent="0.4">
      <c r="A1009" s="257" t="s">
        <v>829</v>
      </c>
      <c r="B1009" s="73">
        <f>'1161'!F5</f>
        <v>-1016.22822</v>
      </c>
      <c r="C1009" s="66">
        <v>0</v>
      </c>
      <c r="D1009" s="66">
        <v>0</v>
      </c>
      <c r="E1009" s="33">
        <v>1161</v>
      </c>
    </row>
    <row r="1010" spans="1:5" x14ac:dyDescent="0.4">
      <c r="A1010" s="6" t="s">
        <v>831</v>
      </c>
      <c r="B1010" s="73">
        <v>0.21720000000004802</v>
      </c>
      <c r="C1010" s="66">
        <v>0</v>
      </c>
      <c r="D1010" s="66">
        <v>0.21720000000004802</v>
      </c>
      <c r="E1010" s="33">
        <v>664</v>
      </c>
    </row>
    <row r="1011" spans="1:5" x14ac:dyDescent="0.4">
      <c r="A1011" s="6" t="s">
        <v>832</v>
      </c>
      <c r="B1011" s="73">
        <v>0.10860000000019454</v>
      </c>
      <c r="C1011" s="66">
        <v>0</v>
      </c>
      <c r="D1011" s="66">
        <v>0.10860000000019454</v>
      </c>
      <c r="E1011" s="43">
        <v>446</v>
      </c>
    </row>
    <row r="1012" spans="1:5" ht="32.25" x14ac:dyDescent="0.4">
      <c r="A1012" s="6" t="s">
        <v>833</v>
      </c>
      <c r="B1012" s="73">
        <v>25.590499999999508</v>
      </c>
      <c r="C1012" s="66">
        <v>0</v>
      </c>
      <c r="D1012" s="66">
        <v>26.40289999999959</v>
      </c>
      <c r="E1012" s="43" t="s">
        <v>834</v>
      </c>
    </row>
    <row r="1013" spans="1:5" x14ac:dyDescent="0.4">
      <c r="A1013" s="51" t="s">
        <v>833</v>
      </c>
      <c r="B1013" s="73">
        <v>-0.32814999999993688</v>
      </c>
      <c r="C1013" s="66">
        <v>0</v>
      </c>
      <c r="D1013" s="66">
        <v>0.2680000000000291</v>
      </c>
      <c r="E1013" s="33">
        <v>1009</v>
      </c>
    </row>
    <row r="1014" spans="1:5" x14ac:dyDescent="0.4">
      <c r="A1014" s="28" t="s">
        <v>833</v>
      </c>
      <c r="B1014" s="73">
        <v>-0.48787000000038461</v>
      </c>
      <c r="C1014" s="66">
        <v>0</v>
      </c>
      <c r="D1014" s="66">
        <v>0.26800000000002899</v>
      </c>
      <c r="E1014" s="45">
        <v>1023</v>
      </c>
    </row>
    <row r="1015" spans="1:5" x14ac:dyDescent="0.4">
      <c r="A1015" s="29" t="s">
        <v>833</v>
      </c>
      <c r="B1015" s="73">
        <v>0.32447999999976673</v>
      </c>
      <c r="C1015" s="66">
        <v>0</v>
      </c>
      <c r="D1015" s="66">
        <v>0</v>
      </c>
      <c r="E1015" s="33">
        <v>1055</v>
      </c>
    </row>
    <row r="1016" spans="1:5" x14ac:dyDescent="0.4">
      <c r="A1016" s="206" t="s">
        <v>833</v>
      </c>
      <c r="B1016" s="73">
        <f>'1122'!F7</f>
        <v>0.28296999999997752</v>
      </c>
      <c r="C1016" s="66">
        <v>0</v>
      </c>
      <c r="D1016" s="66">
        <v>0</v>
      </c>
      <c r="E1016" s="33">
        <v>1122</v>
      </c>
    </row>
    <row r="1017" spans="1:5" x14ac:dyDescent="0.4">
      <c r="A1017" s="257" t="s">
        <v>833</v>
      </c>
      <c r="B1017" s="73">
        <f>'1155'!F5</f>
        <v>-0.11526599999979226</v>
      </c>
      <c r="C1017" s="66">
        <v>0</v>
      </c>
      <c r="D1017" s="66">
        <v>0</v>
      </c>
      <c r="E1017" s="33">
        <v>1155</v>
      </c>
    </row>
    <row r="1018" spans="1:5" x14ac:dyDescent="0.4">
      <c r="A1018" s="6" t="s">
        <v>835</v>
      </c>
      <c r="B1018" s="73">
        <v>6.8688965212755875</v>
      </c>
      <c r="C1018" s="66">
        <v>6.8688965212755875</v>
      </c>
      <c r="D1018" s="66">
        <v>6.8688965212755875</v>
      </c>
      <c r="E1018" s="43" t="s">
        <v>836</v>
      </c>
    </row>
    <row r="1019" spans="1:5" x14ac:dyDescent="0.4">
      <c r="A1019" s="23" t="s">
        <v>837</v>
      </c>
      <c r="B1019" s="73">
        <v>-1.7826000000000022</v>
      </c>
      <c r="C1019" s="66">
        <v>0</v>
      </c>
      <c r="D1019" s="66">
        <v>0</v>
      </c>
      <c r="E1019" s="33">
        <v>982</v>
      </c>
    </row>
    <row r="1020" spans="1:5" x14ac:dyDescent="0.4">
      <c r="A1020" s="57" t="s">
        <v>838</v>
      </c>
      <c r="B1020" s="73">
        <v>-0.10400000000004184</v>
      </c>
      <c r="C1020" s="66">
        <v>0</v>
      </c>
      <c r="D1020" s="66">
        <v>0.2680000000000291</v>
      </c>
      <c r="E1020" s="45">
        <v>1016</v>
      </c>
    </row>
    <row r="1021" spans="1:5" x14ac:dyDescent="0.4">
      <c r="A1021" s="28" t="s">
        <v>838</v>
      </c>
      <c r="B1021" s="73">
        <v>-0.37817750000010619</v>
      </c>
      <c r="C1021" s="66">
        <v>0</v>
      </c>
      <c r="D1021" s="66">
        <v>0.26800000000002899</v>
      </c>
      <c r="E1021" s="45">
        <v>1031</v>
      </c>
    </row>
    <row r="1022" spans="1:5" x14ac:dyDescent="0.4">
      <c r="A1022" s="25" t="s">
        <v>838</v>
      </c>
      <c r="B1022" s="73">
        <v>0.28473200000007637</v>
      </c>
      <c r="C1022" s="66">
        <v>0</v>
      </c>
      <c r="D1022" s="66">
        <v>0</v>
      </c>
      <c r="E1022" s="45">
        <v>1076</v>
      </c>
    </row>
    <row r="1023" spans="1:5" ht="32.25" x14ac:dyDescent="0.4">
      <c r="A1023" s="6" t="s">
        <v>839</v>
      </c>
      <c r="B1023" s="73">
        <v>0.48536387096714861</v>
      </c>
      <c r="C1023" s="66">
        <v>0</v>
      </c>
      <c r="D1023" s="66">
        <v>-0.18883612903277935</v>
      </c>
      <c r="E1023" s="43" t="s">
        <v>840</v>
      </c>
    </row>
    <row r="1024" spans="1:5" x14ac:dyDescent="0.4">
      <c r="A1024" s="28" t="s">
        <v>839</v>
      </c>
      <c r="B1024" s="73">
        <v>-1.4766249999865977E-2</v>
      </c>
      <c r="C1024" s="66">
        <v>0</v>
      </c>
      <c r="D1024" s="66">
        <v>0.26800000000002899</v>
      </c>
      <c r="E1024" s="45">
        <v>1033</v>
      </c>
    </row>
    <row r="1025" spans="1:5" x14ac:dyDescent="0.4">
      <c r="A1025" s="28" t="s">
        <v>839</v>
      </c>
      <c r="B1025" s="73">
        <v>-0.19175499999983003</v>
      </c>
      <c r="C1025" s="66">
        <v>0</v>
      </c>
      <c r="D1025" s="66">
        <v>0.26800000000002899</v>
      </c>
      <c r="E1025" s="45">
        <v>1028</v>
      </c>
    </row>
    <row r="1026" spans="1:5" x14ac:dyDescent="0.4">
      <c r="A1026" s="29" t="s">
        <v>839</v>
      </c>
      <c r="B1026" s="73">
        <v>0.15768499999967389</v>
      </c>
      <c r="C1026" s="66">
        <v>0</v>
      </c>
      <c r="D1026" s="66">
        <v>0</v>
      </c>
      <c r="E1026" s="33">
        <v>1059</v>
      </c>
    </row>
    <row r="1027" spans="1:5" x14ac:dyDescent="0.4">
      <c r="A1027" s="131" t="s">
        <v>839</v>
      </c>
      <c r="B1027" s="73">
        <f>'1106'!F12</f>
        <v>0.19474499999978434</v>
      </c>
      <c r="C1027" s="66">
        <v>0</v>
      </c>
      <c r="D1027" s="66">
        <v>0</v>
      </c>
      <c r="E1027" s="33">
        <v>1106</v>
      </c>
    </row>
    <row r="1028" spans="1:5" x14ac:dyDescent="0.4">
      <c r="A1028" s="6" t="s">
        <v>841</v>
      </c>
      <c r="B1028" s="73">
        <v>0.3889100000000667</v>
      </c>
      <c r="C1028" s="66">
        <v>0</v>
      </c>
      <c r="D1028" s="66">
        <v>-0.18883612903277935</v>
      </c>
      <c r="E1028" s="33" t="s">
        <v>842</v>
      </c>
    </row>
    <row r="1029" spans="1:5" ht="47.25" x14ac:dyDescent="0.4">
      <c r="A1029" s="6" t="s">
        <v>843</v>
      </c>
      <c r="B1029" s="73">
        <v>-0.16307726914817522</v>
      </c>
      <c r="C1029" s="66">
        <v>6.5850611222256248</v>
      </c>
      <c r="D1029" s="66">
        <v>-0.16307726914817522</v>
      </c>
      <c r="E1029" s="43" t="s">
        <v>844</v>
      </c>
    </row>
    <row r="1030" spans="1:5" ht="47.25" x14ac:dyDescent="0.4">
      <c r="A1030" s="19" t="s">
        <v>845</v>
      </c>
      <c r="B1030" s="73">
        <v>0.21029800000027876</v>
      </c>
      <c r="C1030" s="66">
        <v>0</v>
      </c>
      <c r="D1030" s="66">
        <v>0</v>
      </c>
      <c r="E1030" s="43" t="s">
        <v>846</v>
      </c>
    </row>
    <row r="1031" spans="1:5" x14ac:dyDescent="0.4">
      <c r="A1031" s="23" t="s">
        <v>845</v>
      </c>
      <c r="B1031" s="73">
        <v>274.78999999999996</v>
      </c>
      <c r="C1031" s="66">
        <v>0</v>
      </c>
      <c r="D1031" s="66">
        <v>0</v>
      </c>
      <c r="E1031" s="33">
        <v>982</v>
      </c>
    </row>
    <row r="1032" spans="1:5" x14ac:dyDescent="0.4">
      <c r="A1032" s="23" t="s">
        <v>845</v>
      </c>
      <c r="B1032" s="73">
        <v>-274.89600000000002</v>
      </c>
      <c r="C1032" s="66">
        <v>0</v>
      </c>
      <c r="D1032" s="66">
        <v>0</v>
      </c>
      <c r="E1032" s="33">
        <v>985</v>
      </c>
    </row>
    <row r="1033" spans="1:5" x14ac:dyDescent="0.4">
      <c r="A1033" s="24" t="s">
        <v>845</v>
      </c>
      <c r="B1033" s="73">
        <v>-0.54995550000012372</v>
      </c>
      <c r="C1033" s="66">
        <v>0</v>
      </c>
      <c r="D1033" s="66">
        <v>0</v>
      </c>
      <c r="E1033" s="45">
        <v>1003</v>
      </c>
    </row>
    <row r="1034" spans="1:5" x14ac:dyDescent="0.4">
      <c r="A1034" s="51" t="s">
        <v>845</v>
      </c>
      <c r="B1034" s="73">
        <v>-0.25621999999998479</v>
      </c>
      <c r="C1034" s="66">
        <v>0</v>
      </c>
      <c r="D1034" s="66">
        <v>0.2680000000000291</v>
      </c>
      <c r="E1034" s="33">
        <v>1005</v>
      </c>
    </row>
    <row r="1035" spans="1:5" x14ac:dyDescent="0.4">
      <c r="A1035" s="28" t="s">
        <v>845</v>
      </c>
      <c r="B1035" s="73">
        <v>-8.443749999969441E-3</v>
      </c>
      <c r="C1035" s="66">
        <v>0</v>
      </c>
      <c r="D1035" s="66">
        <v>0.26800000000002899</v>
      </c>
      <c r="E1035" s="45">
        <v>1033</v>
      </c>
    </row>
    <row r="1036" spans="1:5" x14ac:dyDescent="0.4">
      <c r="A1036" s="28" t="s">
        <v>845</v>
      </c>
      <c r="B1036" s="73">
        <v>-0.20294000000001233</v>
      </c>
      <c r="C1036" s="66">
        <v>0</v>
      </c>
      <c r="D1036" s="66">
        <v>0.26800000000002899</v>
      </c>
      <c r="E1036" s="45">
        <v>1021</v>
      </c>
    </row>
    <row r="1037" spans="1:5" x14ac:dyDescent="0.4">
      <c r="A1037" s="22" t="s">
        <v>845</v>
      </c>
      <c r="B1037" s="73">
        <v>-0.48520000000007713</v>
      </c>
      <c r="C1037" s="66">
        <v>0</v>
      </c>
      <c r="D1037" s="66">
        <v>0.26800000000002899</v>
      </c>
      <c r="E1037" s="33">
        <v>1045</v>
      </c>
    </row>
    <row r="1038" spans="1:5" x14ac:dyDescent="0.4">
      <c r="A1038" s="22" t="s">
        <v>845</v>
      </c>
      <c r="B1038" s="73">
        <v>0.33241450000002715</v>
      </c>
      <c r="C1038" s="66">
        <v>0</v>
      </c>
      <c r="D1038" s="66">
        <v>0.26800000000002899</v>
      </c>
      <c r="E1038" s="33">
        <v>1049</v>
      </c>
    </row>
    <row r="1039" spans="1:5" x14ac:dyDescent="0.4">
      <c r="A1039" s="25" t="s">
        <v>845</v>
      </c>
      <c r="B1039" s="73">
        <v>-0.47356000000002041</v>
      </c>
      <c r="C1039" s="66">
        <v>0</v>
      </c>
      <c r="D1039" s="66">
        <v>0</v>
      </c>
      <c r="E1039" s="45">
        <v>1074</v>
      </c>
    </row>
    <row r="1040" spans="1:5" x14ac:dyDescent="0.4">
      <c r="A1040" s="38" t="s">
        <v>845</v>
      </c>
      <c r="B1040" s="73">
        <v>0.16763449999962177</v>
      </c>
      <c r="C1040" s="66">
        <v>0</v>
      </c>
      <c r="D1040" s="66">
        <v>0</v>
      </c>
      <c r="E1040" s="33">
        <v>1088</v>
      </c>
    </row>
    <row r="1041" spans="1:5" x14ac:dyDescent="0.4">
      <c r="A1041" s="38" t="s">
        <v>845</v>
      </c>
      <c r="B1041" s="73">
        <v>-0.11210999999997284</v>
      </c>
      <c r="C1041" s="66">
        <v>0</v>
      </c>
      <c r="D1041" s="66">
        <v>0</v>
      </c>
      <c r="E1041" s="33">
        <v>1095</v>
      </c>
    </row>
    <row r="1042" spans="1:5" x14ac:dyDescent="0.4">
      <c r="A1042" s="30" t="s">
        <v>845</v>
      </c>
      <c r="B1042" s="73">
        <v>8.4972500000048967E-2</v>
      </c>
      <c r="C1042" s="66">
        <v>0</v>
      </c>
      <c r="D1042" s="66">
        <v>0</v>
      </c>
      <c r="E1042" s="33">
        <v>1096</v>
      </c>
    </row>
    <row r="1043" spans="1:5" x14ac:dyDescent="0.4">
      <c r="A1043" s="131" t="s">
        <v>845</v>
      </c>
      <c r="B1043" s="73">
        <f>'1106'!F10</f>
        <v>2.0679999999856591E-2</v>
      </c>
      <c r="C1043" s="66">
        <v>0</v>
      </c>
      <c r="D1043" s="66">
        <v>0</v>
      </c>
      <c r="E1043" s="33">
        <v>1106</v>
      </c>
    </row>
    <row r="1044" spans="1:5" x14ac:dyDescent="0.4">
      <c r="A1044" s="206" t="s">
        <v>845</v>
      </c>
      <c r="B1044" s="73">
        <f>'1123'!F4</f>
        <v>0.35088999999970838</v>
      </c>
      <c r="C1044" s="66">
        <v>0</v>
      </c>
      <c r="D1044" s="66">
        <v>0</v>
      </c>
      <c r="E1044" s="33">
        <v>1123</v>
      </c>
    </row>
    <row r="1045" spans="1:5" x14ac:dyDescent="0.4">
      <c r="A1045" s="224" t="s">
        <v>845</v>
      </c>
      <c r="B1045" s="73">
        <f>'1131'!F6</f>
        <v>1.3565400000001091</v>
      </c>
      <c r="C1045" s="66">
        <v>0</v>
      </c>
      <c r="D1045" s="66">
        <v>0</v>
      </c>
      <c r="E1045" s="33">
        <v>1131</v>
      </c>
    </row>
    <row r="1046" spans="1:5" x14ac:dyDescent="0.4">
      <c r="A1046" s="257" t="s">
        <v>845</v>
      </c>
      <c r="B1046" s="73">
        <f>'1134'!F11</f>
        <v>-0.26244999999994434</v>
      </c>
      <c r="C1046" s="66">
        <v>0</v>
      </c>
      <c r="D1046" s="66">
        <v>0</v>
      </c>
      <c r="E1046" s="33">
        <v>1134</v>
      </c>
    </row>
    <row r="1047" spans="1:5" x14ac:dyDescent="0.4">
      <c r="A1047" s="257" t="s">
        <v>845</v>
      </c>
      <c r="B1047" s="73">
        <f>'1136'!F8</f>
        <v>0.35239999999998872</v>
      </c>
      <c r="C1047" s="66">
        <v>0</v>
      </c>
      <c r="D1047" s="66">
        <v>0</v>
      </c>
      <c r="E1047" s="33">
        <v>1136</v>
      </c>
    </row>
    <row r="1048" spans="1:5" x14ac:dyDescent="0.4">
      <c r="A1048" s="257" t="s">
        <v>845</v>
      </c>
      <c r="B1048" s="73">
        <f>'1148'!F9</f>
        <v>-0.17663999999967928</v>
      </c>
      <c r="C1048" s="66">
        <v>0</v>
      </c>
      <c r="D1048" s="66">
        <v>0</v>
      </c>
      <c r="E1048" s="33">
        <v>1148</v>
      </c>
    </row>
    <row r="1049" spans="1:5" x14ac:dyDescent="0.4">
      <c r="A1049" s="257" t="s">
        <v>845</v>
      </c>
      <c r="B1049" s="73">
        <f>'1155'!F6</f>
        <v>6.035199999996621E-2</v>
      </c>
      <c r="C1049" s="66">
        <v>0</v>
      </c>
      <c r="D1049" s="66">
        <v>0</v>
      </c>
      <c r="E1049" s="33">
        <v>1155</v>
      </c>
    </row>
    <row r="1050" spans="1:5" x14ac:dyDescent="0.4">
      <c r="A1050" s="6" t="s">
        <v>847</v>
      </c>
      <c r="B1050" s="73">
        <v>-20.791199999999662</v>
      </c>
      <c r="C1050" s="66">
        <v>0</v>
      </c>
      <c r="D1050" s="66">
        <v>0.2680000000000291</v>
      </c>
      <c r="E1050" s="33">
        <v>932</v>
      </c>
    </row>
    <row r="1051" spans="1:5" x14ac:dyDescent="0.4">
      <c r="A1051" s="6" t="s">
        <v>848</v>
      </c>
      <c r="B1051" s="73">
        <v>17.670436080887171</v>
      </c>
      <c r="C1051" s="66">
        <v>-0.38766391911256903</v>
      </c>
      <c r="D1051" s="66">
        <v>17.670436080887171</v>
      </c>
      <c r="E1051" s="43" t="s">
        <v>849</v>
      </c>
    </row>
    <row r="1052" spans="1:5" x14ac:dyDescent="0.4">
      <c r="A1052" s="6" t="s">
        <v>850</v>
      </c>
      <c r="B1052" s="73">
        <v>-0.97607354694517312</v>
      </c>
      <c r="C1052" s="66">
        <v>0.75075102040813135</v>
      </c>
      <c r="D1052" s="66">
        <v>-0.97607354694517312</v>
      </c>
      <c r="E1052" s="43" t="s">
        <v>851</v>
      </c>
    </row>
    <row r="1053" spans="1:5" x14ac:dyDescent="0.4">
      <c r="A1053" s="29" t="s">
        <v>852</v>
      </c>
      <c r="B1053" s="73">
        <v>0.31231999999999971</v>
      </c>
      <c r="C1053" s="66">
        <v>0</v>
      </c>
      <c r="D1053" s="66">
        <v>0</v>
      </c>
      <c r="E1053" s="33">
        <v>1057</v>
      </c>
    </row>
    <row r="1054" spans="1:5" x14ac:dyDescent="0.4">
      <c r="A1054" s="6" t="s">
        <v>853</v>
      </c>
      <c r="B1054" s="73">
        <v>-6.3139644776119042</v>
      </c>
      <c r="C1054" s="66">
        <v>-6.3139644776119042</v>
      </c>
      <c r="D1054" s="66">
        <v>-6.3139644776119042</v>
      </c>
      <c r="E1054" s="43" t="s">
        <v>854</v>
      </c>
    </row>
    <row r="1055" spans="1:5" x14ac:dyDescent="0.4">
      <c r="A1055" s="6" t="s">
        <v>855</v>
      </c>
      <c r="B1055" s="73">
        <v>2.7200000000107138E-2</v>
      </c>
      <c r="C1055" s="66">
        <v>0</v>
      </c>
      <c r="D1055" s="66">
        <v>2.7200000000107138E-2</v>
      </c>
      <c r="E1055" s="43" t="s">
        <v>856</v>
      </c>
    </row>
    <row r="1056" spans="1:5" x14ac:dyDescent="0.4">
      <c r="A1056" s="257" t="s">
        <v>855</v>
      </c>
      <c r="B1056" s="73">
        <f>'1148'!F4</f>
        <v>0.31256000000007589</v>
      </c>
      <c r="C1056" s="66">
        <v>0</v>
      </c>
      <c r="D1056" s="66">
        <v>0</v>
      </c>
      <c r="E1056" s="33">
        <v>1148</v>
      </c>
    </row>
    <row r="1057" spans="1:5" x14ac:dyDescent="0.4">
      <c r="A1057" s="6" t="s">
        <v>857</v>
      </c>
      <c r="B1057" s="73">
        <v>0.27299999999991087</v>
      </c>
      <c r="C1057" s="66">
        <v>0</v>
      </c>
      <c r="D1057" s="66">
        <v>0.27299999999991087</v>
      </c>
      <c r="E1057" s="43">
        <v>414</v>
      </c>
    </row>
    <row r="1058" spans="1:5" x14ac:dyDescent="0.4">
      <c r="A1058" s="257" t="s">
        <v>1372</v>
      </c>
      <c r="B1058" s="73">
        <f>'1138'!F6</f>
        <v>-0.23646500000006654</v>
      </c>
      <c r="C1058" s="66">
        <v>0</v>
      </c>
      <c r="D1058" s="66">
        <v>0</v>
      </c>
      <c r="E1058" s="33">
        <v>1138</v>
      </c>
    </row>
    <row r="1059" spans="1:5" x14ac:dyDescent="0.4">
      <c r="A1059" s="257" t="s">
        <v>1372</v>
      </c>
      <c r="B1059" s="73">
        <f>'1159'!F7</f>
        <v>0.12668000000007851</v>
      </c>
      <c r="C1059" s="66">
        <v>0</v>
      </c>
      <c r="D1059" s="66">
        <v>0</v>
      </c>
      <c r="E1059" s="33">
        <v>1159</v>
      </c>
    </row>
    <row r="1060" spans="1:5" x14ac:dyDescent="0.4">
      <c r="A1060" s="6" t="s">
        <v>858</v>
      </c>
      <c r="B1060" s="73">
        <v>0.37800000000004275</v>
      </c>
      <c r="C1060" s="66">
        <v>0</v>
      </c>
      <c r="D1060" s="66">
        <v>0.37800000000004275</v>
      </c>
      <c r="E1060" s="43">
        <v>443</v>
      </c>
    </row>
    <row r="1061" spans="1:5" ht="32.25" x14ac:dyDescent="0.4">
      <c r="A1061" s="6" t="s">
        <v>859</v>
      </c>
      <c r="B1061" s="73">
        <v>0.20361914350422694</v>
      </c>
      <c r="C1061" s="66">
        <v>19.751527991240096</v>
      </c>
      <c r="D1061" s="66">
        <v>-1.8130608564960085</v>
      </c>
      <c r="E1061" s="43" t="s">
        <v>860</v>
      </c>
    </row>
    <row r="1062" spans="1:5" x14ac:dyDescent="0.4">
      <c r="A1062" s="6" t="s">
        <v>861</v>
      </c>
      <c r="B1062" s="73">
        <v>-4.3724999999999454</v>
      </c>
      <c r="C1062" s="66">
        <v>0</v>
      </c>
      <c r="D1062" s="66">
        <v>0</v>
      </c>
      <c r="E1062" s="33" t="s">
        <v>862</v>
      </c>
    </row>
    <row r="1063" spans="1:5" x14ac:dyDescent="0.4">
      <c r="A1063" s="6" t="s">
        <v>861</v>
      </c>
      <c r="B1063" s="73">
        <v>-0.4535200000000259</v>
      </c>
      <c r="C1063" s="66">
        <v>0</v>
      </c>
      <c r="D1063" s="66">
        <v>0.2680000000000291</v>
      </c>
      <c r="E1063" s="33">
        <v>914</v>
      </c>
    </row>
    <row r="1064" spans="1:5" x14ac:dyDescent="0.4">
      <c r="A1064" s="6" t="s">
        <v>863</v>
      </c>
      <c r="B1064" s="73">
        <v>0.19635080756432899</v>
      </c>
      <c r="C1064" s="66">
        <v>42.773192912827653</v>
      </c>
      <c r="D1064" s="66">
        <v>0.19635080756432899</v>
      </c>
      <c r="E1064" s="43" t="s">
        <v>864</v>
      </c>
    </row>
    <row r="1065" spans="1:5" x14ac:dyDescent="0.4">
      <c r="A1065" s="22" t="s">
        <v>863</v>
      </c>
      <c r="B1065" s="73">
        <v>-0.25592580000011367</v>
      </c>
      <c r="C1065" s="66">
        <v>0</v>
      </c>
      <c r="D1065" s="66">
        <v>0.26800000000002899</v>
      </c>
      <c r="E1065" s="33">
        <v>1054</v>
      </c>
    </row>
    <row r="1066" spans="1:5" x14ac:dyDescent="0.4">
      <c r="A1066" s="6" t="s">
        <v>865</v>
      </c>
      <c r="B1066" s="73">
        <v>-0.38557500000024447</v>
      </c>
      <c r="C1066" s="66">
        <v>0</v>
      </c>
      <c r="D1066" s="66">
        <v>-0.38557500000024447</v>
      </c>
      <c r="E1066" s="33">
        <v>723</v>
      </c>
    </row>
    <row r="1067" spans="1:5" x14ac:dyDescent="0.4">
      <c r="A1067" s="6" t="s">
        <v>866</v>
      </c>
      <c r="B1067" s="73">
        <v>8.3900000000028285E-2</v>
      </c>
      <c r="C1067" s="66">
        <v>0</v>
      </c>
      <c r="D1067" s="66">
        <v>8.3900000000028285E-2</v>
      </c>
      <c r="E1067" s="43" t="s">
        <v>867</v>
      </c>
    </row>
    <row r="1068" spans="1:5" x14ac:dyDescent="0.4">
      <c r="A1068" s="6" t="s">
        <v>868</v>
      </c>
      <c r="B1068" s="73">
        <v>0.29001000000016575</v>
      </c>
      <c r="C1068" s="66">
        <v>0</v>
      </c>
      <c r="D1068" s="66">
        <v>0.2680000000000291</v>
      </c>
      <c r="E1068" s="33" t="s">
        <v>869</v>
      </c>
    </row>
    <row r="1069" spans="1:5" x14ac:dyDescent="0.4">
      <c r="A1069" s="23" t="s">
        <v>868</v>
      </c>
      <c r="B1069" s="73">
        <v>-0.3526000000000522</v>
      </c>
      <c r="C1069" s="66">
        <v>0</v>
      </c>
      <c r="D1069" s="66">
        <v>0</v>
      </c>
      <c r="E1069" s="33">
        <v>983</v>
      </c>
    </row>
    <row r="1070" spans="1:5" x14ac:dyDescent="0.4">
      <c r="A1070" s="417" t="s">
        <v>868</v>
      </c>
      <c r="B1070" s="73">
        <v>-0.34596250000004147</v>
      </c>
      <c r="C1070" s="66">
        <v>0</v>
      </c>
      <c r="D1070" s="66">
        <v>0.26800000000002899</v>
      </c>
      <c r="E1070" s="45">
        <v>1031</v>
      </c>
    </row>
    <row r="1071" spans="1:5" x14ac:dyDescent="0.4">
      <c r="A1071" s="52" t="s">
        <v>868</v>
      </c>
      <c r="B1071" s="73">
        <v>-0.96335400000003801</v>
      </c>
      <c r="C1071" s="66">
        <v>0</v>
      </c>
      <c r="D1071" s="66">
        <v>0.26800000000002899</v>
      </c>
      <c r="E1071" s="45">
        <v>1027</v>
      </c>
    </row>
    <row r="1072" spans="1:5" x14ac:dyDescent="0.4">
      <c r="A1072" s="52" t="s">
        <v>868</v>
      </c>
      <c r="B1072" s="73">
        <v>0.15478000000007341</v>
      </c>
      <c r="C1072" s="66">
        <v>0</v>
      </c>
      <c r="D1072" s="66">
        <v>0.26800000000002899</v>
      </c>
      <c r="E1072" s="45">
        <v>1023</v>
      </c>
    </row>
    <row r="1073" spans="1:5" x14ac:dyDescent="0.4">
      <c r="A1073" s="71" t="s">
        <v>868</v>
      </c>
      <c r="B1073" s="73">
        <v>-0.19744599999989987</v>
      </c>
      <c r="C1073" s="72"/>
      <c r="D1073" s="72"/>
      <c r="E1073" s="45">
        <v>1039</v>
      </c>
    </row>
    <row r="1074" spans="1:5" x14ac:dyDescent="0.4">
      <c r="A1074" s="42" t="s">
        <v>870</v>
      </c>
      <c r="B1074" s="73">
        <v>-0.46079999999994925</v>
      </c>
      <c r="C1074" s="66"/>
      <c r="D1074" s="66"/>
      <c r="E1074" s="33">
        <v>747</v>
      </c>
    </row>
    <row r="1075" spans="1:5" x14ac:dyDescent="0.4">
      <c r="A1075" s="42" t="s">
        <v>871</v>
      </c>
      <c r="B1075" s="73">
        <v>-8.0400000000508953E-2</v>
      </c>
      <c r="C1075" s="66">
        <v>0</v>
      </c>
      <c r="D1075" s="66">
        <v>-8.0400000000508953E-2</v>
      </c>
      <c r="E1075" s="43" t="s">
        <v>872</v>
      </c>
    </row>
    <row r="1076" spans="1:5" x14ac:dyDescent="0.4">
      <c r="A1076" s="48" t="s">
        <v>871</v>
      </c>
      <c r="B1076" s="73">
        <v>0.18799999999998818</v>
      </c>
      <c r="C1076" s="66">
        <v>0</v>
      </c>
      <c r="D1076" s="66">
        <v>0</v>
      </c>
      <c r="E1076" s="33">
        <v>969</v>
      </c>
    </row>
    <row r="1077" spans="1:5" x14ac:dyDescent="0.4">
      <c r="A1077" s="42" t="s">
        <v>873</v>
      </c>
      <c r="B1077" s="73">
        <v>0.28855686948509174</v>
      </c>
      <c r="C1077" s="66">
        <v>1.4049868694856968</v>
      </c>
      <c r="D1077" s="66">
        <v>-0.43429313051422014</v>
      </c>
      <c r="E1077" s="43" t="s">
        <v>874</v>
      </c>
    </row>
    <row r="1078" spans="1:5" x14ac:dyDescent="0.4">
      <c r="A1078" s="52" t="s">
        <v>873</v>
      </c>
      <c r="B1078" s="73">
        <v>0.11840000000006512</v>
      </c>
      <c r="C1078" s="66">
        <v>0</v>
      </c>
      <c r="D1078" s="66">
        <v>0.26800000000002899</v>
      </c>
      <c r="E1078" s="45">
        <v>1028</v>
      </c>
    </row>
    <row r="1079" spans="1:5" x14ac:dyDescent="0.4">
      <c r="A1079" s="6" t="s">
        <v>875</v>
      </c>
      <c r="B1079" s="73">
        <v>13.116230000000087</v>
      </c>
      <c r="C1079" s="66"/>
      <c r="D1079" s="66">
        <v>13.437830000000076</v>
      </c>
      <c r="E1079" s="33" t="s">
        <v>876</v>
      </c>
    </row>
    <row r="1080" spans="1:5" x14ac:dyDescent="0.4">
      <c r="A1080" s="6" t="s">
        <v>877</v>
      </c>
      <c r="B1080" s="73">
        <v>20.450620000000981</v>
      </c>
      <c r="C1080" s="66">
        <v>0</v>
      </c>
      <c r="D1080" s="66">
        <v>0</v>
      </c>
      <c r="E1080" s="33" t="s">
        <v>878</v>
      </c>
    </row>
    <row r="1081" spans="1:5" x14ac:dyDescent="0.4">
      <c r="A1081" s="19" t="s">
        <v>877</v>
      </c>
      <c r="B1081" s="73">
        <v>-0.21199999999998909</v>
      </c>
      <c r="C1081" s="66">
        <v>0</v>
      </c>
      <c r="D1081" s="66">
        <v>0</v>
      </c>
      <c r="E1081" s="33">
        <v>968</v>
      </c>
    </row>
    <row r="1082" spans="1:5" x14ac:dyDescent="0.4">
      <c r="A1082" s="23" t="s">
        <v>877</v>
      </c>
      <c r="B1082" s="73">
        <v>0.21479999999996835</v>
      </c>
      <c r="C1082" s="66">
        <v>0</v>
      </c>
      <c r="D1082" s="66">
        <v>0</v>
      </c>
      <c r="E1082" s="33">
        <v>995</v>
      </c>
    </row>
    <row r="1083" spans="1:5" x14ac:dyDescent="0.4">
      <c r="A1083" s="27" t="s">
        <v>877</v>
      </c>
      <c r="B1083" s="73">
        <v>-0.29755500000004531</v>
      </c>
      <c r="C1083" s="66">
        <v>0</v>
      </c>
      <c r="D1083" s="66">
        <v>0.2680000000000291</v>
      </c>
      <c r="E1083" s="45">
        <v>999</v>
      </c>
    </row>
    <row r="1084" spans="1:5" x14ac:dyDescent="0.4">
      <c r="A1084" s="57" t="s">
        <v>877</v>
      </c>
      <c r="B1084" s="73">
        <v>-3.6000000000058208E-3</v>
      </c>
      <c r="C1084" s="66">
        <v>0</v>
      </c>
      <c r="D1084" s="66">
        <v>0.2680000000000291</v>
      </c>
      <c r="E1084" s="45">
        <v>1020</v>
      </c>
    </row>
    <row r="1085" spans="1:5" x14ac:dyDescent="0.4">
      <c r="A1085" s="28" t="s">
        <v>877</v>
      </c>
      <c r="B1085" s="73">
        <v>0.24918749999983447</v>
      </c>
      <c r="C1085" s="66">
        <v>0</v>
      </c>
      <c r="D1085" s="66">
        <v>0.26800000000002899</v>
      </c>
      <c r="E1085" s="45">
        <v>1031</v>
      </c>
    </row>
    <row r="1086" spans="1:5" x14ac:dyDescent="0.4">
      <c r="A1086" s="38" t="s">
        <v>877</v>
      </c>
      <c r="B1086" s="73">
        <v>0.17811199999982819</v>
      </c>
      <c r="C1086" s="66">
        <v>0</v>
      </c>
      <c r="D1086" s="66">
        <v>0</v>
      </c>
      <c r="E1086" s="33">
        <v>1086</v>
      </c>
    </row>
    <row r="1087" spans="1:5" x14ac:dyDescent="0.4">
      <c r="A1087" s="30" t="s">
        <v>877</v>
      </c>
      <c r="B1087" s="73">
        <v>0.34679999999934807</v>
      </c>
      <c r="C1087" s="66">
        <v>0</v>
      </c>
      <c r="D1087" s="66">
        <v>0</v>
      </c>
      <c r="E1087" s="33">
        <v>1099</v>
      </c>
    </row>
    <row r="1088" spans="1:5" x14ac:dyDescent="0.4">
      <c r="A1088" s="224" t="s">
        <v>877</v>
      </c>
      <c r="B1088" s="73">
        <f>'1130'!F7</f>
        <v>0.13151999999990949</v>
      </c>
      <c r="C1088" s="66">
        <v>0</v>
      </c>
      <c r="D1088" s="66">
        <v>0</v>
      </c>
      <c r="E1088" s="33">
        <v>1130</v>
      </c>
    </row>
    <row r="1089" spans="1:5" x14ac:dyDescent="0.4">
      <c r="A1089" s="257" t="s">
        <v>877</v>
      </c>
      <c r="B1089" s="73">
        <f>'1148'!F8</f>
        <v>-0.27327999999988606</v>
      </c>
      <c r="C1089" s="66">
        <v>0</v>
      </c>
      <c r="D1089" s="66">
        <v>0</v>
      </c>
      <c r="E1089" s="33">
        <v>1148</v>
      </c>
    </row>
    <row r="1090" spans="1:5" x14ac:dyDescent="0.4">
      <c r="A1090" s="78" t="s">
        <v>879</v>
      </c>
      <c r="B1090" s="73">
        <v>-0.17439999999999145</v>
      </c>
      <c r="C1090" s="66">
        <v>0</v>
      </c>
      <c r="D1090" s="66">
        <v>0.2680000000000291</v>
      </c>
      <c r="E1090" s="33">
        <v>950</v>
      </c>
    </row>
    <row r="1091" spans="1:5" x14ac:dyDescent="0.4">
      <c r="A1091" s="78" t="s">
        <v>879</v>
      </c>
      <c r="B1091" s="73">
        <v>-8.5100000000011278E-2</v>
      </c>
      <c r="C1091" s="66">
        <v>0</v>
      </c>
      <c r="D1091" s="66">
        <v>0.2680000000000291</v>
      </c>
      <c r="E1091" s="33">
        <v>953</v>
      </c>
    </row>
    <row r="1092" spans="1:5" x14ac:dyDescent="0.4">
      <c r="A1092" s="78" t="s">
        <v>879</v>
      </c>
      <c r="B1092" s="73">
        <v>0.47616000000016356</v>
      </c>
      <c r="C1092" s="66">
        <v>0</v>
      </c>
      <c r="D1092" s="66">
        <v>0.2680000000000291</v>
      </c>
      <c r="E1092" s="33">
        <v>963</v>
      </c>
    </row>
    <row r="1093" spans="1:5" x14ac:dyDescent="0.4">
      <c r="A1093" s="19" t="s">
        <v>879</v>
      </c>
      <c r="B1093" s="73">
        <v>8.6999999999989086E-2</v>
      </c>
      <c r="C1093" s="66">
        <v>0</v>
      </c>
      <c r="D1093" s="66">
        <v>0</v>
      </c>
      <c r="E1093" s="33">
        <v>968</v>
      </c>
    </row>
    <row r="1094" spans="1:5" x14ac:dyDescent="0.4">
      <c r="A1094" s="19" t="s">
        <v>879</v>
      </c>
      <c r="B1094" s="73">
        <v>6.5300000000036107E-2</v>
      </c>
      <c r="C1094" s="66">
        <v>0</v>
      </c>
      <c r="D1094" s="66">
        <v>0</v>
      </c>
      <c r="E1094" s="33">
        <v>971</v>
      </c>
    </row>
    <row r="1095" spans="1:5" x14ac:dyDescent="0.4">
      <c r="A1095" s="19" t="s">
        <v>879</v>
      </c>
      <c r="B1095" s="73">
        <v>-0.39757000000008702</v>
      </c>
      <c r="C1095" s="66">
        <v>0</v>
      </c>
      <c r="D1095" s="66">
        <v>0</v>
      </c>
      <c r="E1095" s="33">
        <v>976</v>
      </c>
    </row>
    <row r="1096" spans="1:5" x14ac:dyDescent="0.4">
      <c r="A1096" s="27" t="s">
        <v>879</v>
      </c>
      <c r="B1096" s="73">
        <v>-0.50521500000002106</v>
      </c>
      <c r="C1096" s="66">
        <v>0</v>
      </c>
      <c r="D1096" s="66">
        <v>0.2680000000000291</v>
      </c>
      <c r="E1096" s="45">
        <v>999</v>
      </c>
    </row>
    <row r="1097" spans="1:5" x14ac:dyDescent="0.4">
      <c r="A1097" s="24" t="s">
        <v>879</v>
      </c>
      <c r="B1097" s="73">
        <v>-0.43754849999993439</v>
      </c>
      <c r="C1097" s="66">
        <v>0</v>
      </c>
      <c r="D1097" s="66">
        <v>0</v>
      </c>
      <c r="E1097" s="45">
        <v>1002</v>
      </c>
    </row>
    <row r="1098" spans="1:5" x14ac:dyDescent="0.4">
      <c r="A1098" s="28" t="s">
        <v>879</v>
      </c>
      <c r="B1098" s="73">
        <v>0.19896249999999327</v>
      </c>
      <c r="C1098" s="66">
        <v>0</v>
      </c>
      <c r="D1098" s="66">
        <v>0.26800000000002899</v>
      </c>
      <c r="E1098" s="45">
        <v>1028</v>
      </c>
    </row>
    <row r="1099" spans="1:5" x14ac:dyDescent="0.4">
      <c r="A1099" s="51" t="s">
        <v>879</v>
      </c>
      <c r="B1099" s="73">
        <v>5.3897500000061882E-2</v>
      </c>
      <c r="C1099" s="66">
        <v>0</v>
      </c>
      <c r="D1099" s="66">
        <v>0.2680000000000291</v>
      </c>
      <c r="E1099" s="45">
        <v>1035</v>
      </c>
    </row>
    <row r="1100" spans="1:5" x14ac:dyDescent="0.4">
      <c r="A1100" s="22" t="s">
        <v>879</v>
      </c>
      <c r="B1100" s="73">
        <v>3.5203500000079657E-2</v>
      </c>
      <c r="C1100" s="66">
        <v>0</v>
      </c>
      <c r="D1100" s="66">
        <v>0.26800000000002899</v>
      </c>
      <c r="E1100" s="33">
        <v>1049</v>
      </c>
    </row>
    <row r="1101" spans="1:5" x14ac:dyDescent="0.4">
      <c r="A1101" s="29" t="s">
        <v>879</v>
      </c>
      <c r="B1101" s="73">
        <v>0.12608000000000175</v>
      </c>
      <c r="C1101" s="66">
        <v>0</v>
      </c>
      <c r="D1101" s="66">
        <v>0</v>
      </c>
      <c r="E1101" s="33">
        <v>1062</v>
      </c>
    </row>
    <row r="1102" spans="1:5" x14ac:dyDescent="0.4">
      <c r="A1102" s="29" t="s">
        <v>879</v>
      </c>
      <c r="B1102" s="73">
        <v>-0.46271999999999025</v>
      </c>
      <c r="C1102" s="66">
        <v>0</v>
      </c>
      <c r="D1102" s="66">
        <v>0</v>
      </c>
      <c r="E1102" s="33">
        <v>1065</v>
      </c>
    </row>
    <row r="1103" spans="1:5" x14ac:dyDescent="0.4">
      <c r="A1103" s="25" t="s">
        <v>879</v>
      </c>
      <c r="B1103" s="73">
        <v>-0.23100000000005139</v>
      </c>
      <c r="C1103" s="66">
        <v>0</v>
      </c>
      <c r="D1103" s="66">
        <v>0</v>
      </c>
      <c r="E1103" s="45">
        <v>1072</v>
      </c>
    </row>
    <row r="1104" spans="1:5" x14ac:dyDescent="0.4">
      <c r="A1104" s="38" t="s">
        <v>879</v>
      </c>
      <c r="B1104" s="73">
        <v>-0.50565500000004704</v>
      </c>
      <c r="C1104" s="66">
        <v>0</v>
      </c>
      <c r="D1104" s="66">
        <v>0</v>
      </c>
      <c r="E1104" s="33">
        <v>1095</v>
      </c>
    </row>
    <row r="1105" spans="1:5" x14ac:dyDescent="0.4">
      <c r="A1105" s="143" t="s">
        <v>879</v>
      </c>
      <c r="B1105" s="73">
        <f>'1116'!F5</f>
        <v>1.8766350000000784</v>
      </c>
      <c r="C1105" s="66">
        <v>0</v>
      </c>
      <c r="D1105" s="66">
        <v>0</v>
      </c>
      <c r="E1105" s="33">
        <v>1116</v>
      </c>
    </row>
    <row r="1106" spans="1:5" x14ac:dyDescent="0.4">
      <c r="A1106" s="185" t="s">
        <v>879</v>
      </c>
      <c r="B1106" s="73">
        <f>'1118'!F7</f>
        <v>-0.28156000000001313</v>
      </c>
      <c r="C1106" s="66">
        <v>0</v>
      </c>
      <c r="D1106" s="66">
        <v>0</v>
      </c>
      <c r="E1106" s="33">
        <v>1118</v>
      </c>
    </row>
    <row r="1107" spans="1:5" x14ac:dyDescent="0.4">
      <c r="A1107" s="185" t="s">
        <v>879</v>
      </c>
      <c r="B1107" s="73">
        <f>'1120'!F7</f>
        <v>-0.3247199999999566</v>
      </c>
      <c r="C1107" s="66">
        <v>0</v>
      </c>
      <c r="D1107" s="66">
        <v>0</v>
      </c>
      <c r="E1107" s="33">
        <v>1120</v>
      </c>
    </row>
    <row r="1108" spans="1:5" x14ac:dyDescent="0.4">
      <c r="A1108" s="206" t="s">
        <v>879</v>
      </c>
      <c r="B1108" s="73">
        <f>'1125'!F9</f>
        <v>0.24713999999994485</v>
      </c>
      <c r="C1108" s="66">
        <v>0</v>
      </c>
      <c r="D1108" s="66">
        <v>0</v>
      </c>
      <c r="E1108" s="33">
        <v>1125</v>
      </c>
    </row>
    <row r="1109" spans="1:5" x14ac:dyDescent="0.4">
      <c r="A1109" s="257" t="s">
        <v>879</v>
      </c>
      <c r="B1109" s="73">
        <f>'1139'!F7</f>
        <v>0.3764810000000125</v>
      </c>
      <c r="C1109" s="66">
        <v>0</v>
      </c>
      <c r="D1109" s="66">
        <v>0</v>
      </c>
      <c r="E1109" s="33">
        <v>1139</v>
      </c>
    </row>
    <row r="1110" spans="1:5" x14ac:dyDescent="0.4">
      <c r="A1110" s="6" t="s">
        <v>880</v>
      </c>
      <c r="B1110" s="73">
        <v>6.1875356415271199E-2</v>
      </c>
      <c r="C1110" s="66">
        <v>0</v>
      </c>
      <c r="D1110" s="66">
        <v>0.26987535641524119</v>
      </c>
      <c r="E1110" s="43" t="s">
        <v>881</v>
      </c>
    </row>
    <row r="1111" spans="1:5" x14ac:dyDescent="0.4">
      <c r="A1111" s="29" t="s">
        <v>880</v>
      </c>
      <c r="B1111" s="73">
        <v>-0.41600000000005366</v>
      </c>
      <c r="C1111" s="66">
        <v>0</v>
      </c>
      <c r="D1111" s="66">
        <v>0</v>
      </c>
      <c r="E1111" s="33">
        <v>1055</v>
      </c>
    </row>
    <row r="1112" spans="1:5" x14ac:dyDescent="0.4">
      <c r="A1112" s="38" t="s">
        <v>880</v>
      </c>
      <c r="B1112" s="73">
        <v>-0.10230000000001382</v>
      </c>
      <c r="C1112" s="66">
        <v>0</v>
      </c>
      <c r="D1112" s="66">
        <v>0</v>
      </c>
      <c r="E1112" s="33">
        <v>1086</v>
      </c>
    </row>
    <row r="1113" spans="1:5" x14ac:dyDescent="0.4">
      <c r="A1113" s="6" t="s">
        <v>882</v>
      </c>
      <c r="B1113" s="73">
        <v>0.11040000000002692</v>
      </c>
      <c r="C1113" s="66">
        <v>0</v>
      </c>
      <c r="D1113" s="66">
        <v>0</v>
      </c>
      <c r="E1113" s="33">
        <v>789</v>
      </c>
    </row>
    <row r="1114" spans="1:5" x14ac:dyDescent="0.4">
      <c r="A1114" s="6" t="s">
        <v>883</v>
      </c>
      <c r="B1114" s="73">
        <v>-3.693454999999858</v>
      </c>
      <c r="C1114" s="66"/>
      <c r="D1114" s="66">
        <v>-3.693454999999858</v>
      </c>
      <c r="E1114" s="33" t="s">
        <v>884</v>
      </c>
    </row>
    <row r="1115" spans="1:5" x14ac:dyDescent="0.4">
      <c r="A1115" s="77" t="s">
        <v>885</v>
      </c>
      <c r="B1115" s="73">
        <v>-0.23464000000012675</v>
      </c>
      <c r="C1115" s="66">
        <v>0</v>
      </c>
      <c r="D1115" s="66">
        <v>0.26800000000002899</v>
      </c>
      <c r="E1115" s="45">
        <v>1031</v>
      </c>
    </row>
    <row r="1116" spans="1:5" x14ac:dyDescent="0.4">
      <c r="A1116" s="6" t="s">
        <v>886</v>
      </c>
      <c r="B1116" s="73">
        <v>0.23546000000010281</v>
      </c>
      <c r="C1116" s="66"/>
      <c r="D1116" s="66"/>
      <c r="E1116" s="33">
        <v>909</v>
      </c>
    </row>
    <row r="1117" spans="1:5" x14ac:dyDescent="0.4">
      <c r="A1117" s="51" t="s">
        <v>887</v>
      </c>
      <c r="B1117" s="73">
        <v>-0.44833200000005036</v>
      </c>
      <c r="C1117" s="66">
        <v>0</v>
      </c>
      <c r="D1117" s="66">
        <v>0.2680000000000291</v>
      </c>
      <c r="E1117" s="33">
        <v>1013</v>
      </c>
    </row>
    <row r="1118" spans="1:5" x14ac:dyDescent="0.4">
      <c r="A1118" s="57" t="s">
        <v>888</v>
      </c>
      <c r="B1118" s="73">
        <v>1.5855999999999995</v>
      </c>
      <c r="C1118" s="66">
        <v>0</v>
      </c>
      <c r="D1118" s="66">
        <v>0.2680000000000291</v>
      </c>
      <c r="E1118" s="45">
        <v>1016</v>
      </c>
    </row>
    <row r="1119" spans="1:5" x14ac:dyDescent="0.4">
      <c r="A1119" s="17" t="s">
        <v>888</v>
      </c>
      <c r="B1119" s="73">
        <v>1.4766200000000254</v>
      </c>
      <c r="C1119" s="72"/>
      <c r="D1119" s="72"/>
      <c r="E1119" s="45">
        <v>1041</v>
      </c>
    </row>
    <row r="1120" spans="1:5" x14ac:dyDescent="0.4">
      <c r="A1120" s="22" t="s">
        <v>888</v>
      </c>
      <c r="B1120" s="73">
        <v>-0.52192000000002281</v>
      </c>
      <c r="C1120" s="66">
        <v>0</v>
      </c>
      <c r="D1120" s="66">
        <v>0.26800000000002899</v>
      </c>
      <c r="E1120" s="33">
        <v>1047</v>
      </c>
    </row>
    <row r="1121" spans="1:5" x14ac:dyDescent="0.4">
      <c r="A1121" s="38" t="s">
        <v>888</v>
      </c>
      <c r="B1121" s="73">
        <v>0.18308600000011666</v>
      </c>
      <c r="C1121" s="66">
        <v>0</v>
      </c>
      <c r="D1121" s="66">
        <v>0</v>
      </c>
      <c r="E1121" s="33">
        <v>1089</v>
      </c>
    </row>
    <row r="1122" spans="1:5" x14ac:dyDescent="0.4">
      <c r="A1122" s="23" t="s">
        <v>889</v>
      </c>
      <c r="B1122" s="73">
        <v>-0.11180000000035761</v>
      </c>
      <c r="C1122" s="66">
        <v>0</v>
      </c>
      <c r="D1122" s="66">
        <v>0</v>
      </c>
      <c r="E1122" s="33">
        <v>985</v>
      </c>
    </row>
    <row r="1123" spans="1:5" x14ac:dyDescent="0.4">
      <c r="A1123" s="25" t="s">
        <v>889</v>
      </c>
      <c r="B1123" s="73">
        <v>-0.1322479000000385</v>
      </c>
      <c r="C1123" s="66">
        <v>0</v>
      </c>
      <c r="D1123" s="66">
        <v>0</v>
      </c>
      <c r="E1123" s="45">
        <v>1075</v>
      </c>
    </row>
    <row r="1124" spans="1:5" x14ac:dyDescent="0.4">
      <c r="A1124" s="224" t="s">
        <v>889</v>
      </c>
      <c r="B1124" s="73">
        <f>'1127'!F8</f>
        <v>0.36149999999997817</v>
      </c>
      <c r="C1124" s="66">
        <v>0</v>
      </c>
      <c r="D1124" s="66">
        <v>0</v>
      </c>
      <c r="E1124" s="33">
        <v>1127</v>
      </c>
    </row>
    <row r="1125" spans="1:5" ht="32.25" x14ac:dyDescent="0.4">
      <c r="A1125" s="6" t="s">
        <v>890</v>
      </c>
      <c r="B1125" s="73">
        <v>-2.0270599999993522</v>
      </c>
      <c r="C1125" s="66">
        <v>0</v>
      </c>
      <c r="D1125" s="66">
        <v>-9.2599999999663396E-2</v>
      </c>
      <c r="E1125" s="43" t="s">
        <v>891</v>
      </c>
    </row>
    <row r="1126" spans="1:5" x14ac:dyDescent="0.4">
      <c r="A1126" s="19" t="s">
        <v>890</v>
      </c>
      <c r="B1126" s="73">
        <v>-6.4899999997578561E-3</v>
      </c>
      <c r="C1126" s="66">
        <v>0</v>
      </c>
      <c r="D1126" s="66">
        <v>0</v>
      </c>
      <c r="E1126" s="33">
        <v>967</v>
      </c>
    </row>
    <row r="1127" spans="1:5" x14ac:dyDescent="0.4">
      <c r="A1127" s="28" t="s">
        <v>890</v>
      </c>
      <c r="B1127" s="73">
        <v>-0.50306000000023232</v>
      </c>
      <c r="C1127" s="66">
        <v>0</v>
      </c>
      <c r="D1127" s="66">
        <v>0.26800000000002899</v>
      </c>
      <c r="E1127" s="45">
        <v>1023</v>
      </c>
    </row>
    <row r="1128" spans="1:5" x14ac:dyDescent="0.4">
      <c r="A1128" s="143" t="s">
        <v>890</v>
      </c>
      <c r="B1128" s="73">
        <f>'1114'!F9</f>
        <v>0.34687200000007579</v>
      </c>
      <c r="C1128" s="66">
        <v>0</v>
      </c>
      <c r="D1128" s="66">
        <v>0</v>
      </c>
      <c r="E1128" s="33">
        <v>1114</v>
      </c>
    </row>
    <row r="1129" spans="1:5" x14ac:dyDescent="0.4">
      <c r="A1129" s="257" t="s">
        <v>890</v>
      </c>
      <c r="B1129" s="73">
        <f>'1144'!F11</f>
        <v>2.6162500000000364</v>
      </c>
      <c r="C1129" s="66">
        <v>0</v>
      </c>
      <c r="D1129" s="66">
        <v>0</v>
      </c>
      <c r="E1129" s="33">
        <v>1144</v>
      </c>
    </row>
    <row r="1130" spans="1:5" x14ac:dyDescent="0.4">
      <c r="A1130" s="257" t="s">
        <v>890</v>
      </c>
      <c r="B1130" s="73">
        <f>'1162'!F5</f>
        <v>-1174.2930899999999</v>
      </c>
      <c r="C1130" s="66">
        <v>0</v>
      </c>
      <c r="D1130" s="66">
        <v>0</v>
      </c>
      <c r="E1130" s="33">
        <v>1162</v>
      </c>
    </row>
    <row r="1131" spans="1:5" x14ac:dyDescent="0.4">
      <c r="A1131" s="6" t="s">
        <v>892</v>
      </c>
      <c r="B1131" s="73">
        <v>0.16281000000071799</v>
      </c>
      <c r="C1131" s="66"/>
      <c r="D1131" s="66">
        <v>0.3375000000005457</v>
      </c>
      <c r="E1131" s="43" t="s">
        <v>893</v>
      </c>
    </row>
    <row r="1132" spans="1:5" x14ac:dyDescent="0.4">
      <c r="A1132" s="6" t="s">
        <v>894</v>
      </c>
      <c r="B1132" s="73">
        <v>1.9091505617977305</v>
      </c>
      <c r="C1132" s="66">
        <v>1.9091505617977305</v>
      </c>
      <c r="D1132" s="66">
        <v>1.9091505617977305</v>
      </c>
      <c r="E1132" s="43">
        <v>60</v>
      </c>
    </row>
    <row r="1133" spans="1:5" x14ac:dyDescent="0.4">
      <c r="A1133" s="6" t="s">
        <v>895</v>
      </c>
      <c r="B1133" s="73">
        <v>67.320250000000101</v>
      </c>
      <c r="C1133" s="66">
        <v>0</v>
      </c>
      <c r="D1133" s="66">
        <v>67.423450000000116</v>
      </c>
      <c r="E1133" s="43" t="s">
        <v>896</v>
      </c>
    </row>
    <row r="1134" spans="1:5" x14ac:dyDescent="0.4">
      <c r="A1134" s="6" t="s">
        <v>897</v>
      </c>
      <c r="B1134" s="73">
        <v>-4.2000000000015802E-2</v>
      </c>
      <c r="C1134" s="66">
        <v>0</v>
      </c>
      <c r="D1134" s="66">
        <v>-4.2000000000015802E-2</v>
      </c>
      <c r="E1134" s="33">
        <v>688</v>
      </c>
    </row>
    <row r="1135" spans="1:5" x14ac:dyDescent="0.4">
      <c r="A1135" s="28" t="s">
        <v>898</v>
      </c>
      <c r="B1135" s="73">
        <v>0.29652700000002596</v>
      </c>
      <c r="C1135" s="66">
        <v>0</v>
      </c>
      <c r="D1135" s="66">
        <v>0.26800000000002899</v>
      </c>
      <c r="E1135" s="45">
        <v>1030</v>
      </c>
    </row>
    <row r="1136" spans="1:5" x14ac:dyDescent="0.4">
      <c r="A1136" s="6" t="s">
        <v>899</v>
      </c>
      <c r="B1136" s="73">
        <v>-0.69200000000006412</v>
      </c>
      <c r="C1136" s="66">
        <v>0</v>
      </c>
      <c r="D1136" s="66">
        <v>0</v>
      </c>
      <c r="E1136" s="33" t="s">
        <v>900</v>
      </c>
    </row>
    <row r="1137" spans="1:5" x14ac:dyDescent="0.4">
      <c r="A1137" s="38" t="s">
        <v>899</v>
      </c>
      <c r="B1137" s="76">
        <v>-0.42391649999990477</v>
      </c>
      <c r="C1137" s="66">
        <v>0</v>
      </c>
      <c r="D1137" s="66">
        <v>0</v>
      </c>
      <c r="E1137" s="67">
        <v>1088</v>
      </c>
    </row>
    <row r="1138" spans="1:5" x14ac:dyDescent="0.4">
      <c r="A1138" s="61" t="s">
        <v>901</v>
      </c>
      <c r="B1138" s="73">
        <v>1.8533333333266455E-2</v>
      </c>
      <c r="C1138" s="40">
        <v>1.8533333333266455E-2</v>
      </c>
      <c r="D1138" s="40">
        <v>1.8533333333266455E-2</v>
      </c>
      <c r="E1138" s="43">
        <v>128</v>
      </c>
    </row>
    <row r="1139" spans="1:5" x14ac:dyDescent="0.4">
      <c r="A1139" s="79" t="s">
        <v>902</v>
      </c>
      <c r="B1139" s="73">
        <v>-0.78510000000005675</v>
      </c>
      <c r="C1139" s="40">
        <v>0</v>
      </c>
      <c r="D1139" s="40">
        <v>0</v>
      </c>
      <c r="E1139" s="33">
        <v>971</v>
      </c>
    </row>
    <row r="1140" spans="1:5" x14ac:dyDescent="0.4">
      <c r="A1140" s="61" t="s">
        <v>903</v>
      </c>
      <c r="B1140" s="73">
        <v>0.44180000000000064</v>
      </c>
      <c r="C1140" s="40">
        <v>0</v>
      </c>
      <c r="D1140" s="40">
        <v>0.2680000000000291</v>
      </c>
      <c r="E1140" s="33">
        <v>949</v>
      </c>
    </row>
    <row r="1141" spans="1:5" x14ac:dyDescent="0.4">
      <c r="A1141" s="61" t="s">
        <v>904</v>
      </c>
      <c r="B1141" s="73">
        <v>0.48749999999995453</v>
      </c>
      <c r="C1141" s="40">
        <v>0</v>
      </c>
      <c r="D1141" s="40">
        <v>0.2680000000000291</v>
      </c>
      <c r="E1141" s="33">
        <v>947</v>
      </c>
    </row>
    <row r="1142" spans="1:5" x14ac:dyDescent="0.4">
      <c r="A1142" s="61" t="s">
        <v>905</v>
      </c>
      <c r="B1142" s="73">
        <v>-4.4859000000001856</v>
      </c>
      <c r="C1142" s="40"/>
      <c r="D1142" s="40"/>
      <c r="E1142" s="33" t="s">
        <v>906</v>
      </c>
    </row>
    <row r="1143" spans="1:5" x14ac:dyDescent="0.4">
      <c r="A1143" s="61" t="s">
        <v>907</v>
      </c>
      <c r="B1143" s="73">
        <v>20.188039907978293</v>
      </c>
      <c r="C1143" s="40">
        <v>20.188039907978293</v>
      </c>
      <c r="D1143" s="40">
        <v>20.188039907978293</v>
      </c>
      <c r="E1143" s="43" t="s">
        <v>908</v>
      </c>
    </row>
    <row r="1144" spans="1:5" x14ac:dyDescent="0.4">
      <c r="A1144" s="61" t="s">
        <v>909</v>
      </c>
      <c r="B1144" s="73">
        <v>6.8908955223832891E-2</v>
      </c>
      <c r="C1144" s="40">
        <v>6.8908955223832891E-2</v>
      </c>
      <c r="D1144" s="40">
        <v>6.8908955223832891E-2</v>
      </c>
      <c r="E1144" s="43">
        <v>282</v>
      </c>
    </row>
    <row r="1145" spans="1:5" x14ac:dyDescent="0.4">
      <c r="A1145" s="61" t="s">
        <v>910</v>
      </c>
      <c r="B1145" s="73">
        <v>-1.6595755448294511</v>
      </c>
      <c r="C1145" s="40">
        <v>0.33442445517052022</v>
      </c>
      <c r="D1145" s="40">
        <v>-1.6595755448294511</v>
      </c>
      <c r="E1145" s="43" t="s">
        <v>911</v>
      </c>
    </row>
    <row r="1146" spans="1:5" x14ac:dyDescent="0.4">
      <c r="A1146" s="61" t="s">
        <v>912</v>
      </c>
      <c r="B1146" s="73">
        <v>-0.26089999999970814</v>
      </c>
      <c r="C1146" s="40">
        <v>0</v>
      </c>
      <c r="D1146" s="40">
        <v>-0.26089999999970814</v>
      </c>
      <c r="E1146" s="43" t="s">
        <v>913</v>
      </c>
    </row>
    <row r="1147" spans="1:5" x14ac:dyDescent="0.4">
      <c r="A1147" s="61" t="s">
        <v>914</v>
      </c>
      <c r="B1147" s="73">
        <v>5.1307254353105236E-2</v>
      </c>
      <c r="C1147" s="40">
        <v>5.1307254353105236E-2</v>
      </c>
      <c r="D1147" s="40">
        <v>5.1307254353105236E-2</v>
      </c>
      <c r="E1147" s="43" t="s">
        <v>915</v>
      </c>
    </row>
    <row r="1148" spans="1:5" x14ac:dyDescent="0.4">
      <c r="A1148" s="63" t="s">
        <v>916</v>
      </c>
      <c r="B1148" s="73">
        <v>0.26519999999982247</v>
      </c>
      <c r="C1148" s="40">
        <v>0</v>
      </c>
      <c r="D1148" s="40">
        <v>0</v>
      </c>
      <c r="E1148" s="33">
        <v>983</v>
      </c>
    </row>
    <row r="1149" spans="1:5" x14ac:dyDescent="0.4">
      <c r="A1149" s="61" t="s">
        <v>917</v>
      </c>
      <c r="B1149" s="73">
        <v>-0.67985000000203399</v>
      </c>
      <c r="C1149" s="40">
        <v>0</v>
      </c>
      <c r="D1149" s="40">
        <v>0</v>
      </c>
      <c r="E1149" s="33" t="s">
        <v>918</v>
      </c>
    </row>
    <row r="1150" spans="1:5" x14ac:dyDescent="0.4">
      <c r="A1150" s="88" t="s">
        <v>917</v>
      </c>
      <c r="B1150" s="73">
        <v>-0.21351049999975658</v>
      </c>
      <c r="C1150" s="40">
        <v>0</v>
      </c>
      <c r="D1150" s="40">
        <v>0</v>
      </c>
      <c r="E1150" s="45">
        <v>1004</v>
      </c>
    </row>
    <row r="1151" spans="1:5" x14ac:dyDescent="0.4">
      <c r="A1151" s="81" t="s">
        <v>917</v>
      </c>
      <c r="B1151" s="73">
        <v>-0.16362499999922875</v>
      </c>
      <c r="C1151" s="50"/>
      <c r="D1151" s="50"/>
      <c r="E1151" s="45">
        <v>1038</v>
      </c>
    </row>
    <row r="1152" spans="1:5" x14ac:dyDescent="0.4">
      <c r="A1152" s="226" t="s">
        <v>917</v>
      </c>
      <c r="B1152" s="73">
        <f>'1129'!F5</f>
        <v>0.30518000000006396</v>
      </c>
      <c r="C1152" s="40">
        <v>0</v>
      </c>
      <c r="D1152" s="40">
        <v>0</v>
      </c>
      <c r="E1152" s="33">
        <v>1129</v>
      </c>
    </row>
    <row r="1153" spans="1:5" x14ac:dyDescent="0.4">
      <c r="A1153" s="255" t="s">
        <v>917</v>
      </c>
      <c r="B1153" s="73">
        <f>'1152'!F4</f>
        <v>0.51734999999825959</v>
      </c>
      <c r="C1153" s="40">
        <v>0</v>
      </c>
      <c r="D1153" s="40">
        <v>0</v>
      </c>
      <c r="E1153" s="33">
        <v>1152</v>
      </c>
    </row>
    <row r="1154" spans="1:5" x14ac:dyDescent="0.4">
      <c r="A1154" s="255" t="s">
        <v>917</v>
      </c>
      <c r="B1154" s="73">
        <f>'1156'!F5</f>
        <v>-0.53896600000007311</v>
      </c>
      <c r="C1154" s="40">
        <v>0</v>
      </c>
      <c r="D1154" s="40">
        <v>0</v>
      </c>
      <c r="E1154" s="33">
        <v>1156</v>
      </c>
    </row>
    <row r="1155" spans="1:5" x14ac:dyDescent="0.4">
      <c r="A1155" s="61" t="s">
        <v>919</v>
      </c>
      <c r="B1155" s="73">
        <v>0.16230000000007294</v>
      </c>
      <c r="C1155" s="40">
        <v>5.1307254353105236E-2</v>
      </c>
      <c r="D1155" s="40">
        <v>5.1307254353105236E-2</v>
      </c>
      <c r="E1155" s="33" t="s">
        <v>920</v>
      </c>
    </row>
    <row r="1156" spans="1:5" x14ac:dyDescent="0.4">
      <c r="A1156" s="80" t="s">
        <v>919</v>
      </c>
      <c r="B1156" s="73">
        <v>-0.32630999999997812</v>
      </c>
      <c r="C1156" s="40">
        <v>0</v>
      </c>
      <c r="D1156" s="40">
        <v>0.2680000000000291</v>
      </c>
      <c r="E1156" s="33">
        <v>1006</v>
      </c>
    </row>
    <row r="1157" spans="1:5" x14ac:dyDescent="0.4">
      <c r="A1157" s="205" t="s">
        <v>919</v>
      </c>
      <c r="B1157" s="73">
        <f>'1124'!F5</f>
        <v>-0.12235000000009677</v>
      </c>
      <c r="C1157" s="40">
        <v>0</v>
      </c>
      <c r="D1157" s="40">
        <v>0</v>
      </c>
      <c r="E1157" s="33">
        <v>1124</v>
      </c>
    </row>
    <row r="1158" spans="1:5" x14ac:dyDescent="0.4">
      <c r="A1158" s="61" t="s">
        <v>921</v>
      </c>
      <c r="B1158" s="73">
        <v>-7.0999999999230567E-3</v>
      </c>
      <c r="C1158" s="40">
        <v>0</v>
      </c>
      <c r="D1158" s="40">
        <v>-7.0999999999230567E-3</v>
      </c>
      <c r="E1158" s="33">
        <v>722</v>
      </c>
    </row>
    <row r="1159" spans="1:5" x14ac:dyDescent="0.4">
      <c r="A1159" s="61" t="s">
        <v>922</v>
      </c>
      <c r="B1159" s="73">
        <v>-0.47350000000005821</v>
      </c>
      <c r="C1159" s="40">
        <v>0</v>
      </c>
      <c r="D1159" s="40">
        <v>-0.47350000000005821</v>
      </c>
      <c r="E1159" s="43" t="s">
        <v>923</v>
      </c>
    </row>
    <row r="1160" spans="1:5" x14ac:dyDescent="0.4">
      <c r="A1160" s="61" t="s">
        <v>924</v>
      </c>
      <c r="B1160" s="73">
        <v>0.3124000000000251</v>
      </c>
      <c r="C1160" s="40"/>
      <c r="D1160" s="40">
        <v>0.3124000000000251</v>
      </c>
      <c r="E1160" s="43" t="s">
        <v>925</v>
      </c>
    </row>
    <row r="1161" spans="1:5" x14ac:dyDescent="0.4">
      <c r="A1161" s="61" t="s">
        <v>926</v>
      </c>
      <c r="B1161" s="73">
        <v>-0.3626000000001568</v>
      </c>
      <c r="C1161" s="40">
        <v>0</v>
      </c>
      <c r="D1161" s="40">
        <v>-0.3626000000001568</v>
      </c>
      <c r="E1161" s="43" t="s">
        <v>927</v>
      </c>
    </row>
    <row r="1162" spans="1:5" x14ac:dyDescent="0.4">
      <c r="A1162" s="61" t="s">
        <v>928</v>
      </c>
      <c r="B1162" s="73">
        <v>4.8232323232468843E-3</v>
      </c>
      <c r="C1162" s="40">
        <v>0</v>
      </c>
      <c r="D1162" s="40">
        <v>4.8232323232468843E-3</v>
      </c>
      <c r="E1162" s="43">
        <v>321</v>
      </c>
    </row>
    <row r="1163" spans="1:5" x14ac:dyDescent="0.4">
      <c r="A1163" s="255" t="s">
        <v>1383</v>
      </c>
      <c r="B1163" s="73">
        <f>'1160'!F4</f>
        <v>0.18887000000006537</v>
      </c>
      <c r="C1163" s="40">
        <v>0</v>
      </c>
      <c r="D1163" s="40">
        <v>0</v>
      </c>
      <c r="E1163" s="33">
        <v>1160</v>
      </c>
    </row>
    <row r="1164" spans="1:5" x14ac:dyDescent="0.4">
      <c r="A1164" s="361" t="s">
        <v>929</v>
      </c>
      <c r="B1164" s="73">
        <v>-0.74471579929149812</v>
      </c>
      <c r="C1164" s="40">
        <v>0</v>
      </c>
      <c r="D1164" s="40">
        <v>-0.74471579929149812</v>
      </c>
      <c r="E1164" s="43" t="s">
        <v>930</v>
      </c>
    </row>
    <row r="1165" spans="1:5" x14ac:dyDescent="0.4">
      <c r="A1165" s="61" t="s">
        <v>931</v>
      </c>
      <c r="B1165" s="73">
        <v>-0.1652000000000271</v>
      </c>
      <c r="C1165" s="40">
        <v>0</v>
      </c>
      <c r="D1165" s="40">
        <v>-0.1652000000000271</v>
      </c>
      <c r="E1165" s="33">
        <v>704</v>
      </c>
    </row>
    <row r="1166" spans="1:5" ht="32.25" x14ac:dyDescent="0.4">
      <c r="A1166" s="61" t="s">
        <v>932</v>
      </c>
      <c r="B1166" s="73">
        <v>0.18488456491454031</v>
      </c>
      <c r="C1166" s="40">
        <v>0.29631736669807651</v>
      </c>
      <c r="D1166" s="40">
        <v>3.5284564914519478E-2</v>
      </c>
      <c r="E1166" s="43" t="s">
        <v>933</v>
      </c>
    </row>
    <row r="1167" spans="1:5" x14ac:dyDescent="0.4">
      <c r="A1167" s="124" t="s">
        <v>934</v>
      </c>
      <c r="B1167" s="73">
        <v>-0.25743500000021413</v>
      </c>
      <c r="C1167" s="40">
        <v>0</v>
      </c>
      <c r="D1167" s="40">
        <v>-0.10980000000017753</v>
      </c>
      <c r="E1167" s="43" t="s">
        <v>935</v>
      </c>
    </row>
    <row r="1168" spans="1:5" x14ac:dyDescent="0.4">
      <c r="A1168" s="61" t="s">
        <v>936</v>
      </c>
      <c r="B1168" s="73">
        <v>0.60772000000031312</v>
      </c>
      <c r="C1168" s="40">
        <v>0</v>
      </c>
      <c r="D1168" s="40">
        <v>0.55927000000031057</v>
      </c>
      <c r="E1168" s="43" t="s">
        <v>937</v>
      </c>
    </row>
    <row r="1169" spans="1:5" x14ac:dyDescent="0.4">
      <c r="A1169" s="93" t="s">
        <v>936</v>
      </c>
      <c r="B1169" s="73">
        <v>0.47880000000009204</v>
      </c>
      <c r="C1169" s="40">
        <v>0</v>
      </c>
      <c r="D1169" s="40">
        <v>0.2680000000000291</v>
      </c>
      <c r="E1169" s="33">
        <v>816</v>
      </c>
    </row>
    <row r="1170" spans="1:5" x14ac:dyDescent="0.4">
      <c r="A1170" s="84" t="s">
        <v>936</v>
      </c>
      <c r="B1170" s="73">
        <v>-0.20294000000001233</v>
      </c>
      <c r="C1170" s="40">
        <v>0</v>
      </c>
      <c r="D1170" s="40">
        <v>0.26800000000002899</v>
      </c>
      <c r="E1170" s="45">
        <v>1024</v>
      </c>
    </row>
    <row r="1171" spans="1:5" x14ac:dyDescent="0.4">
      <c r="A1171" s="69" t="s">
        <v>936</v>
      </c>
      <c r="B1171" s="73">
        <v>0.23583999999993921</v>
      </c>
      <c r="C1171" s="40">
        <v>0</v>
      </c>
      <c r="D1171" s="40">
        <v>0.26800000000002899</v>
      </c>
      <c r="E1171" s="33">
        <v>1044</v>
      </c>
    </row>
    <row r="1172" spans="1:5" x14ac:dyDescent="0.4">
      <c r="A1172" s="69" t="s">
        <v>936</v>
      </c>
      <c r="B1172" s="73">
        <v>-5.338579999988724E-2</v>
      </c>
      <c r="C1172" s="40">
        <v>0</v>
      </c>
      <c r="D1172" s="40">
        <v>0.26800000000002899</v>
      </c>
      <c r="E1172" s="33">
        <v>1051</v>
      </c>
    </row>
    <row r="1173" spans="1:5" x14ac:dyDescent="0.4">
      <c r="A1173" s="39" t="s">
        <v>936</v>
      </c>
      <c r="B1173" s="73">
        <v>-0.53994000000000142</v>
      </c>
      <c r="C1173" s="40">
        <v>0</v>
      </c>
      <c r="D1173" s="40">
        <v>0</v>
      </c>
      <c r="E1173" s="33">
        <v>1071</v>
      </c>
    </row>
    <row r="1174" spans="1:5" x14ac:dyDescent="0.4">
      <c r="A1174" s="55" t="s">
        <v>936</v>
      </c>
      <c r="B1174" s="73">
        <v>-4.070000000001528E-2</v>
      </c>
      <c r="C1174" s="40">
        <v>0</v>
      </c>
      <c r="D1174" s="40">
        <v>0</v>
      </c>
      <c r="E1174" s="45">
        <v>1073</v>
      </c>
    </row>
    <row r="1175" spans="1:5" x14ac:dyDescent="0.4">
      <c r="A1175" s="42" t="s">
        <v>938</v>
      </c>
      <c r="B1175" s="73">
        <v>-2.9425373134328083</v>
      </c>
      <c r="C1175" s="40">
        <v>-2.9425373134328083</v>
      </c>
      <c r="D1175" s="40">
        <v>-2.9425373134328083</v>
      </c>
      <c r="E1175" s="43">
        <v>241</v>
      </c>
    </row>
    <row r="1176" spans="1:5" x14ac:dyDescent="0.4">
      <c r="A1176" s="48" t="s">
        <v>938</v>
      </c>
      <c r="B1176" s="73">
        <v>0.12449999999989814</v>
      </c>
      <c r="C1176" s="40">
        <v>0</v>
      </c>
      <c r="D1176" s="40">
        <v>0</v>
      </c>
      <c r="E1176" s="33">
        <v>969</v>
      </c>
    </row>
    <row r="1177" spans="1:5" x14ac:dyDescent="0.4">
      <c r="A1177" s="42" t="s">
        <v>939</v>
      </c>
      <c r="B1177" s="73">
        <v>0.17950499999915337</v>
      </c>
      <c r="C1177" s="40">
        <v>0</v>
      </c>
      <c r="D1177" s="40">
        <v>0.17950499999915337</v>
      </c>
      <c r="E1177" s="43" t="s">
        <v>940</v>
      </c>
    </row>
    <row r="1178" spans="1:5" x14ac:dyDescent="0.4">
      <c r="A1178" s="42" t="s">
        <v>941</v>
      </c>
      <c r="B1178" s="73">
        <v>1.0937563218390096</v>
      </c>
      <c r="C1178" s="40">
        <v>1.0937563218390096</v>
      </c>
      <c r="D1178" s="40">
        <v>1.0937563218390096</v>
      </c>
      <c r="E1178" s="43">
        <v>150</v>
      </c>
    </row>
    <row r="1179" spans="1:5" x14ac:dyDescent="0.4">
      <c r="A1179" s="42" t="s">
        <v>942</v>
      </c>
      <c r="B1179" s="73">
        <v>-0.23599999999999</v>
      </c>
      <c r="C1179" s="40">
        <v>0</v>
      </c>
      <c r="D1179" s="40">
        <v>0.2680000000000291</v>
      </c>
      <c r="E1179" s="33">
        <v>952</v>
      </c>
    </row>
    <row r="1180" spans="1:5" x14ac:dyDescent="0.4">
      <c r="A1180" s="6" t="s">
        <v>943</v>
      </c>
      <c r="B1180" s="73">
        <v>-0.41649999999981446</v>
      </c>
      <c r="C1180" s="40"/>
      <c r="D1180" s="40"/>
      <c r="E1180" s="33">
        <v>752</v>
      </c>
    </row>
    <row r="1181" spans="1:5" x14ac:dyDescent="0.4">
      <c r="A1181" s="6" t="s">
        <v>944</v>
      </c>
      <c r="B1181" s="73">
        <v>-0.27392750084356976</v>
      </c>
      <c r="C1181" s="40">
        <v>0.17467951318462838</v>
      </c>
      <c r="D1181" s="40">
        <v>-0.27392750084356976</v>
      </c>
      <c r="E1181" s="43" t="s">
        <v>945</v>
      </c>
    </row>
    <row r="1182" spans="1:5" x14ac:dyDescent="0.4">
      <c r="A1182" s="6" t="s">
        <v>944</v>
      </c>
      <c r="B1182" s="73">
        <v>-9.2000000000098225E-2</v>
      </c>
      <c r="C1182" s="40">
        <v>0</v>
      </c>
      <c r="D1182" s="40">
        <v>-9.2000000000098225E-2</v>
      </c>
      <c r="E1182" s="33">
        <v>637</v>
      </c>
    </row>
    <row r="1183" spans="1:5" ht="32.25" x14ac:dyDescent="0.4">
      <c r="A1183" s="78" t="s">
        <v>946</v>
      </c>
      <c r="B1183" s="73">
        <v>-0.44989999999924635</v>
      </c>
      <c r="C1183" s="40">
        <v>0</v>
      </c>
      <c r="D1183" s="40">
        <v>-0.20289999999917541</v>
      </c>
      <c r="E1183" s="43" t="s">
        <v>947</v>
      </c>
    </row>
    <row r="1184" spans="1:5" x14ac:dyDescent="0.4">
      <c r="A1184" s="22" t="s">
        <v>948</v>
      </c>
      <c r="B1184" s="73">
        <v>-0.3422400000001744</v>
      </c>
      <c r="C1184" s="40">
        <v>0</v>
      </c>
      <c r="D1184" s="40">
        <v>0.26800000000002899</v>
      </c>
      <c r="E1184" s="33">
        <v>1045</v>
      </c>
    </row>
    <row r="1185" spans="1:5" x14ac:dyDescent="0.4">
      <c r="A1185" s="6" t="s">
        <v>949</v>
      </c>
      <c r="B1185" s="73">
        <v>-0.16285999999990963</v>
      </c>
      <c r="C1185" s="40">
        <v>0</v>
      </c>
      <c r="D1185" s="40">
        <v>0.26800000000002899</v>
      </c>
      <c r="E1185" s="33">
        <v>924</v>
      </c>
    </row>
    <row r="1186" spans="1:5" x14ac:dyDescent="0.4">
      <c r="A1186" s="392" t="s">
        <v>949</v>
      </c>
      <c r="B1186" s="73">
        <v>0.20094999999992069</v>
      </c>
      <c r="C1186" s="40">
        <v>0</v>
      </c>
      <c r="D1186" s="40">
        <v>0.2680000000000291</v>
      </c>
      <c r="E1186" s="33">
        <v>943</v>
      </c>
    </row>
    <row r="1187" spans="1:5" x14ac:dyDescent="0.4">
      <c r="A1187" s="392" t="s">
        <v>949</v>
      </c>
      <c r="B1187" s="73">
        <v>0.16699999999991633</v>
      </c>
      <c r="C1187" s="40">
        <v>0</v>
      </c>
      <c r="D1187" s="40">
        <v>0.2680000000000291</v>
      </c>
      <c r="E1187" s="33">
        <v>945</v>
      </c>
    </row>
    <row r="1188" spans="1:5" x14ac:dyDescent="0.4">
      <c r="A1188" s="392" t="s">
        <v>949</v>
      </c>
      <c r="B1188" s="73">
        <v>-0.14270000000010441</v>
      </c>
      <c r="C1188" s="40">
        <v>0</v>
      </c>
      <c r="D1188" s="40">
        <v>0.2680000000000291</v>
      </c>
      <c r="E1188" s="33">
        <v>948</v>
      </c>
    </row>
    <row r="1189" spans="1:5" x14ac:dyDescent="0.4">
      <c r="A1189" s="19" t="s">
        <v>949</v>
      </c>
      <c r="B1189" s="73">
        <v>-0.26933999999982916</v>
      </c>
      <c r="C1189" s="40">
        <v>0</v>
      </c>
      <c r="D1189" s="40">
        <v>0</v>
      </c>
      <c r="E1189" s="33">
        <v>967</v>
      </c>
    </row>
    <row r="1190" spans="1:5" x14ac:dyDescent="0.4">
      <c r="A1190" s="6" t="s">
        <v>950</v>
      </c>
      <c r="B1190" s="73">
        <v>5.0410000000056243E-2</v>
      </c>
      <c r="C1190" s="40">
        <v>0</v>
      </c>
      <c r="D1190" s="40">
        <v>5.0410000000056243E-2</v>
      </c>
      <c r="E1190" s="33">
        <v>712</v>
      </c>
    </row>
    <row r="1191" spans="1:5" x14ac:dyDescent="0.4">
      <c r="A1191" s="6" t="s">
        <v>951</v>
      </c>
      <c r="B1191" s="73">
        <v>-0.95118999999908738</v>
      </c>
      <c r="C1191" s="40">
        <v>0</v>
      </c>
      <c r="D1191" s="40">
        <v>-0.95118999999908738</v>
      </c>
      <c r="E1191" s="43" t="s">
        <v>952</v>
      </c>
    </row>
    <row r="1192" spans="1:5" x14ac:dyDescent="0.4">
      <c r="A1192" s="57" t="s">
        <v>951</v>
      </c>
      <c r="B1192" s="73">
        <v>0.37380000000007385</v>
      </c>
      <c r="C1192" s="40">
        <v>0</v>
      </c>
      <c r="D1192" s="40">
        <v>0.2680000000000291</v>
      </c>
      <c r="E1192" s="45">
        <v>1016</v>
      </c>
    </row>
    <row r="1193" spans="1:5" x14ac:dyDescent="0.4">
      <c r="A1193" s="6" t="s">
        <v>953</v>
      </c>
      <c r="B1193" s="73">
        <v>-2.0679159301458299</v>
      </c>
      <c r="C1193" s="40">
        <v>6.0301890698543161</v>
      </c>
      <c r="D1193" s="40">
        <v>-2.0679159301458299</v>
      </c>
      <c r="E1193" s="33" t="s">
        <v>954</v>
      </c>
    </row>
    <row r="1194" spans="1:5" x14ac:dyDescent="0.4">
      <c r="A1194" s="28" t="s">
        <v>955</v>
      </c>
      <c r="B1194" s="73">
        <v>-0.41951299999993807</v>
      </c>
      <c r="C1194" s="40">
        <v>0</v>
      </c>
      <c r="D1194" s="40">
        <v>0.26800000000002899</v>
      </c>
      <c r="E1194" s="45">
        <v>1027</v>
      </c>
    </row>
    <row r="1195" spans="1:5" x14ac:dyDescent="0.4">
      <c r="A1195" s="135" t="s">
        <v>955</v>
      </c>
      <c r="B1195" s="73">
        <f>'1107'!F4</f>
        <v>-0.63460150000037174</v>
      </c>
      <c r="C1195" s="40">
        <v>0</v>
      </c>
      <c r="D1195" s="40">
        <v>0</v>
      </c>
      <c r="E1195" s="33">
        <v>1107</v>
      </c>
    </row>
    <row r="1196" spans="1:5" x14ac:dyDescent="0.4">
      <c r="A1196" s="6" t="s">
        <v>956</v>
      </c>
      <c r="B1196" s="73">
        <v>-3.2160000000000082</v>
      </c>
      <c r="C1196" s="40">
        <v>-3.07000000000005</v>
      </c>
      <c r="D1196" s="40">
        <v>-3.07000000000005</v>
      </c>
      <c r="E1196" s="33" t="s">
        <v>957</v>
      </c>
    </row>
    <row r="1197" spans="1:5" x14ac:dyDescent="0.4">
      <c r="A1197" s="6" t="s">
        <v>958</v>
      </c>
      <c r="B1197" s="73">
        <v>-0.10130000000003747</v>
      </c>
      <c r="C1197" s="40">
        <v>0</v>
      </c>
      <c r="D1197" s="40">
        <v>0.2680000000000291</v>
      </c>
      <c r="E1197" s="33">
        <v>915</v>
      </c>
    </row>
    <row r="1198" spans="1:5" x14ac:dyDescent="0.4">
      <c r="A1198" s="6" t="s">
        <v>959</v>
      </c>
      <c r="B1198" s="73">
        <v>8.5999999992054654E-3</v>
      </c>
      <c r="C1198" s="40">
        <v>0</v>
      </c>
      <c r="D1198" s="40">
        <v>8.5999999992054654E-3</v>
      </c>
      <c r="E1198" s="33">
        <v>585</v>
      </c>
    </row>
    <row r="1199" spans="1:5" x14ac:dyDescent="0.4">
      <c r="A1199" s="6" t="s">
        <v>960</v>
      </c>
      <c r="B1199" s="73">
        <v>35.121483693857414</v>
      </c>
      <c r="C1199" s="40">
        <v>35.121483693857414</v>
      </c>
      <c r="D1199" s="40">
        <v>35.121483693857414</v>
      </c>
      <c r="E1199" s="33" t="s">
        <v>961</v>
      </c>
    </row>
    <row r="1200" spans="1:5" x14ac:dyDescent="0.4">
      <c r="A1200" s="6" t="s">
        <v>962</v>
      </c>
      <c r="B1200" s="73">
        <v>-0.20511999999985164</v>
      </c>
      <c r="C1200" s="40"/>
      <c r="D1200" s="40"/>
      <c r="E1200" s="33" t="s">
        <v>963</v>
      </c>
    </row>
    <row r="1201" spans="1:5" x14ac:dyDescent="0.4">
      <c r="A1201" s="25" t="s">
        <v>962</v>
      </c>
      <c r="B1201" s="73">
        <v>0.38508500000000367</v>
      </c>
      <c r="C1201" s="40">
        <v>0</v>
      </c>
      <c r="D1201" s="40">
        <v>0</v>
      </c>
      <c r="E1201" s="45">
        <v>1082</v>
      </c>
    </row>
    <row r="1202" spans="1:5" x14ac:dyDescent="0.4">
      <c r="A1202" s="36" t="s">
        <v>964</v>
      </c>
      <c r="B1202" s="73">
        <v>-4.714000000001306E-2</v>
      </c>
      <c r="C1202" s="40">
        <v>0</v>
      </c>
      <c r="D1202" s="40">
        <v>0</v>
      </c>
      <c r="E1202" s="33" t="s">
        <v>965</v>
      </c>
    </row>
    <row r="1203" spans="1:5" x14ac:dyDescent="0.4">
      <c r="A1203" s="51" t="s">
        <v>964</v>
      </c>
      <c r="B1203" s="73">
        <v>-0.36907499999995252</v>
      </c>
      <c r="C1203" s="40">
        <v>0</v>
      </c>
      <c r="D1203" s="40">
        <v>0.2680000000000291</v>
      </c>
      <c r="E1203" s="33">
        <v>1015</v>
      </c>
    </row>
    <row r="1204" spans="1:5" x14ac:dyDescent="0.4">
      <c r="A1204" s="38" t="s">
        <v>964</v>
      </c>
      <c r="B1204" s="73">
        <v>-0.15345000000002074</v>
      </c>
      <c r="C1204" s="40">
        <v>0</v>
      </c>
      <c r="D1204" s="40">
        <v>0</v>
      </c>
      <c r="E1204" s="33">
        <v>1086</v>
      </c>
    </row>
    <row r="1205" spans="1:5" x14ac:dyDescent="0.4">
      <c r="A1205" s="36" t="s">
        <v>966</v>
      </c>
      <c r="B1205" s="73">
        <v>0.49302000000011503</v>
      </c>
      <c r="C1205" s="40">
        <v>0</v>
      </c>
      <c r="D1205" s="40">
        <v>0.2680000000000291</v>
      </c>
      <c r="E1205" s="33" t="s">
        <v>967</v>
      </c>
    </row>
    <row r="1206" spans="1:5" x14ac:dyDescent="0.4">
      <c r="A1206" s="38" t="s">
        <v>968</v>
      </c>
      <c r="B1206" s="73">
        <v>-3.2662500000014916E-2</v>
      </c>
      <c r="C1206" s="40">
        <v>0</v>
      </c>
      <c r="D1206" s="40">
        <v>0</v>
      </c>
      <c r="E1206" s="33">
        <v>1093</v>
      </c>
    </row>
    <row r="1207" spans="1:5" x14ac:dyDescent="0.4">
      <c r="A1207" s="143" t="s">
        <v>968</v>
      </c>
      <c r="B1207" s="73">
        <f>'1112'!F4</f>
        <v>0.20067499999993288</v>
      </c>
      <c r="C1207" s="40">
        <v>0</v>
      </c>
      <c r="D1207" s="40">
        <v>0</v>
      </c>
      <c r="E1207" s="33">
        <v>1112</v>
      </c>
    </row>
    <row r="1208" spans="1:5" x14ac:dyDescent="0.4">
      <c r="A1208" s="257" t="s">
        <v>968</v>
      </c>
      <c r="B1208" s="73">
        <f>'1141'!F4</f>
        <v>-0.4515800000000354</v>
      </c>
      <c r="C1208" s="40">
        <v>0</v>
      </c>
      <c r="D1208" s="40">
        <v>0</v>
      </c>
      <c r="E1208" s="33">
        <v>1141</v>
      </c>
    </row>
    <row r="1209" spans="1:5" ht="47.25" x14ac:dyDescent="0.4">
      <c r="A1209" s="36" t="s">
        <v>969</v>
      </c>
      <c r="B1209" s="73">
        <v>4.8166203737781643</v>
      </c>
      <c r="C1209" s="40">
        <v>0</v>
      </c>
      <c r="D1209" s="40">
        <v>4.0262203737781874</v>
      </c>
      <c r="E1209" s="33" t="s">
        <v>970</v>
      </c>
    </row>
    <row r="1210" spans="1:5" x14ac:dyDescent="0.4">
      <c r="A1210" s="23" t="s">
        <v>969</v>
      </c>
      <c r="B1210" s="73">
        <v>-0.56539999999995416</v>
      </c>
      <c r="C1210" s="40">
        <v>0</v>
      </c>
      <c r="D1210" s="40">
        <v>0</v>
      </c>
      <c r="E1210" s="33">
        <v>991</v>
      </c>
    </row>
    <row r="1211" spans="1:5" x14ac:dyDescent="0.4">
      <c r="A1211" s="24" t="s">
        <v>969</v>
      </c>
      <c r="B1211" s="73">
        <v>-0.15136600000028011</v>
      </c>
      <c r="C1211" s="40">
        <v>0</v>
      </c>
      <c r="D1211" s="40">
        <v>0</v>
      </c>
      <c r="E1211" s="45">
        <v>1002</v>
      </c>
    </row>
    <row r="1212" spans="1:5" x14ac:dyDescent="0.4">
      <c r="A1212" s="28" t="s">
        <v>969</v>
      </c>
      <c r="B1212" s="73">
        <v>-0.13598000000024513</v>
      </c>
      <c r="C1212" s="40">
        <v>0</v>
      </c>
      <c r="D1212" s="40">
        <v>0.26800000000002899</v>
      </c>
      <c r="E1212" s="45">
        <v>1022</v>
      </c>
    </row>
    <row r="1213" spans="1:5" x14ac:dyDescent="0.4">
      <c r="A1213" s="22" t="s">
        <v>969</v>
      </c>
      <c r="B1213" s="73">
        <v>0.29151999999999134</v>
      </c>
      <c r="C1213" s="40">
        <v>0</v>
      </c>
      <c r="D1213" s="40">
        <v>0.26800000000002899</v>
      </c>
      <c r="E1213" s="33">
        <v>1044</v>
      </c>
    </row>
    <row r="1214" spans="1:5" x14ac:dyDescent="0.4">
      <c r="A1214" s="22" t="s">
        <v>969</v>
      </c>
      <c r="B1214" s="73">
        <v>-1.0061559999994643</v>
      </c>
      <c r="C1214" s="40">
        <v>0</v>
      </c>
      <c r="D1214" s="40">
        <v>0.26800000000002899</v>
      </c>
      <c r="E1214" s="33">
        <v>1053</v>
      </c>
    </row>
    <row r="1215" spans="1:5" x14ac:dyDescent="0.4">
      <c r="A1215" s="6" t="s">
        <v>971</v>
      </c>
      <c r="B1215" s="73">
        <v>-0.20337927565391567</v>
      </c>
      <c r="C1215" s="40">
        <v>0</v>
      </c>
      <c r="D1215" s="40">
        <v>-0.20337927565391567</v>
      </c>
      <c r="E1215" s="33">
        <v>300</v>
      </c>
    </row>
    <row r="1216" spans="1:5" x14ac:dyDescent="0.4">
      <c r="A1216" s="6" t="s">
        <v>972</v>
      </c>
      <c r="B1216" s="73">
        <v>0.50507999999990716</v>
      </c>
      <c r="C1216" s="40">
        <v>0</v>
      </c>
      <c r="D1216" s="40">
        <v>0.39527999999990016</v>
      </c>
      <c r="E1216" s="33" t="s">
        <v>973</v>
      </c>
    </row>
    <row r="1217" spans="1:5" ht="32.25" x14ac:dyDescent="0.4">
      <c r="A1217" s="6" t="s">
        <v>974</v>
      </c>
      <c r="B1217" s="73">
        <v>4.7175131360084208</v>
      </c>
      <c r="C1217" s="40">
        <v>6.7210111524161675</v>
      </c>
      <c r="D1217" s="40">
        <v>4.9759131360083586</v>
      </c>
      <c r="E1217" s="43" t="s">
        <v>975</v>
      </c>
    </row>
    <row r="1218" spans="1:5" x14ac:dyDescent="0.4">
      <c r="A1218" s="23" t="s">
        <v>974</v>
      </c>
      <c r="B1218" s="73">
        <v>-0.31000000000000227</v>
      </c>
      <c r="C1218" s="40">
        <v>0</v>
      </c>
      <c r="D1218" s="40">
        <v>0</v>
      </c>
      <c r="E1218" s="33">
        <v>992</v>
      </c>
    </row>
    <row r="1219" spans="1:5" x14ac:dyDescent="0.4">
      <c r="A1219" s="206" t="s">
        <v>974</v>
      </c>
      <c r="B1219" s="73">
        <f>'1122'!F8</f>
        <v>-0.35303000000004658</v>
      </c>
      <c r="C1219" s="40">
        <v>0</v>
      </c>
      <c r="D1219" s="40">
        <v>0</v>
      </c>
      <c r="E1219" s="33">
        <v>1122</v>
      </c>
    </row>
    <row r="1220" spans="1:5" x14ac:dyDescent="0.4">
      <c r="A1220" s="25" t="s">
        <v>976</v>
      </c>
      <c r="B1220" s="73">
        <v>0.34648799999990842</v>
      </c>
      <c r="C1220" s="40">
        <v>0</v>
      </c>
      <c r="D1220" s="40">
        <v>0</v>
      </c>
      <c r="E1220" s="45">
        <v>1077</v>
      </c>
    </row>
    <row r="1221" spans="1:5" x14ac:dyDescent="0.4">
      <c r="A1221" s="36" t="s">
        <v>977</v>
      </c>
      <c r="B1221" s="73">
        <v>-0.66999999999995907</v>
      </c>
      <c r="C1221" s="40">
        <v>0</v>
      </c>
      <c r="D1221" s="40">
        <v>0.2680000000000291</v>
      </c>
      <c r="E1221" s="33">
        <v>889</v>
      </c>
    </row>
    <row r="1222" spans="1:5" x14ac:dyDescent="0.4">
      <c r="A1222" s="6" t="s">
        <v>978</v>
      </c>
      <c r="B1222" s="73">
        <v>-0.21549999999979264</v>
      </c>
      <c r="C1222" s="40">
        <v>-0.38896686932196189</v>
      </c>
      <c r="D1222" s="40">
        <v>0.25081128532008279</v>
      </c>
      <c r="E1222" s="33" t="s">
        <v>979</v>
      </c>
    </row>
    <row r="1223" spans="1:5" ht="32.25" x14ac:dyDescent="0.4">
      <c r="A1223" s="6" t="s">
        <v>980</v>
      </c>
      <c r="B1223" s="73">
        <v>-1.5171624753380684</v>
      </c>
      <c r="C1223" s="40">
        <v>18.961397682707343</v>
      </c>
      <c r="D1223" s="40">
        <v>0.83433752466197575</v>
      </c>
      <c r="E1223" s="43" t="s">
        <v>981</v>
      </c>
    </row>
    <row r="1224" spans="1:5" x14ac:dyDescent="0.4">
      <c r="A1224" s="30" t="s">
        <v>980</v>
      </c>
      <c r="B1224" s="73">
        <v>-4.5133500000019922E-2</v>
      </c>
      <c r="C1224" s="40">
        <v>0</v>
      </c>
      <c r="D1224" s="40">
        <v>0</v>
      </c>
      <c r="E1224" s="33">
        <v>1096</v>
      </c>
    </row>
    <row r="1225" spans="1:5" x14ac:dyDescent="0.4">
      <c r="A1225" s="123" t="s">
        <v>980</v>
      </c>
      <c r="B1225" s="73">
        <f>'1104'!F6</f>
        <v>0.41997550000002093</v>
      </c>
      <c r="C1225" s="40">
        <v>0</v>
      </c>
      <c r="D1225" s="40">
        <v>0</v>
      </c>
      <c r="E1225" s="33">
        <v>1104</v>
      </c>
    </row>
    <row r="1226" spans="1:5" x14ac:dyDescent="0.4">
      <c r="A1226" s="17" t="s">
        <v>982</v>
      </c>
      <c r="B1226" s="73">
        <v>3.525669999999991</v>
      </c>
      <c r="C1226" s="50"/>
      <c r="D1226" s="50"/>
      <c r="E1226" s="45">
        <v>1040</v>
      </c>
    </row>
    <row r="1227" spans="1:5" x14ac:dyDescent="0.4">
      <c r="A1227" s="61" t="s">
        <v>983</v>
      </c>
      <c r="B1227" s="73">
        <v>0.10049999999989723</v>
      </c>
      <c r="C1227" s="40">
        <v>0</v>
      </c>
      <c r="D1227" s="40">
        <v>0.10049999999989723</v>
      </c>
      <c r="E1227" s="43">
        <v>604</v>
      </c>
    </row>
    <row r="1228" spans="1:5" x14ac:dyDescent="0.4">
      <c r="A1228" s="62" t="s">
        <v>984</v>
      </c>
      <c r="B1228" s="73">
        <v>-0.24264460000017607</v>
      </c>
      <c r="C1228" s="40">
        <v>0</v>
      </c>
      <c r="D1228" s="40">
        <v>0.26800000000002899</v>
      </c>
      <c r="E1228" s="33">
        <v>1048</v>
      </c>
    </row>
    <row r="1229" spans="1:5" x14ac:dyDescent="0.4">
      <c r="A1229" s="144" t="s">
        <v>1349</v>
      </c>
      <c r="B1229" s="73">
        <f>'1112'!F6</f>
        <v>3.1810574999999517</v>
      </c>
      <c r="C1229" s="40">
        <v>0</v>
      </c>
      <c r="D1229" s="40">
        <v>0</v>
      </c>
      <c r="E1229" s="33">
        <v>1112</v>
      </c>
    </row>
    <row r="1230" spans="1:5" x14ac:dyDescent="0.4">
      <c r="A1230" s="144" t="s">
        <v>1349</v>
      </c>
      <c r="B1230" s="73">
        <f>'1114'!F4</f>
        <v>-0.59580400000004374</v>
      </c>
      <c r="C1230" s="40">
        <v>0</v>
      </c>
      <c r="D1230" s="40">
        <v>0</v>
      </c>
      <c r="E1230" s="33">
        <v>1114</v>
      </c>
    </row>
    <row r="1231" spans="1:5" x14ac:dyDescent="0.4">
      <c r="A1231" s="61" t="s">
        <v>985</v>
      </c>
      <c r="B1231" s="73">
        <v>2.9230177121770566</v>
      </c>
      <c r="C1231" s="40">
        <v>2.9230177121770566</v>
      </c>
      <c r="D1231" s="40">
        <v>2.9230177121770566</v>
      </c>
      <c r="E1231" s="33">
        <v>194</v>
      </c>
    </row>
    <row r="1232" spans="1:5" x14ac:dyDescent="0.4">
      <c r="A1232" s="90" t="s">
        <v>986</v>
      </c>
      <c r="B1232" s="73">
        <v>-0.29903999999987718</v>
      </c>
      <c r="C1232" s="40">
        <v>0</v>
      </c>
      <c r="D1232" s="40">
        <v>0</v>
      </c>
      <c r="E1232" s="45">
        <v>1074</v>
      </c>
    </row>
    <row r="1233" spans="1:5" x14ac:dyDescent="0.4">
      <c r="A1233" s="205" t="s">
        <v>1353</v>
      </c>
      <c r="B1233" s="73">
        <f>'1122'!F9</f>
        <v>-0.55003000000004931</v>
      </c>
      <c r="C1233" s="40">
        <v>0</v>
      </c>
      <c r="D1233" s="40">
        <v>0</v>
      </c>
      <c r="E1233" s="33">
        <v>1122</v>
      </c>
    </row>
    <row r="1234" spans="1:5" x14ac:dyDescent="0.4">
      <c r="A1234" s="61" t="s">
        <v>987</v>
      </c>
      <c r="B1234" s="73">
        <v>0.12748800000008487</v>
      </c>
      <c r="C1234" s="40">
        <v>0</v>
      </c>
      <c r="D1234" s="40">
        <v>0.2680000000000291</v>
      </c>
      <c r="E1234" s="33">
        <v>927</v>
      </c>
    </row>
    <row r="1235" spans="1:5" x14ac:dyDescent="0.4">
      <c r="A1235" s="82" t="s">
        <v>987</v>
      </c>
      <c r="B1235" s="73">
        <v>0.40160000000014406</v>
      </c>
      <c r="C1235" s="40">
        <v>0</v>
      </c>
      <c r="D1235" s="40">
        <v>0</v>
      </c>
      <c r="E1235" s="33">
        <v>1057</v>
      </c>
    </row>
    <row r="1236" spans="1:5" x14ac:dyDescent="0.4">
      <c r="A1236" s="144" t="s">
        <v>987</v>
      </c>
      <c r="B1236" s="73">
        <f>'1114'!F6</f>
        <v>0.28350399999999354</v>
      </c>
      <c r="C1236" s="40">
        <v>0</v>
      </c>
      <c r="D1236" s="40">
        <v>0</v>
      </c>
      <c r="E1236" s="33">
        <v>1114</v>
      </c>
    </row>
    <row r="1237" spans="1:5" x14ac:dyDescent="0.4">
      <c r="A1237" s="255" t="s">
        <v>1385</v>
      </c>
      <c r="B1237" s="73">
        <f>'1161'!F8</f>
        <v>-2883.8358899999998</v>
      </c>
      <c r="C1237" s="40">
        <v>0</v>
      </c>
      <c r="D1237" s="40">
        <v>0</v>
      </c>
      <c r="E1237" s="33">
        <v>1161</v>
      </c>
    </row>
    <row r="1238" spans="1:5" x14ac:dyDescent="0.4">
      <c r="A1238" s="61" t="s">
        <v>988</v>
      </c>
      <c r="B1238" s="73">
        <v>0.11195999999983997</v>
      </c>
      <c r="C1238" s="40">
        <v>0</v>
      </c>
      <c r="D1238" s="40">
        <v>0.11195999999983997</v>
      </c>
      <c r="E1238" s="33" t="s">
        <v>989</v>
      </c>
    </row>
    <row r="1239" spans="1:5" x14ac:dyDescent="0.4">
      <c r="A1239" s="61" t="s">
        <v>990</v>
      </c>
      <c r="B1239" s="73">
        <v>0.32893315796066247</v>
      </c>
      <c r="C1239" s="40">
        <v>2.7011331579606832</v>
      </c>
      <c r="D1239" s="40">
        <v>0.32893315796066247</v>
      </c>
      <c r="E1239" s="33" t="s">
        <v>991</v>
      </c>
    </row>
    <row r="1240" spans="1:5" x14ac:dyDescent="0.4">
      <c r="A1240" s="82" t="s">
        <v>992</v>
      </c>
      <c r="B1240" s="73">
        <v>-8.0960000000004584E-2</v>
      </c>
      <c r="C1240" s="40">
        <v>0</v>
      </c>
      <c r="D1240" s="40">
        <v>0</v>
      </c>
      <c r="E1240" s="33">
        <v>1062</v>
      </c>
    </row>
    <row r="1241" spans="1:5" x14ac:dyDescent="0.4">
      <c r="A1241" s="61" t="s">
        <v>993</v>
      </c>
      <c r="B1241" s="73">
        <v>0.10169999999874335</v>
      </c>
      <c r="C1241" s="40">
        <v>0</v>
      </c>
      <c r="D1241" s="40">
        <v>0.10169999999874335</v>
      </c>
      <c r="E1241" s="33" t="s">
        <v>994</v>
      </c>
    </row>
    <row r="1242" spans="1:5" x14ac:dyDescent="0.4">
      <c r="A1242" s="61" t="s">
        <v>995</v>
      </c>
      <c r="B1242" s="73">
        <v>18.674299999999221</v>
      </c>
      <c r="C1242" s="40">
        <v>0</v>
      </c>
      <c r="D1242" s="40">
        <v>18.674299999999221</v>
      </c>
      <c r="E1242" s="33" t="s">
        <v>996</v>
      </c>
    </row>
    <row r="1243" spans="1:5" x14ac:dyDescent="0.4">
      <c r="A1243" s="61" t="s">
        <v>997</v>
      </c>
      <c r="B1243" s="73">
        <v>-0.18170000000009168</v>
      </c>
      <c r="C1243" s="40">
        <v>0</v>
      </c>
      <c r="D1243" s="40">
        <v>-0.18170000000009168</v>
      </c>
      <c r="E1243" s="33">
        <v>525</v>
      </c>
    </row>
    <row r="1244" spans="1:5" x14ac:dyDescent="0.4">
      <c r="A1244" s="61" t="s">
        <v>998</v>
      </c>
      <c r="B1244" s="73">
        <v>-0.54820000000017899</v>
      </c>
      <c r="C1244" s="40">
        <v>0</v>
      </c>
      <c r="D1244" s="40">
        <v>0.2680000000000291</v>
      </c>
      <c r="E1244" s="33">
        <v>858</v>
      </c>
    </row>
    <row r="1245" spans="1:5" ht="32.25" x14ac:dyDescent="0.4">
      <c r="A1245" s="61" t="s">
        <v>999</v>
      </c>
      <c r="B1245" s="73">
        <v>0.34096999999940181</v>
      </c>
      <c r="C1245" s="40">
        <v>0</v>
      </c>
      <c r="D1245" s="40">
        <v>-0.4650500000007014</v>
      </c>
      <c r="E1245" s="33" t="s">
        <v>1000</v>
      </c>
    </row>
    <row r="1246" spans="1:5" x14ac:dyDescent="0.4">
      <c r="A1246" s="63" t="s">
        <v>999</v>
      </c>
      <c r="B1246" s="73">
        <v>-0.38490000000024338</v>
      </c>
      <c r="C1246" s="40">
        <v>0</v>
      </c>
      <c r="D1246" s="40">
        <v>0</v>
      </c>
      <c r="E1246" s="33">
        <v>982</v>
      </c>
    </row>
    <row r="1247" spans="1:5" x14ac:dyDescent="0.4">
      <c r="A1247" s="88" t="s">
        <v>999</v>
      </c>
      <c r="B1247" s="73">
        <v>-0.46301899999991747</v>
      </c>
      <c r="C1247" s="40">
        <v>0</v>
      </c>
      <c r="D1247" s="40">
        <v>0.2680000000000291</v>
      </c>
      <c r="E1247" s="45">
        <v>997</v>
      </c>
    </row>
    <row r="1248" spans="1:5" x14ac:dyDescent="0.4">
      <c r="A1248" s="80" t="s">
        <v>999</v>
      </c>
      <c r="B1248" s="73">
        <v>-0.72423999999989519</v>
      </c>
      <c r="C1248" s="40">
        <v>0</v>
      </c>
      <c r="D1248" s="40">
        <v>0.2680000000000291</v>
      </c>
      <c r="E1248" s="33">
        <v>1005</v>
      </c>
    </row>
    <row r="1249" spans="1:5" x14ac:dyDescent="0.4">
      <c r="A1249" s="91" t="s">
        <v>999</v>
      </c>
      <c r="B1249" s="73">
        <v>-0.17559999999957654</v>
      </c>
      <c r="C1249" s="40">
        <v>0</v>
      </c>
      <c r="D1249" s="40">
        <v>0.2680000000000291</v>
      </c>
      <c r="E1249" s="45">
        <v>1019</v>
      </c>
    </row>
    <row r="1250" spans="1:5" x14ac:dyDescent="0.4">
      <c r="A1250" s="84" t="s">
        <v>999</v>
      </c>
      <c r="B1250" s="73">
        <v>-0.54547000000002299</v>
      </c>
      <c r="C1250" s="40">
        <v>0</v>
      </c>
      <c r="D1250" s="40">
        <v>0.26800000000002899</v>
      </c>
      <c r="E1250" s="45">
        <v>1021</v>
      </c>
    </row>
    <row r="1251" spans="1:5" x14ac:dyDescent="0.4">
      <c r="A1251" s="85" t="s">
        <v>999</v>
      </c>
      <c r="B1251" s="73">
        <v>-0.57431249999990541</v>
      </c>
      <c r="C1251" s="40">
        <v>0</v>
      </c>
      <c r="D1251" s="40">
        <v>0</v>
      </c>
      <c r="E1251" s="33">
        <v>1092</v>
      </c>
    </row>
    <row r="1252" spans="1:5" x14ac:dyDescent="0.4">
      <c r="A1252" s="144" t="s">
        <v>999</v>
      </c>
      <c r="B1252" s="73">
        <f>'1113'!F6</f>
        <v>-4.2871999999988475E-2</v>
      </c>
      <c r="C1252" s="40">
        <v>0</v>
      </c>
      <c r="D1252" s="40">
        <v>0</v>
      </c>
      <c r="E1252" s="33">
        <v>1113</v>
      </c>
    </row>
    <row r="1253" spans="1:5" x14ac:dyDescent="0.4">
      <c r="A1253" s="184" t="s">
        <v>999</v>
      </c>
      <c r="B1253" s="73">
        <f>'1118'!F8</f>
        <v>4.8420000000078289E-2</v>
      </c>
      <c r="C1253" s="40">
        <v>0</v>
      </c>
      <c r="D1253" s="40">
        <v>0</v>
      </c>
      <c r="E1253" s="33">
        <v>1118</v>
      </c>
    </row>
    <row r="1254" spans="1:5" x14ac:dyDescent="0.4">
      <c r="A1254" s="184" t="s">
        <v>999</v>
      </c>
      <c r="B1254" s="73">
        <f>'1119'!F6</f>
        <v>-0.17998000000000047</v>
      </c>
      <c r="C1254" s="40">
        <v>0</v>
      </c>
      <c r="D1254" s="40">
        <v>0</v>
      </c>
      <c r="E1254" s="33">
        <v>1119</v>
      </c>
    </row>
    <row r="1255" spans="1:5" x14ac:dyDescent="0.4">
      <c r="A1255" s="61" t="s">
        <v>1001</v>
      </c>
      <c r="B1255" s="73">
        <v>-9.91199999998571E-2</v>
      </c>
      <c r="C1255" s="40">
        <v>0</v>
      </c>
      <c r="D1255" s="40">
        <v>0.2680000000000291</v>
      </c>
      <c r="E1255" s="33" t="s">
        <v>1002</v>
      </c>
    </row>
    <row r="1256" spans="1:5" x14ac:dyDescent="0.4">
      <c r="A1256" s="85" t="s">
        <v>1001</v>
      </c>
      <c r="B1256" s="73">
        <v>-0.22959999999966385</v>
      </c>
      <c r="C1256" s="40">
        <v>0</v>
      </c>
      <c r="D1256" s="40">
        <v>0</v>
      </c>
      <c r="E1256" s="33">
        <v>1090</v>
      </c>
    </row>
    <row r="1257" spans="1:5" x14ac:dyDescent="0.4">
      <c r="A1257" s="81" t="s">
        <v>1003</v>
      </c>
      <c r="B1257" s="73">
        <v>-0.29898399999996172</v>
      </c>
      <c r="C1257" s="50"/>
      <c r="D1257" s="50"/>
      <c r="E1257" s="45">
        <v>1036</v>
      </c>
    </row>
    <row r="1258" spans="1:5" x14ac:dyDescent="0.4">
      <c r="A1258" s="255" t="s">
        <v>1003</v>
      </c>
      <c r="B1258" s="73">
        <f>'1152'!F9</f>
        <v>-8.9850000000069485E-2</v>
      </c>
      <c r="C1258" s="40">
        <v>0</v>
      </c>
      <c r="D1258" s="40">
        <v>0</v>
      </c>
      <c r="E1258" s="33">
        <v>1152</v>
      </c>
    </row>
    <row r="1259" spans="1:5" x14ac:dyDescent="0.4">
      <c r="A1259" s="61" t="s">
        <v>1004</v>
      </c>
      <c r="B1259" s="73">
        <v>0.43012999999700696</v>
      </c>
      <c r="C1259" s="40">
        <v>0</v>
      </c>
      <c r="D1259" s="40">
        <v>0.43012999999700696</v>
      </c>
      <c r="E1259" s="43" t="s">
        <v>1005</v>
      </c>
    </row>
    <row r="1260" spans="1:5" x14ac:dyDescent="0.4">
      <c r="A1260" s="225" t="s">
        <v>1006</v>
      </c>
      <c r="B1260" s="73">
        <v>-21.35218000000043</v>
      </c>
      <c r="C1260" s="40">
        <v>0</v>
      </c>
      <c r="D1260" s="40">
        <v>-0.81450000000052114</v>
      </c>
      <c r="E1260" s="43" t="s">
        <v>1007</v>
      </c>
    </row>
    <row r="1261" spans="1:5" x14ac:dyDescent="0.4">
      <c r="A1261" s="225" t="s">
        <v>1006</v>
      </c>
      <c r="B1261" s="73">
        <v>-0.22687999999993735</v>
      </c>
      <c r="C1261" s="40">
        <v>0</v>
      </c>
      <c r="D1261" s="40">
        <v>0.2680000000000291</v>
      </c>
      <c r="E1261" s="33">
        <v>940</v>
      </c>
    </row>
    <row r="1262" spans="1:5" x14ac:dyDescent="0.4">
      <c r="A1262" s="225" t="s">
        <v>1006</v>
      </c>
      <c r="B1262" s="73">
        <v>21.099800000000016</v>
      </c>
      <c r="C1262" s="40">
        <v>0</v>
      </c>
      <c r="D1262" s="40">
        <v>0.2680000000000291</v>
      </c>
      <c r="E1262" s="33">
        <v>949</v>
      </c>
    </row>
    <row r="1263" spans="1:5" x14ac:dyDescent="0.4">
      <c r="A1263" s="79" t="s">
        <v>1006</v>
      </c>
      <c r="B1263" s="73">
        <v>0.14279999999985193</v>
      </c>
      <c r="C1263" s="40">
        <v>0</v>
      </c>
      <c r="D1263" s="40">
        <v>0</v>
      </c>
      <c r="E1263" s="33">
        <v>972</v>
      </c>
    </row>
    <row r="1264" spans="1:5" x14ac:dyDescent="0.4">
      <c r="A1264" s="61" t="s">
        <v>1008</v>
      </c>
      <c r="B1264" s="73">
        <v>-0.26519999999982247</v>
      </c>
      <c r="C1264" s="40">
        <v>0</v>
      </c>
      <c r="D1264" s="40">
        <v>-0.26519999999982247</v>
      </c>
      <c r="E1264" s="43" t="s">
        <v>1009</v>
      </c>
    </row>
    <row r="1265" spans="1:5" x14ac:dyDescent="0.4">
      <c r="A1265" s="61" t="s">
        <v>1010</v>
      </c>
      <c r="B1265" s="73">
        <v>0.2808999999997468</v>
      </c>
      <c r="C1265" s="40">
        <v>0</v>
      </c>
      <c r="D1265" s="40">
        <v>0.2808999999997468</v>
      </c>
      <c r="E1265" s="33" t="s">
        <v>1011</v>
      </c>
    </row>
    <row r="1266" spans="1:5" x14ac:dyDescent="0.4">
      <c r="A1266" s="61" t="s">
        <v>1012</v>
      </c>
      <c r="B1266" s="73">
        <v>22.886299999998869</v>
      </c>
      <c r="C1266" s="40">
        <v>0</v>
      </c>
      <c r="D1266" s="40">
        <v>35.927439999999251</v>
      </c>
      <c r="E1266" s="43" t="s">
        <v>1013</v>
      </c>
    </row>
    <row r="1267" spans="1:5" x14ac:dyDescent="0.4">
      <c r="A1267" s="255" t="s">
        <v>1012</v>
      </c>
      <c r="B1267" s="73">
        <f>'1162'!F6</f>
        <v>-1935.44667</v>
      </c>
      <c r="C1267" s="40">
        <v>0</v>
      </c>
      <c r="D1267" s="40">
        <v>0</v>
      </c>
      <c r="E1267" s="33">
        <v>1162</v>
      </c>
    </row>
    <row r="1268" spans="1:5" x14ac:dyDescent="0.4">
      <c r="A1268" s="61" t="s">
        <v>1014</v>
      </c>
      <c r="B1268" s="73">
        <v>-0.3307999999999538</v>
      </c>
      <c r="C1268" s="40"/>
      <c r="D1268" s="40">
        <v>0.23959999999999582</v>
      </c>
      <c r="E1268" s="43" t="s">
        <v>1015</v>
      </c>
    </row>
    <row r="1269" spans="1:5" ht="32.25" x14ac:dyDescent="0.4">
      <c r="A1269" s="61" t="s">
        <v>1016</v>
      </c>
      <c r="B1269" s="73">
        <v>790.34068415412094</v>
      </c>
      <c r="C1269" s="40">
        <v>-0.37020241902433781</v>
      </c>
      <c r="D1269" s="40">
        <v>4.4464154121158117E-2</v>
      </c>
      <c r="E1269" s="43" t="s">
        <v>1017</v>
      </c>
    </row>
    <row r="1270" spans="1:5" x14ac:dyDescent="0.4">
      <c r="A1270" s="92" t="s">
        <v>1018</v>
      </c>
      <c r="B1270" s="73">
        <v>7.3759999999992942E-2</v>
      </c>
      <c r="C1270" s="40">
        <v>0</v>
      </c>
      <c r="D1270" s="40">
        <v>0</v>
      </c>
      <c r="E1270" s="33">
        <v>1100</v>
      </c>
    </row>
    <row r="1271" spans="1:5" x14ac:dyDescent="0.4">
      <c r="A1271" s="61" t="s">
        <v>1019</v>
      </c>
      <c r="B1271" s="73">
        <v>5.50649999999996</v>
      </c>
      <c r="C1271" s="40">
        <v>0</v>
      </c>
      <c r="D1271" s="40">
        <v>5.50649999999996</v>
      </c>
      <c r="E1271" s="43">
        <v>431</v>
      </c>
    </row>
    <row r="1272" spans="1:5" x14ac:dyDescent="0.4">
      <c r="A1272" s="61" t="s">
        <v>1020</v>
      </c>
      <c r="B1272" s="73">
        <v>0.39627000000007229</v>
      </c>
      <c r="C1272" s="40">
        <v>0</v>
      </c>
      <c r="D1272" s="40">
        <v>0.26800000000002899</v>
      </c>
      <c r="E1272" s="33">
        <v>924</v>
      </c>
    </row>
    <row r="1273" spans="1:5" x14ac:dyDescent="0.4">
      <c r="A1273" s="61" t="s">
        <v>1021</v>
      </c>
      <c r="B1273" s="73">
        <v>12.801242000000002</v>
      </c>
      <c r="C1273" s="40">
        <v>0</v>
      </c>
      <c r="D1273" s="40">
        <v>12.801242000000002</v>
      </c>
      <c r="E1273" s="43" t="s">
        <v>1022</v>
      </c>
    </row>
    <row r="1274" spans="1:5" x14ac:dyDescent="0.4">
      <c r="A1274" s="61" t="s">
        <v>1023</v>
      </c>
      <c r="B1274" s="73">
        <v>0.41849999999999454</v>
      </c>
      <c r="C1274" s="40">
        <v>0</v>
      </c>
      <c r="D1274" s="40">
        <v>0.41849999999999454</v>
      </c>
      <c r="E1274" s="43">
        <v>644</v>
      </c>
    </row>
    <row r="1275" spans="1:5" x14ac:dyDescent="0.4">
      <c r="A1275" s="61" t="s">
        <v>1024</v>
      </c>
      <c r="B1275" s="73">
        <v>-5.5102413984356531</v>
      </c>
      <c r="C1275" s="40">
        <v>36.861355375757796</v>
      </c>
      <c r="D1275" s="40">
        <v>-5.5102413984356531</v>
      </c>
      <c r="E1275" s="43" t="s">
        <v>1025</v>
      </c>
    </row>
    <row r="1276" spans="1:5" x14ac:dyDescent="0.4">
      <c r="A1276" s="184" t="s">
        <v>1352</v>
      </c>
      <c r="B1276" s="73">
        <f>'1119'!F5</f>
        <v>-1.999999999998181E-2</v>
      </c>
      <c r="C1276" s="40">
        <v>0</v>
      </c>
      <c r="D1276" s="40">
        <v>0</v>
      </c>
      <c r="E1276" s="33">
        <v>1119</v>
      </c>
    </row>
    <row r="1277" spans="1:5" x14ac:dyDescent="0.4">
      <c r="A1277" s="61" t="s">
        <v>1026</v>
      </c>
      <c r="B1277" s="73">
        <v>7.1768050929367746</v>
      </c>
      <c r="C1277" s="40">
        <v>7.1768050929367746</v>
      </c>
      <c r="D1277" s="40">
        <v>7.1768050929367746</v>
      </c>
      <c r="E1277" s="43">
        <v>47</v>
      </c>
    </row>
    <row r="1278" spans="1:5" x14ac:dyDescent="0.4">
      <c r="A1278" s="61" t="s">
        <v>1027</v>
      </c>
      <c r="B1278" s="73">
        <v>1.1924749487498048</v>
      </c>
      <c r="C1278" s="40">
        <v>1.1924749487498048</v>
      </c>
      <c r="D1278" s="40">
        <v>1.1924749487498048</v>
      </c>
      <c r="E1278" s="43" t="s">
        <v>1028</v>
      </c>
    </row>
    <row r="1279" spans="1:5" x14ac:dyDescent="0.4">
      <c r="A1279" s="61" t="s">
        <v>1029</v>
      </c>
      <c r="B1279" s="73">
        <v>-0.18430000000012114</v>
      </c>
      <c r="C1279" s="40">
        <v>0</v>
      </c>
      <c r="D1279" s="40">
        <v>0.2680000000000291</v>
      </c>
      <c r="E1279" s="33">
        <v>946</v>
      </c>
    </row>
    <row r="1280" spans="1:5" x14ac:dyDescent="0.4">
      <c r="A1280" s="61" t="s">
        <v>1030</v>
      </c>
      <c r="B1280" s="73">
        <v>4.8047338422359758</v>
      </c>
      <c r="C1280" s="40">
        <v>0</v>
      </c>
      <c r="D1280" s="40">
        <v>4.8047338422359758</v>
      </c>
      <c r="E1280" s="43" t="s">
        <v>1031</v>
      </c>
    </row>
    <row r="1281" spans="1:5" x14ac:dyDescent="0.4">
      <c r="A1281" s="61" t="s">
        <v>1032</v>
      </c>
      <c r="B1281" s="73">
        <v>-1.1949999999956162E-2</v>
      </c>
      <c r="C1281" s="40"/>
      <c r="D1281" s="40"/>
      <c r="E1281" s="33">
        <v>892</v>
      </c>
    </row>
    <row r="1282" spans="1:5" x14ac:dyDescent="0.4">
      <c r="A1282" s="61" t="s">
        <v>1033</v>
      </c>
      <c r="B1282" s="73">
        <v>-0.37609999999955335</v>
      </c>
      <c r="C1282" s="40">
        <v>0</v>
      </c>
      <c r="D1282" s="40">
        <v>-0.37609999999955335</v>
      </c>
      <c r="E1282" s="43" t="s">
        <v>1034</v>
      </c>
    </row>
    <row r="1283" spans="1:5" ht="77.25" x14ac:dyDescent="0.4">
      <c r="A1283" s="86" t="s">
        <v>1035</v>
      </c>
      <c r="B1283" s="73">
        <v>0.38239850000013575</v>
      </c>
      <c r="C1283" s="40">
        <v>0</v>
      </c>
      <c r="D1283" s="40">
        <v>0.23562999999995782</v>
      </c>
      <c r="E1283" s="43" t="s">
        <v>1036</v>
      </c>
    </row>
    <row r="1284" spans="1:5" x14ac:dyDescent="0.4">
      <c r="A1284" s="79" t="s">
        <v>1035</v>
      </c>
      <c r="B1284" s="73">
        <v>-0.17056000000002314</v>
      </c>
      <c r="C1284" s="40">
        <v>0</v>
      </c>
      <c r="D1284" s="40">
        <v>0</v>
      </c>
      <c r="E1284" s="33">
        <v>966</v>
      </c>
    </row>
    <row r="1285" spans="1:5" x14ac:dyDescent="0.4">
      <c r="A1285" s="79" t="s">
        <v>1035</v>
      </c>
      <c r="B1285" s="73">
        <v>-122.20377999999999</v>
      </c>
      <c r="C1285" s="40">
        <v>0</v>
      </c>
      <c r="D1285" s="40">
        <v>0</v>
      </c>
      <c r="E1285" s="33">
        <v>979</v>
      </c>
    </row>
    <row r="1286" spans="1:5" x14ac:dyDescent="0.4">
      <c r="A1286" s="63" t="s">
        <v>1035</v>
      </c>
      <c r="B1286" s="73">
        <v>-109.9584</v>
      </c>
      <c r="C1286" s="40">
        <v>0</v>
      </c>
      <c r="D1286" s="40">
        <v>0</v>
      </c>
      <c r="E1286" s="33">
        <v>983</v>
      </c>
    </row>
    <row r="1287" spans="1:5" x14ac:dyDescent="0.4">
      <c r="A1287" s="63" t="s">
        <v>1035</v>
      </c>
      <c r="B1287" s="73">
        <v>234.97593000000001</v>
      </c>
      <c r="C1287" s="40">
        <v>0</v>
      </c>
      <c r="D1287" s="40">
        <v>0</v>
      </c>
      <c r="E1287" s="33">
        <v>986</v>
      </c>
    </row>
    <row r="1288" spans="1:5" x14ac:dyDescent="0.4">
      <c r="A1288" s="88" t="s">
        <v>1035</v>
      </c>
      <c r="B1288" s="73">
        <v>-0.80827999999996791</v>
      </c>
      <c r="C1288" s="40">
        <v>0</v>
      </c>
      <c r="D1288" s="40">
        <v>0</v>
      </c>
      <c r="E1288" s="45">
        <v>998</v>
      </c>
    </row>
    <row r="1289" spans="1:5" x14ac:dyDescent="0.4">
      <c r="A1289" s="80" t="s">
        <v>1035</v>
      </c>
      <c r="B1289" s="73">
        <v>-0.10162499999978536</v>
      </c>
      <c r="C1289" s="40">
        <v>0</v>
      </c>
      <c r="D1289" s="40">
        <v>0.2680000000000291</v>
      </c>
      <c r="E1289" s="33">
        <v>1010</v>
      </c>
    </row>
    <row r="1290" spans="1:5" x14ac:dyDescent="0.4">
      <c r="A1290" s="91" t="s">
        <v>1035</v>
      </c>
      <c r="B1290" s="73">
        <v>-0.24439999999992779</v>
      </c>
      <c r="C1290" s="40">
        <v>0</v>
      </c>
      <c r="D1290" s="40">
        <v>0.2680000000000291</v>
      </c>
      <c r="E1290" s="45">
        <v>1016</v>
      </c>
    </row>
    <row r="1291" spans="1:5" x14ac:dyDescent="0.4">
      <c r="A1291" s="84" t="s">
        <v>1035</v>
      </c>
      <c r="B1291" s="73">
        <v>-3.9205000000038126E-2</v>
      </c>
      <c r="C1291" s="40">
        <v>0</v>
      </c>
      <c r="D1291" s="40">
        <v>0.26800000000002899</v>
      </c>
      <c r="E1291" s="45">
        <v>1029</v>
      </c>
    </row>
    <row r="1292" spans="1:5" x14ac:dyDescent="0.4">
      <c r="A1292" s="84" t="s">
        <v>1035</v>
      </c>
      <c r="B1292" s="73">
        <v>0.37171999999986838</v>
      </c>
      <c r="C1292" s="40">
        <v>0</v>
      </c>
      <c r="D1292" s="40">
        <v>0.26800000000002899</v>
      </c>
      <c r="E1292" s="45">
        <v>1021</v>
      </c>
    </row>
    <row r="1293" spans="1:5" x14ac:dyDescent="0.4">
      <c r="A1293" s="81" t="s">
        <v>1035</v>
      </c>
      <c r="B1293" s="73">
        <v>-7.0818999999801235E-2</v>
      </c>
      <c r="C1293" s="50"/>
      <c r="D1293" s="50"/>
      <c r="E1293" s="45">
        <v>1036</v>
      </c>
    </row>
    <row r="1294" spans="1:5" x14ac:dyDescent="0.4">
      <c r="A1294" s="62" t="s">
        <v>1035</v>
      </c>
      <c r="B1294" s="73">
        <v>0.18184239999993679</v>
      </c>
      <c r="C1294" s="40">
        <v>0</v>
      </c>
      <c r="D1294" s="40">
        <v>0.26800000000002899</v>
      </c>
      <c r="E1294" s="33">
        <v>1051</v>
      </c>
    </row>
    <row r="1295" spans="1:5" x14ac:dyDescent="0.4">
      <c r="A1295" s="82" t="s">
        <v>1035</v>
      </c>
      <c r="B1295" s="73">
        <v>-1.8704000000000178</v>
      </c>
      <c r="C1295" s="40">
        <v>0</v>
      </c>
      <c r="D1295" s="40">
        <v>0</v>
      </c>
      <c r="E1295" s="33">
        <v>1055</v>
      </c>
    </row>
    <row r="1296" spans="1:5" x14ac:dyDescent="0.4">
      <c r="A1296" s="82" t="s">
        <v>1035</v>
      </c>
      <c r="B1296" s="73">
        <v>-0.33027200000003631</v>
      </c>
      <c r="C1296" s="40">
        <v>0</v>
      </c>
      <c r="D1296" s="40">
        <v>0</v>
      </c>
      <c r="E1296" s="33">
        <v>1062</v>
      </c>
    </row>
    <row r="1297" spans="1:5" x14ac:dyDescent="0.4">
      <c r="A1297" s="82" t="s">
        <v>1035</v>
      </c>
      <c r="B1297" s="73">
        <v>0.35444000000006781</v>
      </c>
      <c r="C1297" s="40">
        <v>0</v>
      </c>
      <c r="D1297" s="40">
        <v>0</v>
      </c>
      <c r="E1297" s="33">
        <v>1070</v>
      </c>
    </row>
    <row r="1298" spans="1:5" x14ac:dyDescent="0.4">
      <c r="A1298" s="92" t="s">
        <v>1035</v>
      </c>
      <c r="B1298" s="73">
        <v>1.7225999999936903E-2</v>
      </c>
      <c r="C1298" s="40">
        <v>0</v>
      </c>
      <c r="D1298" s="40">
        <v>0</v>
      </c>
      <c r="E1298" s="33">
        <v>1096</v>
      </c>
    </row>
    <row r="1299" spans="1:5" x14ac:dyDescent="0.4">
      <c r="A1299" s="205" t="s">
        <v>1035</v>
      </c>
      <c r="B1299" s="73">
        <f>'1122'!F5</f>
        <v>0.31990999999999303</v>
      </c>
      <c r="C1299" s="40">
        <v>0</v>
      </c>
      <c r="D1299" s="40">
        <v>0</v>
      </c>
      <c r="E1299" s="33">
        <v>1122</v>
      </c>
    </row>
    <row r="1300" spans="1:5" x14ac:dyDescent="0.4">
      <c r="A1300" s="205" t="s">
        <v>1035</v>
      </c>
      <c r="B1300" s="73">
        <f>'1125'!F8</f>
        <v>-0.13789999999994507</v>
      </c>
      <c r="C1300" s="40">
        <v>0</v>
      </c>
      <c r="D1300" s="40">
        <v>0</v>
      </c>
      <c r="E1300" s="33">
        <v>1125</v>
      </c>
    </row>
    <row r="1301" spans="1:5" x14ac:dyDescent="0.4">
      <c r="A1301" s="255" t="s">
        <v>1035</v>
      </c>
      <c r="B1301" s="73">
        <f>'1149'!F7</f>
        <v>-1.1635599999999613</v>
      </c>
      <c r="C1301" s="40">
        <v>0</v>
      </c>
      <c r="D1301" s="40">
        <v>0</v>
      </c>
      <c r="E1301" s="33">
        <v>1149</v>
      </c>
    </row>
    <row r="1302" spans="1:5" x14ac:dyDescent="0.4">
      <c r="A1302" s="255" t="s">
        <v>1035</v>
      </c>
      <c r="B1302" s="73">
        <f>'1161'!F6</f>
        <v>-524.39547000000005</v>
      </c>
      <c r="C1302" s="40">
        <v>0</v>
      </c>
      <c r="D1302" s="40">
        <v>0</v>
      </c>
      <c r="E1302" s="33">
        <v>1161</v>
      </c>
    </row>
    <row r="1303" spans="1:5" x14ac:dyDescent="0.4">
      <c r="A1303" s="61" t="s">
        <v>1037</v>
      </c>
      <c r="B1303" s="73">
        <v>-0.64453575757576687</v>
      </c>
      <c r="C1303" s="40">
        <v>2.4424242424242379</v>
      </c>
      <c r="D1303" s="40">
        <v>-0.70453575757568387</v>
      </c>
      <c r="E1303" s="43" t="s">
        <v>1038</v>
      </c>
    </row>
    <row r="1304" spans="1:5" x14ac:dyDescent="0.4">
      <c r="A1304" s="84" t="s">
        <v>1037</v>
      </c>
      <c r="B1304" s="73">
        <v>-0.22703999999998814</v>
      </c>
      <c r="C1304" s="40">
        <v>0</v>
      </c>
      <c r="D1304" s="40">
        <v>0.26800000000002899</v>
      </c>
      <c r="E1304" s="45">
        <v>1021</v>
      </c>
    </row>
    <row r="1305" spans="1:5" x14ac:dyDescent="0.4">
      <c r="A1305" s="255" t="s">
        <v>1037</v>
      </c>
      <c r="B1305" s="73">
        <f>'1133'!F8</f>
        <v>-0.25461000000041167</v>
      </c>
      <c r="C1305" s="40">
        <v>0</v>
      </c>
      <c r="D1305" s="40">
        <v>0</v>
      </c>
      <c r="E1305" s="33">
        <v>1133</v>
      </c>
    </row>
    <row r="1306" spans="1:5" x14ac:dyDescent="0.4">
      <c r="A1306" s="63" t="s">
        <v>1039</v>
      </c>
      <c r="B1306" s="73">
        <v>0.10700000000042564</v>
      </c>
      <c r="C1306" s="40">
        <v>0</v>
      </c>
      <c r="D1306" s="40">
        <v>0</v>
      </c>
      <c r="E1306" s="33">
        <v>987</v>
      </c>
    </row>
    <row r="1307" spans="1:5" x14ac:dyDescent="0.4">
      <c r="A1307" s="255" t="s">
        <v>1370</v>
      </c>
      <c r="B1307" s="73">
        <f>'1137'!F8</f>
        <v>7.333500000000015</v>
      </c>
      <c r="C1307" s="40">
        <v>0</v>
      </c>
      <c r="D1307" s="40">
        <v>0</v>
      </c>
      <c r="E1307" s="33">
        <v>1137</v>
      </c>
    </row>
    <row r="1308" spans="1:5" x14ac:dyDescent="0.4">
      <c r="A1308" s="6" t="s">
        <v>1040</v>
      </c>
      <c r="B1308" s="73">
        <v>5.2699999999731517E-2</v>
      </c>
      <c r="C1308" s="40">
        <v>0</v>
      </c>
      <c r="D1308" s="40">
        <v>0.2680000000000291</v>
      </c>
      <c r="E1308" s="59" t="s">
        <v>1041</v>
      </c>
    </row>
    <row r="1309" spans="1:5" x14ac:dyDescent="0.4">
      <c r="A1309" s="29" t="s">
        <v>1040</v>
      </c>
      <c r="B1309" s="73">
        <v>-7.1489999999812426E-2</v>
      </c>
      <c r="C1309" s="40">
        <v>0</v>
      </c>
      <c r="D1309" s="40">
        <v>0</v>
      </c>
      <c r="E1309" s="33">
        <v>1060</v>
      </c>
    </row>
    <row r="1310" spans="1:5" x14ac:dyDescent="0.4">
      <c r="A1310" s="135" t="s">
        <v>1040</v>
      </c>
      <c r="B1310" s="73">
        <f>'1111'!F5</f>
        <v>-0.11428299999988667</v>
      </c>
      <c r="C1310" s="40">
        <v>0</v>
      </c>
      <c r="D1310" s="40">
        <v>0</v>
      </c>
      <c r="E1310" s="33">
        <v>1111</v>
      </c>
    </row>
    <row r="1311" spans="1:5" x14ac:dyDescent="0.4">
      <c r="A1311" s="61" t="s">
        <v>1042</v>
      </c>
      <c r="B1311" s="73">
        <v>-0.36776000000008935</v>
      </c>
      <c r="C1311" s="40">
        <v>0</v>
      </c>
      <c r="D1311" s="40">
        <v>0.2680000000000291</v>
      </c>
      <c r="E1311" s="33">
        <v>940</v>
      </c>
    </row>
    <row r="1312" spans="1:5" x14ac:dyDescent="0.4">
      <c r="A1312" s="61" t="s">
        <v>1043</v>
      </c>
      <c r="B1312" s="73">
        <v>0.69479999999998654</v>
      </c>
      <c r="C1312" s="40">
        <v>0</v>
      </c>
      <c r="D1312" s="40">
        <v>0.69479999999998654</v>
      </c>
      <c r="E1312" s="33">
        <v>663</v>
      </c>
    </row>
    <row r="1313" spans="1:5" x14ac:dyDescent="0.4">
      <c r="A1313" s="61" t="s">
        <v>1044</v>
      </c>
      <c r="B1313" s="73">
        <v>0.64334000000013702</v>
      </c>
      <c r="C1313" s="40">
        <v>0</v>
      </c>
      <c r="D1313" s="40">
        <v>0.24734000000012202</v>
      </c>
      <c r="E1313" s="33" t="s">
        <v>1045</v>
      </c>
    </row>
    <row r="1314" spans="1:5" x14ac:dyDescent="0.4">
      <c r="A1314" s="80" t="s">
        <v>1044</v>
      </c>
      <c r="B1314" s="73">
        <v>-3.9059999999949468E-2</v>
      </c>
      <c r="C1314" s="40">
        <v>0</v>
      </c>
      <c r="D1314" s="40">
        <v>0.2680000000000291</v>
      </c>
      <c r="E1314" s="33">
        <v>1005</v>
      </c>
    </row>
    <row r="1315" spans="1:5" x14ac:dyDescent="0.4">
      <c r="A1315" s="255" t="s">
        <v>1373</v>
      </c>
      <c r="B1315" s="73">
        <f>'1140'!F5</f>
        <v>-1.3967000000320695E-2</v>
      </c>
      <c r="C1315" s="40">
        <v>0</v>
      </c>
      <c r="D1315" s="40">
        <v>0</v>
      </c>
      <c r="E1315" s="33">
        <v>1140</v>
      </c>
    </row>
    <row r="1316" spans="1:5" x14ac:dyDescent="0.4">
      <c r="A1316" s="225" t="s">
        <v>1046</v>
      </c>
      <c r="B1316" s="73">
        <v>-0.27490000000011605</v>
      </c>
      <c r="C1316" s="40">
        <v>0</v>
      </c>
      <c r="D1316" s="40">
        <v>0</v>
      </c>
      <c r="E1316" s="33" t="s">
        <v>1047</v>
      </c>
    </row>
    <row r="1317" spans="1:5" x14ac:dyDescent="0.4">
      <c r="A1317" s="225" t="s">
        <v>1046</v>
      </c>
      <c r="B1317" s="73">
        <v>0.25459999999998217</v>
      </c>
      <c r="C1317" s="40">
        <v>0</v>
      </c>
      <c r="D1317" s="40">
        <v>0.2680000000000291</v>
      </c>
      <c r="E1317" s="33">
        <v>947</v>
      </c>
    </row>
    <row r="1318" spans="1:5" x14ac:dyDescent="0.4">
      <c r="A1318" s="63" t="s">
        <v>1046</v>
      </c>
      <c r="B1318" s="73">
        <v>-5.2799999999933789E-2</v>
      </c>
      <c r="C1318" s="40">
        <v>0</v>
      </c>
      <c r="D1318" s="40">
        <v>0</v>
      </c>
      <c r="E1318" s="33">
        <v>989</v>
      </c>
    </row>
    <row r="1319" spans="1:5" x14ac:dyDescent="0.4">
      <c r="A1319" s="62" t="s">
        <v>1046</v>
      </c>
      <c r="B1319" s="73">
        <v>-2120.6414628000002</v>
      </c>
      <c r="C1319" s="40">
        <v>0</v>
      </c>
      <c r="D1319" s="40">
        <v>0.26800000000002899</v>
      </c>
      <c r="E1319" s="33">
        <v>1048</v>
      </c>
    </row>
    <row r="1320" spans="1:5" x14ac:dyDescent="0.4">
      <c r="A1320" s="62" t="s">
        <v>1046</v>
      </c>
      <c r="B1320" s="73">
        <v>2121.2618160000006</v>
      </c>
      <c r="C1320" s="40">
        <v>0</v>
      </c>
      <c r="D1320" s="40">
        <v>0.26800000000002899</v>
      </c>
      <c r="E1320" s="33">
        <v>1049</v>
      </c>
    </row>
    <row r="1321" spans="1:5" x14ac:dyDescent="0.4">
      <c r="A1321" s="85" t="s">
        <v>1046</v>
      </c>
      <c r="B1321" s="73">
        <v>-1.4412500000162254E-2</v>
      </c>
      <c r="C1321" s="40">
        <v>0</v>
      </c>
      <c r="D1321" s="40">
        <v>0</v>
      </c>
      <c r="E1321" s="33">
        <v>1093</v>
      </c>
    </row>
    <row r="1322" spans="1:5" x14ac:dyDescent="0.4">
      <c r="A1322" s="144" t="s">
        <v>1046</v>
      </c>
      <c r="B1322" s="73">
        <f>'1115'!F4</f>
        <v>-0.3025199999999586</v>
      </c>
      <c r="C1322" s="40">
        <v>0</v>
      </c>
      <c r="D1322" s="40">
        <v>0</v>
      </c>
      <c r="E1322" s="33">
        <v>1115</v>
      </c>
    </row>
    <row r="1323" spans="1:5" x14ac:dyDescent="0.4">
      <c r="A1323" s="184" t="s">
        <v>1046</v>
      </c>
      <c r="B1323" s="73">
        <f>'1121'!F5</f>
        <v>-0.39259999999990214</v>
      </c>
      <c r="C1323" s="40">
        <v>0</v>
      </c>
      <c r="D1323" s="40">
        <v>0</v>
      </c>
      <c r="E1323" s="33">
        <v>1121</v>
      </c>
    </row>
    <row r="1324" spans="1:5" x14ac:dyDescent="0.4">
      <c r="A1324" s="93" t="s">
        <v>1048</v>
      </c>
      <c r="B1324" s="73">
        <v>0.11799999999993815</v>
      </c>
      <c r="C1324" s="40">
        <v>0</v>
      </c>
      <c r="D1324" s="40">
        <v>1.1999999999943611E-2</v>
      </c>
      <c r="E1324" s="33" t="s">
        <v>1049</v>
      </c>
    </row>
    <row r="1325" spans="1:5" x14ac:dyDescent="0.4">
      <c r="A1325" s="80" t="s">
        <v>1048</v>
      </c>
      <c r="B1325" s="73">
        <v>-0.34849499999995714</v>
      </c>
      <c r="C1325" s="40">
        <v>0</v>
      </c>
      <c r="D1325" s="40">
        <v>0.2680000000000291</v>
      </c>
      <c r="E1325" s="45">
        <v>1035</v>
      </c>
    </row>
    <row r="1326" spans="1:5" ht="32.25" x14ac:dyDescent="0.4">
      <c r="A1326" s="93" t="s">
        <v>1050</v>
      </c>
      <c r="B1326" s="73">
        <v>-0.79387199999973745</v>
      </c>
      <c r="C1326" s="40">
        <v>0</v>
      </c>
      <c r="D1326" s="40">
        <v>-0.78118999999992411</v>
      </c>
      <c r="E1326" s="43" t="s">
        <v>1051</v>
      </c>
    </row>
    <row r="1327" spans="1:5" x14ac:dyDescent="0.4">
      <c r="A1327" s="144" t="s">
        <v>1050</v>
      </c>
      <c r="B1327" s="73">
        <f>'1116'!F6</f>
        <v>0.56702500000005784</v>
      </c>
      <c r="C1327" s="40">
        <v>0</v>
      </c>
      <c r="D1327" s="40">
        <v>0</v>
      </c>
      <c r="E1327" s="33">
        <v>1116</v>
      </c>
    </row>
    <row r="1328" spans="1:5" x14ac:dyDescent="0.4">
      <c r="A1328" s="255" t="s">
        <v>1050</v>
      </c>
      <c r="B1328" s="73">
        <f>'1138'!F10</f>
        <v>0.5092159999994692</v>
      </c>
      <c r="C1328" s="40">
        <v>0</v>
      </c>
      <c r="D1328" s="40">
        <v>0</v>
      </c>
      <c r="E1328" s="33">
        <v>1138</v>
      </c>
    </row>
    <row r="1329" spans="1:5" x14ac:dyDescent="0.4">
      <c r="A1329" s="61" t="s">
        <v>1052</v>
      </c>
      <c r="B1329" s="73">
        <v>0.25322000000005573</v>
      </c>
      <c r="C1329" s="40">
        <v>0</v>
      </c>
      <c r="D1329" s="40">
        <v>0.25322000000005573</v>
      </c>
      <c r="E1329" s="33">
        <v>692</v>
      </c>
    </row>
    <row r="1330" spans="1:5" x14ac:dyDescent="0.4">
      <c r="A1330" s="88" t="s">
        <v>1052</v>
      </c>
      <c r="B1330" s="73">
        <v>0.17319950000000972</v>
      </c>
      <c r="C1330" s="40">
        <v>0</v>
      </c>
      <c r="D1330" s="40">
        <v>0</v>
      </c>
      <c r="E1330" s="45">
        <v>1003</v>
      </c>
    </row>
    <row r="1331" spans="1:5" x14ac:dyDescent="0.4">
      <c r="A1331" s="144" t="s">
        <v>1351</v>
      </c>
      <c r="B1331" s="73">
        <f>'1116'!F4</f>
        <v>0.39485999999988053</v>
      </c>
      <c r="C1331" s="40">
        <v>0</v>
      </c>
      <c r="D1331" s="40">
        <v>0</v>
      </c>
      <c r="E1331" s="33">
        <v>1116</v>
      </c>
    </row>
    <row r="1332" spans="1:5" x14ac:dyDescent="0.4">
      <c r="A1332" s="61" t="s">
        <v>1053</v>
      </c>
      <c r="B1332" s="73">
        <v>-0.48285800000002155</v>
      </c>
      <c r="C1332" s="40">
        <v>0</v>
      </c>
      <c r="D1332" s="40">
        <v>-0.48285800000002155</v>
      </c>
      <c r="E1332" s="43">
        <v>350</v>
      </c>
    </row>
    <row r="1333" spans="1:5" x14ac:dyDescent="0.4">
      <c r="A1333" s="61" t="s">
        <v>1054</v>
      </c>
      <c r="B1333" s="73">
        <v>0.62020000000006803</v>
      </c>
      <c r="C1333" s="40">
        <v>0</v>
      </c>
      <c r="D1333" s="40">
        <v>0.62020000000006803</v>
      </c>
      <c r="E1333" s="33">
        <v>580</v>
      </c>
    </row>
    <row r="1334" spans="1:5" x14ac:dyDescent="0.4">
      <c r="A1334" s="61" t="s">
        <v>1055</v>
      </c>
      <c r="B1334" s="73">
        <v>-0.97572999999977128</v>
      </c>
      <c r="C1334" s="40"/>
      <c r="D1334" s="40">
        <v>-0.32790000000022701</v>
      </c>
      <c r="E1334" s="33" t="s">
        <v>1056</v>
      </c>
    </row>
    <row r="1335" spans="1:5" x14ac:dyDescent="0.4">
      <c r="A1335" s="61" t="s">
        <v>1057</v>
      </c>
      <c r="B1335" s="73">
        <v>1.1351302597282427</v>
      </c>
      <c r="C1335" s="40">
        <v>1.1351302597282427</v>
      </c>
      <c r="D1335" s="40">
        <v>1.1351302597282427</v>
      </c>
      <c r="E1335" s="33" t="s">
        <v>1058</v>
      </c>
    </row>
    <row r="1336" spans="1:5" x14ac:dyDescent="0.4">
      <c r="A1336" s="61" t="s">
        <v>1059</v>
      </c>
      <c r="B1336" s="73">
        <v>6.0174493767202648</v>
      </c>
      <c r="C1336" s="40">
        <v>6.0174493767202648</v>
      </c>
      <c r="D1336" s="40">
        <v>6.0174493767202648</v>
      </c>
      <c r="E1336" s="43" t="s">
        <v>1060</v>
      </c>
    </row>
    <row r="1337" spans="1:5" ht="32.25" x14ac:dyDescent="0.4">
      <c r="A1337" s="225" t="s">
        <v>1061</v>
      </c>
      <c r="B1337" s="73">
        <v>1.0876100000003532</v>
      </c>
      <c r="C1337" s="40">
        <v>0</v>
      </c>
      <c r="D1337" s="40">
        <v>2.2859500000000139</v>
      </c>
      <c r="E1337" s="33" t="s">
        <v>1062</v>
      </c>
    </row>
    <row r="1338" spans="1:5" x14ac:dyDescent="0.4">
      <c r="A1338" s="225" t="s">
        <v>1061</v>
      </c>
      <c r="B1338" s="73">
        <v>5.0982000000000198</v>
      </c>
      <c r="C1338" s="40">
        <v>0</v>
      </c>
      <c r="D1338" s="40">
        <v>0.2680000000000291</v>
      </c>
      <c r="E1338" s="33">
        <v>885</v>
      </c>
    </row>
    <row r="1339" spans="1:5" x14ac:dyDescent="0.4">
      <c r="A1339" s="225" t="s">
        <v>1061</v>
      </c>
      <c r="B1339" s="73">
        <v>-302.99489999999997</v>
      </c>
      <c r="C1339" s="40">
        <v>0</v>
      </c>
      <c r="D1339" s="40">
        <v>0.2680000000000291</v>
      </c>
      <c r="E1339" s="33">
        <v>890</v>
      </c>
    </row>
    <row r="1340" spans="1:5" x14ac:dyDescent="0.4">
      <c r="A1340" s="225" t="s">
        <v>1061</v>
      </c>
      <c r="B1340" s="73">
        <v>828.51699999999937</v>
      </c>
      <c r="C1340" s="40"/>
      <c r="D1340" s="40"/>
      <c r="E1340" s="33">
        <v>891</v>
      </c>
    </row>
    <row r="1341" spans="1:5" x14ac:dyDescent="0.4">
      <c r="A1341" s="225" t="s">
        <v>1061</v>
      </c>
      <c r="B1341" s="73">
        <v>-844.77120000000002</v>
      </c>
      <c r="C1341" s="40"/>
      <c r="D1341" s="40"/>
      <c r="E1341" s="33">
        <v>893</v>
      </c>
    </row>
    <row r="1342" spans="1:5" x14ac:dyDescent="0.4">
      <c r="A1342" s="225" t="s">
        <v>1061</v>
      </c>
      <c r="B1342" s="73">
        <v>0.26420000000001664</v>
      </c>
      <c r="C1342" s="40">
        <v>0</v>
      </c>
      <c r="D1342" s="40">
        <v>0.26800000000002899</v>
      </c>
      <c r="E1342" s="33">
        <v>903</v>
      </c>
    </row>
    <row r="1343" spans="1:5" x14ac:dyDescent="0.4">
      <c r="A1343" s="225" t="s">
        <v>1061</v>
      </c>
      <c r="B1343" s="73">
        <v>2.5325000000000273</v>
      </c>
      <c r="C1343" s="40">
        <v>0</v>
      </c>
      <c r="D1343" s="40">
        <v>0.26800000000002899</v>
      </c>
      <c r="E1343" s="33">
        <v>922</v>
      </c>
    </row>
    <row r="1344" spans="1:5" x14ac:dyDescent="0.4">
      <c r="A1344" s="225" t="s">
        <v>1061</v>
      </c>
      <c r="B1344" s="73">
        <v>-4.4810019999999895</v>
      </c>
      <c r="C1344" s="40">
        <v>0</v>
      </c>
      <c r="D1344" s="40">
        <v>0.2680000000000291</v>
      </c>
      <c r="E1344" s="33">
        <v>931</v>
      </c>
    </row>
    <row r="1345" spans="1:5" x14ac:dyDescent="0.4">
      <c r="A1345" s="225" t="s">
        <v>1061</v>
      </c>
      <c r="B1345" s="73">
        <v>314.99619999999999</v>
      </c>
      <c r="C1345" s="40">
        <v>0</v>
      </c>
      <c r="D1345" s="40">
        <v>0.2680000000000291</v>
      </c>
      <c r="E1345" s="33">
        <v>938</v>
      </c>
    </row>
    <row r="1346" spans="1:5" x14ac:dyDescent="0.4">
      <c r="A1346" s="225" t="s">
        <v>1061</v>
      </c>
      <c r="B1346" s="73">
        <v>18.206079999999929</v>
      </c>
      <c r="C1346" s="40">
        <v>0</v>
      </c>
      <c r="D1346" s="40">
        <v>0.2680000000000291</v>
      </c>
      <c r="E1346" s="33">
        <v>941</v>
      </c>
    </row>
    <row r="1347" spans="1:5" x14ac:dyDescent="0.4">
      <c r="A1347" s="79" t="s">
        <v>1061</v>
      </c>
      <c r="B1347" s="73">
        <v>502.26074999999992</v>
      </c>
      <c r="C1347" s="40">
        <v>0</v>
      </c>
      <c r="D1347" s="40">
        <v>0</v>
      </c>
      <c r="E1347" s="33">
        <v>973</v>
      </c>
    </row>
    <row r="1348" spans="1:5" x14ac:dyDescent="0.4">
      <c r="A1348" s="79" t="s">
        <v>1061</v>
      </c>
      <c r="B1348" s="73">
        <v>-504.94355000000002</v>
      </c>
      <c r="C1348" s="40">
        <v>0</v>
      </c>
      <c r="D1348" s="40">
        <v>0</v>
      </c>
      <c r="E1348" s="33">
        <v>974</v>
      </c>
    </row>
    <row r="1349" spans="1:5" x14ac:dyDescent="0.4">
      <c r="A1349" s="79" t="s">
        <v>1061</v>
      </c>
      <c r="B1349" s="73">
        <v>-317.10347999999999</v>
      </c>
      <c r="C1349" s="40">
        <v>0</v>
      </c>
      <c r="D1349" s="40">
        <v>0</v>
      </c>
      <c r="E1349" s="33">
        <v>976</v>
      </c>
    </row>
    <row r="1350" spans="1:5" x14ac:dyDescent="0.4">
      <c r="A1350" s="79" t="s">
        <v>1061</v>
      </c>
      <c r="B1350" s="73">
        <v>315.83699999999999</v>
      </c>
      <c r="C1350" s="40">
        <v>0</v>
      </c>
      <c r="D1350" s="40">
        <v>0</v>
      </c>
      <c r="E1350" s="33">
        <v>980</v>
      </c>
    </row>
    <row r="1351" spans="1:5" x14ac:dyDescent="0.4">
      <c r="A1351" s="63" t="s">
        <v>1061</v>
      </c>
      <c r="B1351" s="73">
        <v>0.27760000000000673</v>
      </c>
      <c r="C1351" s="40">
        <v>0</v>
      </c>
      <c r="D1351" s="40">
        <v>0</v>
      </c>
      <c r="E1351" s="33">
        <v>990</v>
      </c>
    </row>
    <row r="1352" spans="1:5" x14ac:dyDescent="0.4">
      <c r="A1352" s="63" t="s">
        <v>1061</v>
      </c>
      <c r="B1352" s="73">
        <v>0.31254999999964639</v>
      </c>
      <c r="C1352" s="40">
        <v>0</v>
      </c>
      <c r="D1352" s="40">
        <v>0</v>
      </c>
      <c r="E1352" s="33">
        <v>993</v>
      </c>
    </row>
    <row r="1353" spans="1:5" x14ac:dyDescent="0.4">
      <c r="A1353" s="88" t="s">
        <v>1061</v>
      </c>
      <c r="B1353" s="73">
        <v>-8.5826999999881082E-2</v>
      </c>
      <c r="C1353" s="40">
        <v>0</v>
      </c>
      <c r="D1353" s="40">
        <v>0.2680000000000291</v>
      </c>
      <c r="E1353" s="45">
        <v>997</v>
      </c>
    </row>
    <row r="1354" spans="1:5" x14ac:dyDescent="0.4">
      <c r="A1354" s="88" t="s">
        <v>1061</v>
      </c>
      <c r="B1354" s="73">
        <v>20.22900549999963</v>
      </c>
      <c r="C1354" s="40">
        <v>0</v>
      </c>
      <c r="D1354" s="40">
        <v>0</v>
      </c>
      <c r="E1354" s="45">
        <v>1001</v>
      </c>
    </row>
    <row r="1355" spans="1:5" x14ac:dyDescent="0.4">
      <c r="A1355" s="80" t="s">
        <v>1061</v>
      </c>
      <c r="B1355" s="73">
        <v>0.18115999999997712</v>
      </c>
      <c r="C1355" s="40">
        <v>0</v>
      </c>
      <c r="D1355" s="40">
        <v>0.2680000000000291</v>
      </c>
      <c r="E1355" s="33">
        <v>1006</v>
      </c>
    </row>
    <row r="1356" spans="1:5" x14ac:dyDescent="0.4">
      <c r="A1356" s="80" t="s">
        <v>1061</v>
      </c>
      <c r="B1356" s="73">
        <v>-0.56932499999999209</v>
      </c>
      <c r="C1356" s="40">
        <v>0</v>
      </c>
      <c r="D1356" s="40">
        <v>0.2680000000000291</v>
      </c>
      <c r="E1356" s="33">
        <v>1010</v>
      </c>
    </row>
    <row r="1357" spans="1:5" x14ac:dyDescent="0.4">
      <c r="A1357" s="84" t="s">
        <v>1061</v>
      </c>
      <c r="B1357" s="73">
        <v>-1.7670294999998077</v>
      </c>
      <c r="C1357" s="40">
        <v>0</v>
      </c>
      <c r="D1357" s="40">
        <v>0.26800000000002899</v>
      </c>
      <c r="E1357" s="45">
        <v>1026</v>
      </c>
    </row>
    <row r="1358" spans="1:5" x14ac:dyDescent="0.4">
      <c r="A1358" s="81" t="s">
        <v>1061</v>
      </c>
      <c r="B1358" s="73">
        <v>-0.10565800000000536</v>
      </c>
      <c r="C1358" s="50"/>
      <c r="D1358" s="50"/>
      <c r="E1358" s="45">
        <v>1037</v>
      </c>
    </row>
    <row r="1359" spans="1:5" x14ac:dyDescent="0.4">
      <c r="A1359" s="82" t="s">
        <v>1061</v>
      </c>
      <c r="B1359" s="73">
        <v>-0.15615999999988617</v>
      </c>
      <c r="C1359" s="40">
        <v>0</v>
      </c>
      <c r="D1359" s="40">
        <v>0</v>
      </c>
      <c r="E1359" s="33">
        <v>1057</v>
      </c>
    </row>
    <row r="1360" spans="1:5" x14ac:dyDescent="0.4">
      <c r="A1360" s="82" t="s">
        <v>1061</v>
      </c>
      <c r="B1360" s="73">
        <v>-0.46560999999974229</v>
      </c>
      <c r="C1360" s="40">
        <v>0</v>
      </c>
      <c r="D1360" s="40">
        <v>0</v>
      </c>
      <c r="E1360" s="33">
        <v>1066</v>
      </c>
    </row>
    <row r="1361" spans="1:5" x14ac:dyDescent="0.4">
      <c r="A1361" s="90" t="s">
        <v>1061</v>
      </c>
      <c r="B1361" s="73">
        <v>8.615199999997003E-2</v>
      </c>
      <c r="C1361" s="40">
        <v>0</v>
      </c>
      <c r="D1361" s="40">
        <v>0</v>
      </c>
      <c r="E1361" s="45">
        <v>1075</v>
      </c>
    </row>
    <row r="1362" spans="1:5" x14ac:dyDescent="0.4">
      <c r="A1362" s="136" t="s">
        <v>1061</v>
      </c>
      <c r="B1362" s="73">
        <f>-'1108'!F6</f>
        <v>0.60345550000056392</v>
      </c>
      <c r="C1362" s="40">
        <v>0</v>
      </c>
      <c r="D1362" s="40">
        <v>0</v>
      </c>
      <c r="E1362" s="33">
        <v>1108</v>
      </c>
    </row>
    <row r="1363" spans="1:5" x14ac:dyDescent="0.4">
      <c r="A1363" s="144" t="s">
        <v>1061</v>
      </c>
      <c r="B1363" s="73">
        <f>'1115'!F7</f>
        <v>-33.127642500000093</v>
      </c>
      <c r="C1363" s="40">
        <v>0</v>
      </c>
      <c r="D1363" s="40">
        <v>0</v>
      </c>
      <c r="E1363" s="33">
        <v>1115</v>
      </c>
    </row>
    <row r="1364" spans="1:5" x14ac:dyDescent="0.4">
      <c r="A1364" s="205" t="s">
        <v>1061</v>
      </c>
      <c r="B1364" s="73">
        <f>'1124'!F6</f>
        <v>0.18637999999987187</v>
      </c>
      <c r="C1364" s="40">
        <v>0</v>
      </c>
      <c r="D1364" s="40">
        <v>0</v>
      </c>
      <c r="E1364" s="33">
        <v>1124</v>
      </c>
    </row>
    <row r="1365" spans="1:5" x14ac:dyDescent="0.4">
      <c r="A1365" s="226" t="s">
        <v>1061</v>
      </c>
      <c r="B1365" s="73">
        <f>'1131'!F5</f>
        <v>0.44026000000008025</v>
      </c>
      <c r="C1365" s="40">
        <v>0</v>
      </c>
      <c r="D1365" s="40">
        <v>0</v>
      </c>
      <c r="E1365" s="33">
        <v>1131</v>
      </c>
    </row>
    <row r="1366" spans="1:5" x14ac:dyDescent="0.4">
      <c r="A1366" s="255" t="s">
        <v>1061</v>
      </c>
      <c r="B1366" s="73">
        <f>'1136'!F7</f>
        <v>52.581400000000031</v>
      </c>
      <c r="C1366" s="40">
        <v>0</v>
      </c>
      <c r="D1366" s="40">
        <v>0</v>
      </c>
      <c r="E1366" s="33">
        <v>1136</v>
      </c>
    </row>
    <row r="1367" spans="1:5" x14ac:dyDescent="0.4">
      <c r="A1367" s="255" t="s">
        <v>1061</v>
      </c>
      <c r="B1367" s="73">
        <f>'1139'!F6</f>
        <v>-62.006890000000567</v>
      </c>
      <c r="C1367" s="40">
        <v>0</v>
      </c>
      <c r="D1367" s="40">
        <v>0</v>
      </c>
      <c r="E1367" s="33">
        <v>1139</v>
      </c>
    </row>
    <row r="1368" spans="1:5" x14ac:dyDescent="0.4">
      <c r="A1368" s="255" t="s">
        <v>1061</v>
      </c>
      <c r="B1368" s="73">
        <f>'1146'!F4</f>
        <v>3.5767400000004272</v>
      </c>
      <c r="C1368" s="40">
        <v>0</v>
      </c>
      <c r="D1368" s="40">
        <v>0</v>
      </c>
      <c r="E1368" s="33">
        <v>1146</v>
      </c>
    </row>
    <row r="1369" spans="1:5" x14ac:dyDescent="0.4">
      <c r="A1369" s="255" t="s">
        <v>1061</v>
      </c>
      <c r="B1369" s="73">
        <f>'1159'!F6</f>
        <v>-2.2604699999999411</v>
      </c>
      <c r="C1369" s="40">
        <v>0</v>
      </c>
      <c r="D1369" s="40">
        <v>0</v>
      </c>
      <c r="E1369" s="33">
        <v>1159</v>
      </c>
    </row>
    <row r="1370" spans="1:5" x14ac:dyDescent="0.4">
      <c r="A1370" s="61" t="s">
        <v>1063</v>
      </c>
      <c r="B1370" s="73">
        <v>-14.301456186530174</v>
      </c>
      <c r="C1370" s="40">
        <v>-14.301456186530174</v>
      </c>
      <c r="D1370" s="40">
        <v>-14.301456186530174</v>
      </c>
      <c r="E1370" s="33" t="s">
        <v>1064</v>
      </c>
    </row>
    <row r="1371" spans="1:5" x14ac:dyDescent="0.4">
      <c r="A1371" s="255" t="s">
        <v>1063</v>
      </c>
      <c r="B1371" s="73">
        <f>'1134'!F5</f>
        <v>-8.4110000000009677E-2</v>
      </c>
      <c r="C1371" s="40">
        <v>0</v>
      </c>
      <c r="D1371" s="40">
        <v>0</v>
      </c>
      <c r="E1371" s="33">
        <v>1134</v>
      </c>
    </row>
    <row r="1372" spans="1:5" x14ac:dyDescent="0.4">
      <c r="A1372" s="61" t="s">
        <v>1065</v>
      </c>
      <c r="B1372" s="73">
        <v>-2.6373300000000199</v>
      </c>
      <c r="C1372" s="40">
        <v>0</v>
      </c>
      <c r="D1372" s="40">
        <v>0.2680000000000291</v>
      </c>
      <c r="E1372" s="33" t="s">
        <v>1066</v>
      </c>
    </row>
    <row r="1373" spans="1:5" x14ac:dyDescent="0.4">
      <c r="A1373" s="80" t="s">
        <v>1065</v>
      </c>
      <c r="B1373" s="73">
        <v>1.7365500000323664E-2</v>
      </c>
      <c r="C1373" s="40">
        <v>0</v>
      </c>
      <c r="D1373" s="40">
        <v>0.2680000000000291</v>
      </c>
      <c r="E1373" s="33">
        <v>1014</v>
      </c>
    </row>
    <row r="1374" spans="1:5" x14ac:dyDescent="0.4">
      <c r="A1374" s="61" t="s">
        <v>1067</v>
      </c>
      <c r="B1374" s="73">
        <v>-88.34230000000025</v>
      </c>
      <c r="C1374" s="40">
        <v>-88.34230000000025</v>
      </c>
      <c r="D1374" s="40">
        <v>-88.34230000000025</v>
      </c>
      <c r="E1374" s="33">
        <v>179</v>
      </c>
    </row>
    <row r="1375" spans="1:5" x14ac:dyDescent="0.4">
      <c r="A1375" s="61" t="s">
        <v>1068</v>
      </c>
      <c r="B1375" s="73">
        <v>-0.37727988284905223</v>
      </c>
      <c r="C1375" s="40">
        <v>-0.37727988284905223</v>
      </c>
      <c r="D1375" s="40">
        <v>-0.37727988284905223</v>
      </c>
      <c r="E1375" s="33" t="s">
        <v>1069</v>
      </c>
    </row>
    <row r="1376" spans="1:5" x14ac:dyDescent="0.4">
      <c r="A1376" s="255" t="s">
        <v>1068</v>
      </c>
      <c r="B1376" s="73">
        <f>'1134'!F9</f>
        <v>1.2330000000019936E-2</v>
      </c>
      <c r="C1376" s="40">
        <v>0</v>
      </c>
      <c r="D1376" s="40">
        <v>0</v>
      </c>
      <c r="E1376" s="33">
        <v>1134</v>
      </c>
    </row>
    <row r="1377" spans="1:5" x14ac:dyDescent="0.4">
      <c r="A1377" s="61" t="s">
        <v>1070</v>
      </c>
      <c r="B1377" s="73">
        <v>-0.11290000000008149</v>
      </c>
      <c r="C1377" s="40">
        <v>0</v>
      </c>
      <c r="D1377" s="40">
        <v>-0.11290000000008149</v>
      </c>
      <c r="E1377" s="33">
        <v>692</v>
      </c>
    </row>
    <row r="1378" spans="1:5" x14ac:dyDescent="0.4">
      <c r="A1378" s="61" t="s">
        <v>1071</v>
      </c>
      <c r="B1378" s="73">
        <v>-4.9060000000281434E-2</v>
      </c>
      <c r="C1378" s="40"/>
      <c r="D1378" s="40"/>
      <c r="E1378" s="33">
        <v>894</v>
      </c>
    </row>
    <row r="1379" spans="1:5" x14ac:dyDescent="0.4">
      <c r="A1379" s="61" t="s">
        <v>1072</v>
      </c>
      <c r="B1379" s="73">
        <v>-0.84955000000019254</v>
      </c>
      <c r="C1379" s="40">
        <v>0</v>
      </c>
      <c r="D1379" s="40">
        <v>0</v>
      </c>
      <c r="E1379" s="33" t="s">
        <v>1073</v>
      </c>
    </row>
    <row r="1380" spans="1:5" x14ac:dyDescent="0.4">
      <c r="A1380" s="80" t="s">
        <v>1072</v>
      </c>
      <c r="B1380" s="73">
        <v>1.3799999999946522E-2</v>
      </c>
      <c r="C1380" s="40">
        <v>0</v>
      </c>
      <c r="D1380" s="40">
        <v>0.2680000000000291</v>
      </c>
      <c r="E1380" s="33">
        <v>1005</v>
      </c>
    </row>
    <row r="1381" spans="1:5" x14ac:dyDescent="0.4">
      <c r="A1381" s="61" t="s">
        <v>1074</v>
      </c>
      <c r="B1381" s="73">
        <v>-0.56459999999998445</v>
      </c>
      <c r="C1381" s="40">
        <v>0</v>
      </c>
      <c r="D1381" s="40">
        <v>0</v>
      </c>
      <c r="E1381" s="33" t="s">
        <v>1075</v>
      </c>
    </row>
    <row r="1382" spans="1:5" x14ac:dyDescent="0.4">
      <c r="A1382" s="63" t="s">
        <v>1074</v>
      </c>
      <c r="B1382" s="73">
        <v>1.5999999998257408E-3</v>
      </c>
      <c r="C1382" s="40">
        <v>0</v>
      </c>
      <c r="D1382" s="40">
        <v>0</v>
      </c>
      <c r="E1382" s="33">
        <v>989</v>
      </c>
    </row>
    <row r="1383" spans="1:5" x14ac:dyDescent="0.4">
      <c r="A1383" s="80" t="s">
        <v>1074</v>
      </c>
      <c r="B1383" s="73">
        <v>-0.49419999999997799</v>
      </c>
      <c r="C1383" s="40">
        <v>0</v>
      </c>
      <c r="D1383" s="40">
        <v>0.2680000000000291</v>
      </c>
      <c r="E1383" s="33">
        <v>1011</v>
      </c>
    </row>
    <row r="1384" spans="1:5" x14ac:dyDescent="0.4">
      <c r="A1384" s="84" t="s">
        <v>1074</v>
      </c>
      <c r="B1384" s="73">
        <v>-0.15211125000007542</v>
      </c>
      <c r="C1384" s="40">
        <v>0</v>
      </c>
      <c r="D1384" s="40">
        <v>0.26800000000002899</v>
      </c>
      <c r="E1384" s="45">
        <v>1034</v>
      </c>
    </row>
    <row r="1385" spans="1:5" x14ac:dyDescent="0.4">
      <c r="A1385" s="61" t="s">
        <v>1076</v>
      </c>
      <c r="B1385" s="73">
        <v>1.8954000000001088</v>
      </c>
      <c r="C1385" s="40">
        <v>0</v>
      </c>
      <c r="D1385" s="40">
        <v>1.8954000000001088</v>
      </c>
      <c r="E1385" s="33" t="s">
        <v>1077</v>
      </c>
    </row>
    <row r="1386" spans="1:5" x14ac:dyDescent="0.4">
      <c r="A1386" s="61" t="s">
        <v>1078</v>
      </c>
      <c r="B1386" s="73">
        <v>-0.4239999999997508</v>
      </c>
      <c r="C1386" s="40">
        <v>0</v>
      </c>
      <c r="D1386" s="40">
        <v>-0.4239999999997508</v>
      </c>
      <c r="E1386" s="33">
        <v>544</v>
      </c>
    </row>
    <row r="1387" spans="1:5" x14ac:dyDescent="0.4">
      <c r="A1387" s="61" t="s">
        <v>1079</v>
      </c>
      <c r="B1387" s="73">
        <v>-1.2860804541588777</v>
      </c>
      <c r="C1387" s="40">
        <v>-1.2860804541588777</v>
      </c>
      <c r="D1387" s="40">
        <v>-1.2860804541588777</v>
      </c>
      <c r="E1387" s="33" t="s">
        <v>1080</v>
      </c>
    </row>
    <row r="1388" spans="1:5" x14ac:dyDescent="0.4">
      <c r="A1388" s="61" t="s">
        <v>1081</v>
      </c>
      <c r="B1388" s="73">
        <v>1.7317999999999074</v>
      </c>
      <c r="C1388" s="40">
        <v>0</v>
      </c>
      <c r="D1388" s="40">
        <v>1.7317999999999074</v>
      </c>
      <c r="E1388" s="33" t="s">
        <v>1082</v>
      </c>
    </row>
    <row r="1389" spans="1:5" ht="32.25" x14ac:dyDescent="0.4">
      <c r="A1389" s="61" t="s">
        <v>1083</v>
      </c>
      <c r="B1389" s="73">
        <v>-2.3206000000129734E-2</v>
      </c>
      <c r="C1389" s="40">
        <v>0</v>
      </c>
      <c r="D1389" s="40">
        <v>4.5594000000050983E-2</v>
      </c>
      <c r="E1389" s="33" t="s">
        <v>1084</v>
      </c>
    </row>
    <row r="1390" spans="1:5" x14ac:dyDescent="0.4">
      <c r="A1390" s="79" t="s">
        <v>1085</v>
      </c>
      <c r="B1390" s="73">
        <v>2.5286800000001222</v>
      </c>
      <c r="C1390" s="40">
        <v>0</v>
      </c>
      <c r="D1390" s="40">
        <v>0</v>
      </c>
      <c r="E1390" s="33">
        <v>966</v>
      </c>
    </row>
    <row r="1391" spans="1:5" x14ac:dyDescent="0.4">
      <c r="A1391" s="79" t="s">
        <v>1085</v>
      </c>
      <c r="B1391" s="73">
        <v>-6.5620000000080836E-2</v>
      </c>
      <c r="C1391" s="40">
        <v>0</v>
      </c>
      <c r="D1391" s="40">
        <v>0</v>
      </c>
      <c r="E1391" s="33">
        <v>979</v>
      </c>
    </row>
    <row r="1392" spans="1:5" x14ac:dyDescent="0.4">
      <c r="A1392" s="63" t="s">
        <v>1085</v>
      </c>
      <c r="B1392" s="73">
        <v>-6.2100000000100408E-2</v>
      </c>
      <c r="C1392" s="40">
        <v>0</v>
      </c>
      <c r="D1392" s="40">
        <v>0</v>
      </c>
      <c r="E1392" s="33">
        <v>994</v>
      </c>
    </row>
    <row r="1393" spans="1:5" x14ac:dyDescent="0.4">
      <c r="A1393" s="80" t="s">
        <v>1085</v>
      </c>
      <c r="B1393" s="73">
        <v>0.14885000000003856</v>
      </c>
      <c r="C1393" s="40">
        <v>0</v>
      </c>
      <c r="D1393" s="40">
        <v>0.2680000000000291</v>
      </c>
      <c r="E1393" s="33">
        <v>1011</v>
      </c>
    </row>
    <row r="1394" spans="1:5" x14ac:dyDescent="0.4">
      <c r="A1394" s="81" t="s">
        <v>1085</v>
      </c>
      <c r="B1394" s="73">
        <v>-0.28352200000017547</v>
      </c>
      <c r="C1394" s="50"/>
      <c r="D1394" s="50"/>
      <c r="E1394" s="45">
        <v>1037</v>
      </c>
    </row>
    <row r="1395" spans="1:5" x14ac:dyDescent="0.4">
      <c r="A1395" s="82" t="s">
        <v>1085</v>
      </c>
      <c r="B1395" s="73">
        <v>-4.1600000000698856E-3</v>
      </c>
      <c r="C1395" s="40">
        <v>0</v>
      </c>
      <c r="D1395" s="40">
        <v>0</v>
      </c>
      <c r="E1395" s="33">
        <v>1062</v>
      </c>
    </row>
    <row r="1396" spans="1:5" x14ac:dyDescent="0.4">
      <c r="A1396" s="126" t="s">
        <v>1085</v>
      </c>
      <c r="B1396" s="73">
        <f>'1102'!F6</f>
        <v>-0.35034550000000309</v>
      </c>
      <c r="C1396" s="40">
        <v>0</v>
      </c>
      <c r="D1396" s="40">
        <v>0</v>
      </c>
      <c r="E1396" s="33">
        <v>1102</v>
      </c>
    </row>
    <row r="1397" spans="1:5" x14ac:dyDescent="0.4">
      <c r="A1397" s="226" t="s">
        <v>1085</v>
      </c>
      <c r="B1397" s="73">
        <f>'1128'!F7</f>
        <v>3.8700000000062573E-2</v>
      </c>
      <c r="C1397" s="40">
        <v>0</v>
      </c>
      <c r="D1397" s="40">
        <v>0</v>
      </c>
      <c r="E1397" s="33">
        <v>1128</v>
      </c>
    </row>
    <row r="1398" spans="1:5" x14ac:dyDescent="0.4">
      <c r="A1398" s="226" t="s">
        <v>1085</v>
      </c>
      <c r="B1398" s="73">
        <f>'1129'!F4</f>
        <v>-1.9834999999999354</v>
      </c>
      <c r="C1398" s="40">
        <v>0</v>
      </c>
      <c r="D1398" s="40">
        <v>0</v>
      </c>
      <c r="E1398" s="33">
        <v>1129</v>
      </c>
    </row>
    <row r="1399" spans="1:5" x14ac:dyDescent="0.4">
      <c r="A1399" s="255" t="s">
        <v>1085</v>
      </c>
      <c r="B1399" s="73">
        <f>'1160'!F7</f>
        <v>0.38513000000011743</v>
      </c>
      <c r="C1399" s="40">
        <v>0</v>
      </c>
      <c r="D1399" s="40">
        <v>0</v>
      </c>
      <c r="E1399" s="33">
        <v>1160</v>
      </c>
    </row>
    <row r="1400" spans="1:5" x14ac:dyDescent="0.4">
      <c r="A1400" s="61" t="s">
        <v>1086</v>
      </c>
      <c r="B1400" s="73">
        <v>-0.23919999999998254</v>
      </c>
      <c r="C1400" s="40">
        <v>0</v>
      </c>
      <c r="D1400" s="40">
        <v>-0.23919999999998254</v>
      </c>
      <c r="E1400" s="33">
        <v>722</v>
      </c>
    </row>
    <row r="1401" spans="1:5" x14ac:dyDescent="0.4">
      <c r="A1401" s="61" t="s">
        <v>1087</v>
      </c>
      <c r="B1401" s="73">
        <v>1.7600000000015825E-2</v>
      </c>
      <c r="C1401" s="40">
        <v>0</v>
      </c>
      <c r="D1401" s="40">
        <v>1.7600000000015825E-2</v>
      </c>
      <c r="E1401" s="33">
        <v>601</v>
      </c>
    </row>
    <row r="1402" spans="1:5" x14ac:dyDescent="0.4">
      <c r="A1402" s="61" t="s">
        <v>1088</v>
      </c>
      <c r="B1402" s="73">
        <v>6.7200000000013915E-2</v>
      </c>
      <c r="C1402" s="40">
        <v>0</v>
      </c>
      <c r="D1402" s="40">
        <v>0.2680000000000291</v>
      </c>
      <c r="E1402" s="33">
        <v>927</v>
      </c>
    </row>
    <row r="1403" spans="1:5" ht="77.25" x14ac:dyDescent="0.4">
      <c r="A1403" s="83" t="s">
        <v>1089</v>
      </c>
      <c r="B1403" s="73">
        <v>-0.64271500000063497</v>
      </c>
      <c r="C1403" s="40">
        <v>0</v>
      </c>
      <c r="D1403" s="40">
        <v>-0.88515500000033853</v>
      </c>
      <c r="E1403" s="33" t="s">
        <v>1090</v>
      </c>
    </row>
    <row r="1404" spans="1:5" x14ac:dyDescent="0.4">
      <c r="A1404" s="83" t="s">
        <v>1089</v>
      </c>
      <c r="B1404" s="73">
        <v>-0.11321999999995569</v>
      </c>
      <c r="C1404" s="40">
        <v>0</v>
      </c>
      <c r="D1404" s="40">
        <v>0.2680000000000291</v>
      </c>
      <c r="E1404" s="33">
        <v>951</v>
      </c>
    </row>
    <row r="1405" spans="1:5" x14ac:dyDescent="0.4">
      <c r="A1405" s="83" t="s">
        <v>1089</v>
      </c>
      <c r="B1405" s="73">
        <v>119.94449000000009</v>
      </c>
      <c r="C1405" s="40">
        <v>0</v>
      </c>
      <c r="D1405" s="40">
        <v>-0.17178000000001248</v>
      </c>
      <c r="E1405" s="33">
        <v>956</v>
      </c>
    </row>
    <row r="1406" spans="1:5" x14ac:dyDescent="0.4">
      <c r="A1406" s="79" t="s">
        <v>1089</v>
      </c>
      <c r="B1406" s="73">
        <v>-119.27140000000003</v>
      </c>
      <c r="C1406" s="40">
        <v>0</v>
      </c>
      <c r="D1406" s="40">
        <v>0</v>
      </c>
      <c r="E1406" s="33">
        <v>971</v>
      </c>
    </row>
    <row r="1407" spans="1:5" x14ac:dyDescent="0.4">
      <c r="A1407" s="63" t="s">
        <v>1089</v>
      </c>
      <c r="B1407" s="73">
        <v>0.3930000000000291</v>
      </c>
      <c r="C1407" s="40">
        <v>0</v>
      </c>
      <c r="D1407" s="40">
        <v>0</v>
      </c>
      <c r="E1407" s="33">
        <v>987</v>
      </c>
    </row>
    <row r="1408" spans="1:5" x14ac:dyDescent="0.4">
      <c r="A1408" s="84" t="s">
        <v>1089</v>
      </c>
      <c r="B1408" s="73">
        <v>322.26172999999972</v>
      </c>
      <c r="C1408" s="40">
        <v>0</v>
      </c>
      <c r="D1408" s="40">
        <v>0.26800000000002899</v>
      </c>
      <c r="E1408" s="45">
        <v>1025</v>
      </c>
    </row>
    <row r="1409" spans="1:5" x14ac:dyDescent="0.4">
      <c r="A1409" s="84" t="s">
        <v>1089</v>
      </c>
      <c r="B1409" s="73">
        <v>-322.57503000000003</v>
      </c>
      <c r="C1409" s="40">
        <v>0</v>
      </c>
      <c r="D1409" s="40">
        <v>0.26800000000002899</v>
      </c>
      <c r="E1409" s="45">
        <v>1024</v>
      </c>
    </row>
    <row r="1410" spans="1:5" x14ac:dyDescent="0.4">
      <c r="A1410" s="62" t="s">
        <v>1089</v>
      </c>
      <c r="B1410" s="73">
        <v>-0.40592400000002726</v>
      </c>
      <c r="C1410" s="40">
        <v>0</v>
      </c>
      <c r="D1410" s="40">
        <v>0.26800000000002899</v>
      </c>
      <c r="E1410" s="33">
        <v>1046</v>
      </c>
    </row>
    <row r="1411" spans="1:5" x14ac:dyDescent="0.4">
      <c r="A1411" s="62" t="s">
        <v>1089</v>
      </c>
      <c r="B1411" s="73">
        <v>1.9488700000010795E-2</v>
      </c>
      <c r="C1411" s="40">
        <v>0</v>
      </c>
      <c r="D1411" s="40">
        <v>0.26800000000002899</v>
      </c>
      <c r="E1411" s="33">
        <v>1053</v>
      </c>
    </row>
    <row r="1412" spans="1:5" x14ac:dyDescent="0.4">
      <c r="A1412" s="82" t="s">
        <v>1089</v>
      </c>
      <c r="B1412" s="73">
        <v>0.17158999999992375</v>
      </c>
      <c r="C1412" s="40">
        <v>0</v>
      </c>
      <c r="D1412" s="40">
        <v>0</v>
      </c>
      <c r="E1412" s="33">
        <v>1070</v>
      </c>
    </row>
    <row r="1413" spans="1:5" x14ac:dyDescent="0.4">
      <c r="A1413" s="85" t="s">
        <v>1089</v>
      </c>
      <c r="B1413" s="73">
        <v>-0.46274700000003577</v>
      </c>
      <c r="C1413" s="40">
        <v>0</v>
      </c>
      <c r="D1413" s="40">
        <v>0</v>
      </c>
      <c r="E1413" s="33">
        <v>1088</v>
      </c>
    </row>
    <row r="1414" spans="1:5" x14ac:dyDescent="0.4">
      <c r="A1414" s="126" t="s">
        <v>1089</v>
      </c>
      <c r="B1414" s="73">
        <f>'1102'!F5</f>
        <v>0.43772800000033385</v>
      </c>
      <c r="C1414" s="40">
        <v>0</v>
      </c>
      <c r="D1414" s="40">
        <v>0</v>
      </c>
      <c r="E1414" s="33">
        <v>1102</v>
      </c>
    </row>
    <row r="1415" spans="1:5" x14ac:dyDescent="0.4">
      <c r="A1415" s="226" t="s">
        <v>1089</v>
      </c>
      <c r="B1415" s="73">
        <f>'1128'!F9</f>
        <v>-0.47550000000001091</v>
      </c>
      <c r="C1415" s="40">
        <v>0</v>
      </c>
      <c r="D1415" s="40">
        <v>0</v>
      </c>
      <c r="E1415" s="33">
        <v>1128</v>
      </c>
    </row>
    <row r="1416" spans="1:5" x14ac:dyDescent="0.4">
      <c r="A1416" s="86" t="s">
        <v>1091</v>
      </c>
      <c r="B1416" s="73">
        <v>0.33940000000001191</v>
      </c>
      <c r="C1416" s="40">
        <v>0</v>
      </c>
      <c r="D1416" s="40">
        <v>0.2680000000000291</v>
      </c>
      <c r="E1416" s="33" t="s">
        <v>1092</v>
      </c>
    </row>
    <row r="1417" spans="1:5" x14ac:dyDescent="0.4">
      <c r="A1417" s="86" t="s">
        <v>1091</v>
      </c>
      <c r="B1417" s="73">
        <v>-0.34368000000006305</v>
      </c>
      <c r="C1417" s="40">
        <v>0</v>
      </c>
      <c r="D1417" s="40">
        <v>0.2680000000000291</v>
      </c>
      <c r="E1417" s="33">
        <v>942</v>
      </c>
    </row>
    <row r="1418" spans="1:5" x14ac:dyDescent="0.4">
      <c r="A1418" s="86" t="s">
        <v>1091</v>
      </c>
      <c r="B1418" s="73">
        <v>0.22900000000004184</v>
      </c>
      <c r="C1418" s="40">
        <v>0</v>
      </c>
      <c r="D1418" s="40">
        <v>0.2680000000000291</v>
      </c>
      <c r="E1418" s="33">
        <v>945</v>
      </c>
    </row>
    <row r="1419" spans="1:5" x14ac:dyDescent="0.4">
      <c r="A1419" s="86" t="s">
        <v>1091</v>
      </c>
      <c r="B1419" s="73">
        <v>0.23119999999971697</v>
      </c>
      <c r="C1419" s="40">
        <v>0</v>
      </c>
      <c r="D1419" s="40">
        <v>0.2680000000000291</v>
      </c>
      <c r="E1419" s="33">
        <v>960</v>
      </c>
    </row>
    <row r="1420" spans="1:5" x14ac:dyDescent="0.4">
      <c r="A1420" s="61" t="s">
        <v>1093</v>
      </c>
      <c r="B1420" s="73">
        <v>8.6208302798674481</v>
      </c>
      <c r="C1420" s="40">
        <v>8.6208302798674481</v>
      </c>
      <c r="D1420" s="40">
        <v>8.6208302798674481</v>
      </c>
      <c r="E1420" s="33" t="s">
        <v>1094</v>
      </c>
    </row>
    <row r="1421" spans="1:5" x14ac:dyDescent="0.4">
      <c r="A1421" s="61" t="s">
        <v>1095</v>
      </c>
      <c r="B1421" s="73">
        <v>-1.1415999999999258</v>
      </c>
      <c r="C1421" s="40">
        <v>0</v>
      </c>
      <c r="D1421" s="40">
        <v>0</v>
      </c>
      <c r="E1421" s="33">
        <v>808</v>
      </c>
    </row>
    <row r="1422" spans="1:5" x14ac:dyDescent="0.4">
      <c r="A1422" s="61" t="s">
        <v>1096</v>
      </c>
      <c r="B1422" s="73">
        <v>6.6332525055820781</v>
      </c>
      <c r="C1422" s="40">
        <v>6.6332525055820781</v>
      </c>
      <c r="D1422" s="40">
        <v>6.6332525055820781</v>
      </c>
      <c r="E1422" s="33" t="s">
        <v>1097</v>
      </c>
    </row>
    <row r="1423" spans="1:5" x14ac:dyDescent="0.4">
      <c r="A1423" s="61" t="s">
        <v>1098</v>
      </c>
      <c r="B1423" s="73">
        <v>-0.46415000000069995</v>
      </c>
      <c r="C1423" s="40">
        <v>0</v>
      </c>
      <c r="D1423" s="40">
        <v>-0.46415000000069995</v>
      </c>
      <c r="E1423" s="33" t="s">
        <v>1099</v>
      </c>
    </row>
    <row r="1424" spans="1:5" ht="47.25" x14ac:dyDescent="0.4">
      <c r="A1424" s="83" t="s">
        <v>1100</v>
      </c>
      <c r="B1424" s="73">
        <v>-1.04685500000069</v>
      </c>
      <c r="C1424" s="40">
        <v>0</v>
      </c>
      <c r="D1424" s="40">
        <v>-0.99209500000058881</v>
      </c>
      <c r="E1424" s="33" t="s">
        <v>1101</v>
      </c>
    </row>
    <row r="1425" spans="1:5" x14ac:dyDescent="0.4">
      <c r="A1425" s="83" t="s">
        <v>1100</v>
      </c>
      <c r="B1425" s="73">
        <v>0.38099999999997181</v>
      </c>
      <c r="C1425" s="40">
        <v>0</v>
      </c>
      <c r="D1425" s="40">
        <v>0.2680000000000291</v>
      </c>
      <c r="E1425" s="33">
        <v>946</v>
      </c>
    </row>
    <row r="1426" spans="1:5" x14ac:dyDescent="0.4">
      <c r="A1426" s="83" t="s">
        <v>1100</v>
      </c>
      <c r="B1426" s="73">
        <v>-9.9999999999909051E-3</v>
      </c>
      <c r="C1426" s="40">
        <v>0</v>
      </c>
      <c r="D1426" s="40">
        <v>0.2680000000000291</v>
      </c>
      <c r="E1426" s="33">
        <v>949</v>
      </c>
    </row>
    <row r="1427" spans="1:5" x14ac:dyDescent="0.4">
      <c r="A1427" s="83" t="s">
        <v>1100</v>
      </c>
      <c r="B1427" s="73">
        <v>-0.39040000000002806</v>
      </c>
      <c r="C1427" s="40">
        <v>0</v>
      </c>
      <c r="D1427" s="40">
        <v>-0.17178000000001248</v>
      </c>
      <c r="E1427" s="33">
        <v>953</v>
      </c>
    </row>
    <row r="1428" spans="1:5" x14ac:dyDescent="0.4">
      <c r="A1428" s="83" t="s">
        <v>1100</v>
      </c>
      <c r="B1428" s="73">
        <v>-5.6640000000015789E-2</v>
      </c>
      <c r="C1428" s="40">
        <v>0</v>
      </c>
      <c r="D1428" s="40">
        <v>0.2680000000000291</v>
      </c>
      <c r="E1428" s="33">
        <v>956</v>
      </c>
    </row>
    <row r="1429" spans="1:5" x14ac:dyDescent="0.4">
      <c r="A1429" s="79" t="s">
        <v>1100</v>
      </c>
      <c r="B1429" s="73">
        <v>-0.12662000000000262</v>
      </c>
      <c r="C1429" s="40">
        <v>0</v>
      </c>
      <c r="D1429" s="40">
        <v>0</v>
      </c>
      <c r="E1429" s="33">
        <v>978</v>
      </c>
    </row>
    <row r="1430" spans="1:5" x14ac:dyDescent="0.4">
      <c r="A1430" s="61" t="s">
        <v>1102</v>
      </c>
      <c r="B1430" s="73">
        <v>0.86502500000051441</v>
      </c>
      <c r="C1430" s="40">
        <v>0</v>
      </c>
      <c r="D1430" s="40">
        <v>0.86502500000051441</v>
      </c>
      <c r="E1430" s="33" t="s">
        <v>1103</v>
      </c>
    </row>
    <row r="1431" spans="1:5" x14ac:dyDescent="0.4">
      <c r="A1431" s="61" t="s">
        <v>1104</v>
      </c>
      <c r="B1431" s="73">
        <v>-0.5814749999998412</v>
      </c>
      <c r="C1431" s="40">
        <v>0</v>
      </c>
      <c r="D1431" s="40">
        <v>-0.1962749999999005</v>
      </c>
      <c r="E1431" s="33" t="s">
        <v>1105</v>
      </c>
    </row>
    <row r="1432" spans="1:5" x14ac:dyDescent="0.4">
      <c r="A1432" s="61" t="s">
        <v>1106</v>
      </c>
      <c r="B1432" s="73">
        <v>-0.64234999999985121</v>
      </c>
      <c r="C1432" s="40">
        <v>0</v>
      </c>
      <c r="D1432" s="40">
        <v>-1.0138349999999718</v>
      </c>
      <c r="E1432" s="33" t="s">
        <v>1107</v>
      </c>
    </row>
    <row r="1433" spans="1:5" x14ac:dyDescent="0.4">
      <c r="A1433" s="80" t="s">
        <v>1106</v>
      </c>
      <c r="B1433" s="73">
        <v>0.31445000000007894</v>
      </c>
      <c r="C1433" s="40">
        <v>0</v>
      </c>
      <c r="D1433" s="40">
        <v>0.2680000000000291</v>
      </c>
      <c r="E1433" s="33">
        <v>1005</v>
      </c>
    </row>
    <row r="1434" spans="1:5" x14ac:dyDescent="0.4">
      <c r="A1434" s="80" t="s">
        <v>1106</v>
      </c>
      <c r="B1434" s="73">
        <v>-0.30214999999998327</v>
      </c>
      <c r="C1434" s="40">
        <v>0</v>
      </c>
      <c r="D1434" s="40">
        <v>0.2680000000000291</v>
      </c>
      <c r="E1434" s="33">
        <v>1012</v>
      </c>
    </row>
    <row r="1435" spans="1:5" x14ac:dyDescent="0.4">
      <c r="A1435" s="82" t="s">
        <v>1106</v>
      </c>
      <c r="B1435" s="73">
        <v>-1131.1261499999998</v>
      </c>
      <c r="C1435" s="40">
        <v>0</v>
      </c>
      <c r="D1435" s="40">
        <v>0</v>
      </c>
      <c r="E1435" s="33">
        <v>1066</v>
      </c>
    </row>
    <row r="1436" spans="1:5" x14ac:dyDescent="0.4">
      <c r="A1436" s="253" t="s">
        <v>1106</v>
      </c>
      <c r="B1436" s="73">
        <v>1131.16248</v>
      </c>
      <c r="C1436" s="40">
        <v>0</v>
      </c>
      <c r="D1436" s="40">
        <v>0</v>
      </c>
      <c r="E1436" s="33">
        <v>1067</v>
      </c>
    </row>
    <row r="1437" spans="1:5" x14ac:dyDescent="0.4">
      <c r="A1437" s="61" t="s">
        <v>1108</v>
      </c>
      <c r="B1437" s="73">
        <v>0.46158358208936079</v>
      </c>
      <c r="C1437" s="40">
        <v>0.1448835820901877</v>
      </c>
      <c r="D1437" s="40">
        <v>0.46158358208936079</v>
      </c>
      <c r="E1437" s="33" t="s">
        <v>1109</v>
      </c>
    </row>
    <row r="1438" spans="1:5" x14ac:dyDescent="0.4">
      <c r="A1438" s="61" t="s">
        <v>1110</v>
      </c>
      <c r="B1438" s="73">
        <v>-0.2964344827586558</v>
      </c>
      <c r="C1438" s="40">
        <v>-0.2964344827586558</v>
      </c>
      <c r="D1438" s="40">
        <v>-0.2964344827586558</v>
      </c>
      <c r="E1438" s="33">
        <v>176</v>
      </c>
    </row>
    <row r="1439" spans="1:5" x14ac:dyDescent="0.4">
      <c r="A1439" s="61" t="s">
        <v>1111</v>
      </c>
      <c r="B1439" s="73">
        <v>1.7469999999832453E-2</v>
      </c>
      <c r="C1439" s="40">
        <v>0</v>
      </c>
      <c r="D1439" s="40">
        <v>0.46999999999979991</v>
      </c>
      <c r="E1439" s="33" t="s">
        <v>1112</v>
      </c>
    </row>
    <row r="1440" spans="1:5" x14ac:dyDescent="0.4">
      <c r="A1440" s="255" t="s">
        <v>1111</v>
      </c>
      <c r="B1440" s="73">
        <f>'1151'!F6</f>
        <v>-0.36195999999995365</v>
      </c>
      <c r="C1440" s="40">
        <v>0</v>
      </c>
      <c r="D1440" s="40">
        <v>0</v>
      </c>
      <c r="E1440" s="33">
        <v>1151</v>
      </c>
    </row>
    <row r="1441" spans="1:5" ht="32.25" x14ac:dyDescent="0.4">
      <c r="A1441" s="61" t="s">
        <v>1113</v>
      </c>
      <c r="B1441" s="73">
        <v>0.90184499999963919</v>
      </c>
      <c r="C1441" s="40">
        <v>0</v>
      </c>
      <c r="D1441" s="40">
        <v>0.95234499999992295</v>
      </c>
      <c r="E1441" s="33" t="s">
        <v>1114</v>
      </c>
    </row>
    <row r="1442" spans="1:5" x14ac:dyDescent="0.4">
      <c r="A1442" s="63" t="s">
        <v>1113</v>
      </c>
      <c r="B1442" s="73">
        <v>-0.46400000000005548</v>
      </c>
      <c r="C1442" s="40">
        <v>0</v>
      </c>
      <c r="D1442" s="40">
        <v>0</v>
      </c>
      <c r="E1442" s="33">
        <v>988</v>
      </c>
    </row>
    <row r="1443" spans="1:5" x14ac:dyDescent="0.4">
      <c r="A1443" s="68" t="s">
        <v>1113</v>
      </c>
      <c r="B1443" s="73">
        <v>0.14117400000009184</v>
      </c>
      <c r="C1443" s="40">
        <v>0</v>
      </c>
      <c r="D1443" s="40">
        <v>0</v>
      </c>
      <c r="E1443" s="45">
        <v>1001</v>
      </c>
    </row>
    <row r="1444" spans="1:5" x14ac:dyDescent="0.4">
      <c r="A1444" s="46" t="s">
        <v>1113</v>
      </c>
      <c r="B1444" s="73">
        <v>-0.15150399999993169</v>
      </c>
      <c r="C1444" s="40">
        <v>0</v>
      </c>
      <c r="D1444" s="40">
        <v>0</v>
      </c>
      <c r="E1444" s="33">
        <v>1089</v>
      </c>
    </row>
    <row r="1445" spans="1:5" x14ac:dyDescent="0.4">
      <c r="A1445" s="41" t="s">
        <v>1113</v>
      </c>
      <c r="B1445" s="73">
        <v>-6.8800000000010186E-2</v>
      </c>
      <c r="C1445" s="40">
        <v>0</v>
      </c>
      <c r="D1445" s="40">
        <v>0</v>
      </c>
      <c r="E1445" s="33">
        <v>1099</v>
      </c>
    </row>
    <row r="1446" spans="1:5" x14ac:dyDescent="0.4">
      <c r="A1446" s="133" t="s">
        <v>1113</v>
      </c>
      <c r="B1446" s="73">
        <f>'1144'!F9</f>
        <v>-0.12774999999965075</v>
      </c>
      <c r="C1446" s="40">
        <v>0</v>
      </c>
      <c r="D1446" s="40">
        <v>0</v>
      </c>
      <c r="E1446" s="33">
        <v>1144</v>
      </c>
    </row>
    <row r="1447" spans="1:5" x14ac:dyDescent="0.4">
      <c r="A1447" s="133" t="s">
        <v>1113</v>
      </c>
      <c r="B1447" s="73">
        <f>'1154'!F8</f>
        <v>0.45899099999996906</v>
      </c>
      <c r="C1447" s="40">
        <v>0</v>
      </c>
      <c r="D1447" s="40">
        <v>0</v>
      </c>
      <c r="E1447" s="33">
        <v>1154</v>
      </c>
    </row>
    <row r="1448" spans="1:5" x14ac:dyDescent="0.4">
      <c r="A1448" s="42" t="s">
        <v>1115</v>
      </c>
      <c r="B1448" s="73">
        <v>-2.0543999999999869</v>
      </c>
      <c r="C1448" s="40">
        <v>0</v>
      </c>
      <c r="D1448" s="40">
        <v>-2.0543999999999869</v>
      </c>
      <c r="E1448" s="33">
        <v>488</v>
      </c>
    </row>
    <row r="1449" spans="1:5" x14ac:dyDescent="0.4">
      <c r="A1449" s="42" t="s">
        <v>1116</v>
      </c>
      <c r="B1449" s="73">
        <v>-1.9700000000000273</v>
      </c>
      <c r="C1449" s="40">
        <v>-1.9700000000000273</v>
      </c>
      <c r="D1449" s="40">
        <v>-1.9700000000000273</v>
      </c>
      <c r="E1449" s="33">
        <v>224</v>
      </c>
    </row>
    <row r="1450" spans="1:5" x14ac:dyDescent="0.4">
      <c r="A1450" s="137" t="s">
        <v>1117</v>
      </c>
      <c r="B1450" s="73">
        <v>-4.7791999999999462</v>
      </c>
      <c r="C1450" s="40">
        <v>0</v>
      </c>
      <c r="D1450" s="40">
        <v>0.2680000000000291</v>
      </c>
      <c r="E1450" s="33">
        <v>964</v>
      </c>
    </row>
    <row r="1451" spans="1:5" x14ac:dyDescent="0.4">
      <c r="A1451" s="48" t="s">
        <v>1117</v>
      </c>
      <c r="B1451" s="73">
        <v>-0.53217299999994339</v>
      </c>
      <c r="C1451" s="40">
        <v>0</v>
      </c>
      <c r="D1451" s="40">
        <v>0</v>
      </c>
      <c r="E1451" s="33">
        <v>975</v>
      </c>
    </row>
    <row r="1452" spans="1:5" x14ac:dyDescent="0.4">
      <c r="A1452" s="69" t="s">
        <v>1117</v>
      </c>
      <c r="B1452" s="73">
        <v>-0.34279000000015003</v>
      </c>
      <c r="C1452" s="40">
        <v>0</v>
      </c>
      <c r="D1452" s="40">
        <v>0.26800000000002899</v>
      </c>
      <c r="E1452" s="33">
        <v>1048</v>
      </c>
    </row>
    <row r="1453" spans="1:5" x14ac:dyDescent="0.4">
      <c r="A1453" s="55" t="s">
        <v>1117</v>
      </c>
      <c r="B1453" s="73">
        <v>0.26793499999985215</v>
      </c>
      <c r="C1453" s="40">
        <v>0</v>
      </c>
      <c r="D1453" s="40">
        <v>0</v>
      </c>
      <c r="E1453" s="45">
        <v>1079</v>
      </c>
    </row>
    <row r="1454" spans="1:5" x14ac:dyDescent="0.4">
      <c r="A1454" s="41" t="s">
        <v>1117</v>
      </c>
      <c r="B1454" s="73">
        <v>0.317950799999835</v>
      </c>
      <c r="C1454" s="40">
        <v>0</v>
      </c>
      <c r="D1454" s="40">
        <v>0</v>
      </c>
      <c r="E1454" s="33">
        <v>1098</v>
      </c>
    </row>
    <row r="1455" spans="1:5" x14ac:dyDescent="0.4">
      <c r="A1455" s="133" t="s">
        <v>1117</v>
      </c>
      <c r="B1455" s="73">
        <f>'1159'!F9</f>
        <v>0.19210000000020955</v>
      </c>
      <c r="C1455" s="40">
        <v>0</v>
      </c>
      <c r="D1455" s="40">
        <v>0</v>
      </c>
      <c r="E1455" s="33">
        <v>1159</v>
      </c>
    </row>
    <row r="1456" spans="1:5" x14ac:dyDescent="0.4">
      <c r="A1456" s="137" t="s">
        <v>1118</v>
      </c>
      <c r="B1456" s="73">
        <v>31.758892000000117</v>
      </c>
      <c r="C1456" s="40">
        <v>0</v>
      </c>
      <c r="D1456" s="40">
        <v>0.26800000000002899</v>
      </c>
      <c r="E1456" s="33" t="s">
        <v>1119</v>
      </c>
    </row>
    <row r="1457" spans="1:5" x14ac:dyDescent="0.4">
      <c r="A1457" s="46" t="s">
        <v>1118</v>
      </c>
      <c r="B1457" s="73">
        <v>-0.22211249999986649</v>
      </c>
      <c r="C1457" s="40">
        <v>0</v>
      </c>
      <c r="D1457" s="40">
        <v>0</v>
      </c>
      <c r="E1457" s="33">
        <v>1094</v>
      </c>
    </row>
    <row r="1458" spans="1:5" x14ac:dyDescent="0.4">
      <c r="A1458" s="133" t="s">
        <v>1118</v>
      </c>
      <c r="B1458" s="73">
        <f>'1157'!F4</f>
        <v>-32.029239999999845</v>
      </c>
      <c r="C1458" s="40">
        <v>0</v>
      </c>
      <c r="D1458" s="40">
        <v>0</v>
      </c>
      <c r="E1458" s="33">
        <v>1157</v>
      </c>
    </row>
    <row r="1459" spans="1:5" x14ac:dyDescent="0.4">
      <c r="A1459" s="42" t="s">
        <v>1120</v>
      </c>
      <c r="B1459" s="73">
        <v>0.23240000000009786</v>
      </c>
      <c r="C1459" s="40">
        <v>0</v>
      </c>
      <c r="D1459" s="40">
        <v>0.23240000000009786</v>
      </c>
      <c r="E1459" s="33" t="s">
        <v>1121</v>
      </c>
    </row>
    <row r="1460" spans="1:5" x14ac:dyDescent="0.4">
      <c r="A1460" s="70" t="s">
        <v>1122</v>
      </c>
      <c r="B1460" s="73">
        <v>-0.17629000000005135</v>
      </c>
      <c r="C1460" s="40">
        <v>0</v>
      </c>
      <c r="D1460" s="40">
        <v>-0.17629000000005135</v>
      </c>
      <c r="E1460" s="33" t="s">
        <v>1123</v>
      </c>
    </row>
    <row r="1461" spans="1:5" x14ac:dyDescent="0.4">
      <c r="A1461" s="70" t="s">
        <v>1124</v>
      </c>
      <c r="B1461" s="73">
        <v>0.28273902439013909</v>
      </c>
      <c r="C1461" s="40">
        <v>0</v>
      </c>
      <c r="D1461" s="40">
        <v>0.12073902439010453</v>
      </c>
      <c r="E1461" s="33" t="s">
        <v>1125</v>
      </c>
    </row>
    <row r="1462" spans="1:5" ht="32.25" x14ac:dyDescent="0.4">
      <c r="A1462" s="70" t="s">
        <v>1126</v>
      </c>
      <c r="B1462" s="73">
        <v>-0.19322113083467229</v>
      </c>
      <c r="C1462" s="40">
        <v>-0.1150172419457931</v>
      </c>
      <c r="D1462" s="40">
        <v>0.37739886916517662</v>
      </c>
      <c r="E1462" s="43" t="s">
        <v>1127</v>
      </c>
    </row>
    <row r="1463" spans="1:5" x14ac:dyDescent="0.4">
      <c r="A1463" s="68" t="s">
        <v>1126</v>
      </c>
      <c r="B1463" s="73">
        <v>-0.541997999999694</v>
      </c>
      <c r="C1463" s="40">
        <v>0</v>
      </c>
      <c r="D1463" s="40">
        <v>0.2680000000000291</v>
      </c>
      <c r="E1463" s="45">
        <v>997</v>
      </c>
    </row>
    <row r="1464" spans="1:5" x14ac:dyDescent="0.4">
      <c r="A1464" s="132" t="s">
        <v>1128</v>
      </c>
      <c r="B1464" s="73">
        <v>-2.8499999999780812E-2</v>
      </c>
      <c r="C1464" s="40"/>
      <c r="D1464" s="40"/>
      <c r="E1464" s="33" t="s">
        <v>1129</v>
      </c>
    </row>
    <row r="1465" spans="1:5" x14ac:dyDescent="0.4">
      <c r="A1465" s="132" t="s">
        <v>1128</v>
      </c>
      <c r="B1465" s="73">
        <v>0.42079999999998563</v>
      </c>
      <c r="C1465" s="40">
        <v>0</v>
      </c>
      <c r="D1465" s="40">
        <v>0.2680000000000291</v>
      </c>
      <c r="E1465" s="33">
        <v>953</v>
      </c>
    </row>
    <row r="1466" spans="1:5" x14ac:dyDescent="0.4">
      <c r="A1466" s="54" t="s">
        <v>1128</v>
      </c>
      <c r="B1466" s="73">
        <v>0.18930000000000291</v>
      </c>
      <c r="C1466" s="40">
        <v>0</v>
      </c>
      <c r="D1466" s="40">
        <v>0</v>
      </c>
      <c r="E1466" s="33">
        <v>991</v>
      </c>
    </row>
    <row r="1467" spans="1:5" x14ac:dyDescent="0.4">
      <c r="A1467" s="133" t="s">
        <v>1128</v>
      </c>
      <c r="B1467" s="73">
        <f>'1144'!F8</f>
        <v>-0.74159999999983484</v>
      </c>
      <c r="C1467" s="40">
        <v>0</v>
      </c>
      <c r="D1467" s="40">
        <v>0</v>
      </c>
      <c r="E1467" s="33">
        <v>1144</v>
      </c>
    </row>
    <row r="1468" spans="1:5" x14ac:dyDescent="0.4">
      <c r="A1468" s="134" t="s">
        <v>1348</v>
      </c>
      <c r="B1468" s="73">
        <f>'1110'!F5</f>
        <v>0.14680000000043947</v>
      </c>
      <c r="C1468" s="40">
        <v>0</v>
      </c>
      <c r="D1468" s="40">
        <v>0</v>
      </c>
      <c r="E1468" s="33">
        <v>1110</v>
      </c>
    </row>
    <row r="1469" spans="1:5" x14ac:dyDescent="0.4">
      <c r="A1469" s="141" t="s">
        <v>1348</v>
      </c>
      <c r="B1469" s="73">
        <f>'1113'!F9</f>
        <v>-0.45056000000010954</v>
      </c>
      <c r="C1469" s="40">
        <v>0</v>
      </c>
      <c r="D1469" s="40">
        <v>0</v>
      </c>
      <c r="E1469" s="33">
        <v>1113</v>
      </c>
    </row>
    <row r="1470" spans="1:5" x14ac:dyDescent="0.4">
      <c r="A1470" s="204" t="s">
        <v>1348</v>
      </c>
      <c r="B1470" s="73">
        <f>'1125'!F6</f>
        <v>-3.8210000000049149E-2</v>
      </c>
      <c r="C1470" s="40">
        <v>0</v>
      </c>
      <c r="D1470" s="40">
        <v>0</v>
      </c>
      <c r="E1470" s="33">
        <v>1125</v>
      </c>
    </row>
    <row r="1471" spans="1:5" x14ac:dyDescent="0.4">
      <c r="A1471" s="133" t="s">
        <v>1348</v>
      </c>
      <c r="B1471" s="73">
        <f>'1134'!F8</f>
        <v>-0.32249999999999091</v>
      </c>
      <c r="C1471" s="40">
        <v>0</v>
      </c>
      <c r="D1471" s="40">
        <v>0</v>
      </c>
      <c r="E1471" s="33">
        <v>1134</v>
      </c>
    </row>
    <row r="1472" spans="1:5" x14ac:dyDescent="0.4">
      <c r="A1472" s="133" t="s">
        <v>1348</v>
      </c>
      <c r="B1472" s="73">
        <f>'1136'!F6</f>
        <v>1.0514000000000578</v>
      </c>
      <c r="C1472" s="40">
        <v>0</v>
      </c>
      <c r="D1472" s="40">
        <v>0</v>
      </c>
      <c r="E1472" s="33">
        <v>1136</v>
      </c>
    </row>
    <row r="1473" spans="1:5" x14ac:dyDescent="0.4">
      <c r="A1473" s="71" t="s">
        <v>1130</v>
      </c>
      <c r="B1473" s="73">
        <v>-0.26952899999969304</v>
      </c>
      <c r="C1473" s="50"/>
      <c r="D1473" s="50"/>
      <c r="E1473" s="45">
        <v>1039</v>
      </c>
    </row>
    <row r="1474" spans="1:5" x14ac:dyDescent="0.4">
      <c r="A1474" s="70" t="s">
        <v>1131</v>
      </c>
      <c r="B1474" s="73">
        <v>0.44599999999991269</v>
      </c>
      <c r="C1474" s="40">
        <v>0</v>
      </c>
      <c r="D1474" s="40">
        <v>0.44599999999991269</v>
      </c>
      <c r="E1474" s="43">
        <v>609</v>
      </c>
    </row>
    <row r="1475" spans="1:5" x14ac:dyDescent="0.4">
      <c r="A1475" s="70" t="s">
        <v>1132</v>
      </c>
      <c r="B1475" s="73">
        <v>-0.13382000000001426</v>
      </c>
      <c r="C1475" s="40">
        <v>0</v>
      </c>
      <c r="D1475" s="40">
        <v>0.2680000000000291</v>
      </c>
      <c r="E1475" s="33" t="s">
        <v>1133</v>
      </c>
    </row>
    <row r="1476" spans="1:5" ht="32.25" x14ac:dyDescent="0.4">
      <c r="A1476" s="42" t="s">
        <v>1134</v>
      </c>
      <c r="B1476" s="73">
        <v>-0.20000000000004547</v>
      </c>
      <c r="C1476" s="40">
        <v>0</v>
      </c>
      <c r="D1476" s="40">
        <v>-0.20000000000004547</v>
      </c>
      <c r="E1476" s="43">
        <v>482</v>
      </c>
    </row>
    <row r="1477" spans="1:5" x14ac:dyDescent="0.4">
      <c r="A1477" s="39" t="s">
        <v>1135</v>
      </c>
      <c r="B1477" s="73">
        <v>-0.46353999999973894</v>
      </c>
      <c r="C1477" s="40">
        <v>0</v>
      </c>
      <c r="D1477" s="40">
        <v>0</v>
      </c>
      <c r="E1477" s="33">
        <v>1068</v>
      </c>
    </row>
    <row r="1478" spans="1:5" x14ac:dyDescent="0.4">
      <c r="A1478" s="360" t="s">
        <v>1136</v>
      </c>
      <c r="B1478" s="73">
        <v>-0.29919999999981428</v>
      </c>
      <c r="C1478" s="40">
        <v>0</v>
      </c>
      <c r="D1478" s="40">
        <v>-0.29919999999981428</v>
      </c>
      <c r="E1478" s="43" t="s">
        <v>1137</v>
      </c>
    </row>
    <row r="1479" spans="1:5" x14ac:dyDescent="0.4">
      <c r="A1479" s="137" t="s">
        <v>1138</v>
      </c>
      <c r="B1479" s="73">
        <v>0.13676657702021089</v>
      </c>
      <c r="C1479" s="40">
        <v>1.9459866171004023</v>
      </c>
      <c r="D1479" s="40">
        <v>0.45126657702022044</v>
      </c>
      <c r="E1479" s="43" t="s">
        <v>1139</v>
      </c>
    </row>
    <row r="1480" spans="1:5" x14ac:dyDescent="0.4">
      <c r="A1480" s="137" t="s">
        <v>1138</v>
      </c>
      <c r="B1480" s="73">
        <v>-5.6319999999914216E-2</v>
      </c>
      <c r="C1480" s="40">
        <v>0</v>
      </c>
      <c r="D1480" s="40">
        <v>0.2680000000000291</v>
      </c>
      <c r="E1480" s="33">
        <v>962</v>
      </c>
    </row>
    <row r="1481" spans="1:5" x14ac:dyDescent="0.4">
      <c r="A1481" s="52" t="s">
        <v>1138</v>
      </c>
      <c r="B1481" s="73">
        <v>0.32327250000025742</v>
      </c>
      <c r="C1481" s="40">
        <v>0</v>
      </c>
      <c r="D1481" s="40">
        <v>0.26800000000002899</v>
      </c>
      <c r="E1481" s="45">
        <v>1032</v>
      </c>
    </row>
    <row r="1482" spans="1:5" x14ac:dyDescent="0.4">
      <c r="A1482" s="55" t="s">
        <v>1138</v>
      </c>
      <c r="B1482" s="73">
        <v>7.3599999999999E-2</v>
      </c>
      <c r="C1482" s="40">
        <v>0</v>
      </c>
      <c r="D1482" s="40">
        <v>0</v>
      </c>
      <c r="E1482" s="45">
        <v>1072</v>
      </c>
    </row>
    <row r="1483" spans="1:5" x14ac:dyDescent="0.4">
      <c r="A1483" s="133" t="s">
        <v>1138</v>
      </c>
      <c r="B1483" s="73">
        <f>'1144'!F6</f>
        <v>-0.61980000000005475</v>
      </c>
      <c r="C1483" s="40">
        <v>0</v>
      </c>
      <c r="D1483" s="40">
        <v>0</v>
      </c>
      <c r="E1483" s="33">
        <v>1144</v>
      </c>
    </row>
    <row r="1484" spans="1:5" x14ac:dyDescent="0.4">
      <c r="A1484" s="360" t="s">
        <v>1140</v>
      </c>
      <c r="B1484" s="73">
        <v>0.45010000000002037</v>
      </c>
      <c r="C1484" s="40">
        <v>0</v>
      </c>
      <c r="D1484" s="40">
        <v>0.42429999999990287</v>
      </c>
      <c r="E1484" s="43" t="s">
        <v>1141</v>
      </c>
    </row>
    <row r="1485" spans="1:5" x14ac:dyDescent="0.4">
      <c r="A1485" s="42" t="s">
        <v>1142</v>
      </c>
      <c r="B1485" s="73">
        <v>-0.14654000000018641</v>
      </c>
      <c r="C1485" s="40">
        <v>0</v>
      </c>
      <c r="D1485" s="40">
        <v>-0.14654000000018641</v>
      </c>
      <c r="E1485" s="33">
        <v>699</v>
      </c>
    </row>
    <row r="1486" spans="1:5" x14ac:dyDescent="0.4">
      <c r="A1486" s="54" t="s">
        <v>1142</v>
      </c>
      <c r="B1486" s="73">
        <v>0.31359999999983756</v>
      </c>
      <c r="C1486" s="40">
        <v>0</v>
      </c>
      <c r="D1486" s="40">
        <v>0</v>
      </c>
      <c r="E1486" s="33">
        <v>988</v>
      </c>
    </row>
    <row r="1487" spans="1:5" x14ac:dyDescent="0.4">
      <c r="A1487" s="133" t="s">
        <v>1142</v>
      </c>
      <c r="B1487" s="73">
        <f>'1135'!F5</f>
        <v>-6.4380000000028303E-2</v>
      </c>
      <c r="C1487" s="40">
        <v>0</v>
      </c>
      <c r="D1487" s="40">
        <v>0</v>
      </c>
      <c r="E1487" s="33">
        <v>1135</v>
      </c>
    </row>
    <row r="1488" spans="1:5" x14ac:dyDescent="0.4">
      <c r="A1488" s="42" t="s">
        <v>1143</v>
      </c>
      <c r="B1488" s="73">
        <v>-17.241650000000391</v>
      </c>
      <c r="C1488" s="40">
        <v>0</v>
      </c>
      <c r="D1488" s="40">
        <v>-17.241650000000391</v>
      </c>
      <c r="E1488" s="43">
        <v>362</v>
      </c>
    </row>
    <row r="1489" spans="1:5" x14ac:dyDescent="0.4">
      <c r="A1489" s="42" t="s">
        <v>1144</v>
      </c>
      <c r="B1489" s="73">
        <v>0.1470000000000482</v>
      </c>
      <c r="C1489" s="40">
        <v>0</v>
      </c>
      <c r="D1489" s="40">
        <v>0.1470000000000482</v>
      </c>
      <c r="E1489" s="43" t="s">
        <v>1145</v>
      </c>
    </row>
    <row r="1490" spans="1:5" x14ac:dyDescent="0.4">
      <c r="A1490" s="42" t="s">
        <v>1146</v>
      </c>
      <c r="B1490" s="73">
        <v>0.21278000000029351</v>
      </c>
      <c r="C1490" s="40">
        <v>0</v>
      </c>
      <c r="D1490" s="40">
        <v>0.21278000000029351</v>
      </c>
      <c r="E1490" s="43" t="s">
        <v>1147</v>
      </c>
    </row>
    <row r="1491" spans="1:5" x14ac:dyDescent="0.4">
      <c r="A1491" s="69" t="s">
        <v>1148</v>
      </c>
      <c r="B1491" s="73">
        <v>-0.42891999999994823</v>
      </c>
      <c r="C1491" s="40">
        <v>0</v>
      </c>
      <c r="D1491" s="40">
        <v>0.26800000000002899</v>
      </c>
      <c r="E1491" s="33">
        <v>1047</v>
      </c>
    </row>
    <row r="1492" spans="1:5" x14ac:dyDescent="0.4">
      <c r="A1492" s="42" t="s">
        <v>1149</v>
      </c>
      <c r="B1492" s="73">
        <v>-0.34669999999999845</v>
      </c>
      <c r="C1492" s="40">
        <v>0</v>
      </c>
      <c r="D1492" s="40">
        <v>-0.34669999999999845</v>
      </c>
      <c r="E1492" s="43">
        <v>448</v>
      </c>
    </row>
    <row r="1493" spans="1:5" x14ac:dyDescent="0.4">
      <c r="A1493" s="42" t="s">
        <v>1150</v>
      </c>
      <c r="B1493" s="73">
        <v>-0.35209999999966612</v>
      </c>
      <c r="C1493" s="40">
        <v>0</v>
      </c>
      <c r="D1493" s="40">
        <v>-0.32279999999951769</v>
      </c>
      <c r="E1493" s="43" t="s">
        <v>1151</v>
      </c>
    </row>
    <row r="1494" spans="1:5" x14ac:dyDescent="0.4">
      <c r="A1494" s="49" t="s">
        <v>1150</v>
      </c>
      <c r="B1494" s="73">
        <v>-2.7399999999943248E-2</v>
      </c>
      <c r="C1494" s="40">
        <v>0</v>
      </c>
      <c r="D1494" s="40">
        <v>0.2680000000000291</v>
      </c>
      <c r="E1494" s="45">
        <v>1020</v>
      </c>
    </row>
    <row r="1495" spans="1:5" x14ac:dyDescent="0.4">
      <c r="A1495" s="48" t="s">
        <v>1152</v>
      </c>
      <c r="B1495" s="73">
        <v>-0.44000000000005457</v>
      </c>
      <c r="C1495" s="40">
        <v>0</v>
      </c>
      <c r="D1495" s="40">
        <v>0</v>
      </c>
      <c r="E1495" s="33">
        <v>971</v>
      </c>
    </row>
    <row r="1496" spans="1:5" x14ac:dyDescent="0.4">
      <c r="A1496" s="42" t="s">
        <v>1153</v>
      </c>
      <c r="B1496" s="73">
        <v>-1.9488366931296071</v>
      </c>
      <c r="C1496" s="87">
        <v>-1.9488366931296071</v>
      </c>
      <c r="D1496" s="87">
        <v>-1.9488366931296071</v>
      </c>
      <c r="E1496" s="43" t="s">
        <v>1154</v>
      </c>
    </row>
    <row r="1497" spans="1:5" x14ac:dyDescent="0.4">
      <c r="A1497" s="47" t="s">
        <v>1155</v>
      </c>
      <c r="B1497" s="73">
        <v>32.716589000000113</v>
      </c>
      <c r="C1497" s="40">
        <v>0</v>
      </c>
      <c r="D1497" s="40">
        <v>0.2680000000000291</v>
      </c>
      <c r="E1497" s="33">
        <v>1014</v>
      </c>
    </row>
    <row r="1498" spans="1:5" x14ac:dyDescent="0.4">
      <c r="A1498" s="42" t="s">
        <v>1156</v>
      </c>
      <c r="B1498" s="73">
        <v>-0.26999999999998181</v>
      </c>
      <c r="C1498" s="40">
        <v>0</v>
      </c>
      <c r="D1498" s="40">
        <v>0</v>
      </c>
      <c r="E1498" s="33">
        <v>778</v>
      </c>
    </row>
    <row r="1499" spans="1:5" x14ac:dyDescent="0.4">
      <c r="A1499" s="133" t="s">
        <v>1156</v>
      </c>
      <c r="B1499" s="73">
        <f>'1159'!F8</f>
        <v>0.31442000000015469</v>
      </c>
      <c r="C1499" s="40">
        <v>0</v>
      </c>
      <c r="D1499" s="40">
        <v>0</v>
      </c>
      <c r="E1499" s="33">
        <v>1159</v>
      </c>
    </row>
    <row r="1500" spans="1:5" x14ac:dyDescent="0.4">
      <c r="A1500" s="42" t="s">
        <v>1157</v>
      </c>
      <c r="B1500" s="73">
        <v>0.43270000000006803</v>
      </c>
      <c r="C1500" s="40">
        <v>0</v>
      </c>
      <c r="D1500" s="40">
        <v>0.43270000000006803</v>
      </c>
      <c r="E1500" s="43">
        <v>586</v>
      </c>
    </row>
    <row r="1501" spans="1:5" x14ac:dyDescent="0.4">
      <c r="A1501" s="42" t="s">
        <v>1158</v>
      </c>
      <c r="B1501" s="73">
        <v>0.31693999999998823</v>
      </c>
      <c r="C1501" s="40"/>
      <c r="D1501" s="40">
        <v>0.31693999999998823</v>
      </c>
      <c r="E1501" s="33">
        <v>687</v>
      </c>
    </row>
    <row r="1502" spans="1:5" x14ac:dyDescent="0.4">
      <c r="A1502" s="127" t="s">
        <v>1159</v>
      </c>
      <c r="B1502" s="73">
        <v>0.7379448639157431</v>
      </c>
      <c r="C1502" s="40">
        <v>0.7379448639157431</v>
      </c>
      <c r="D1502" s="40">
        <v>0.7379448639157431</v>
      </c>
      <c r="E1502" s="43" t="s">
        <v>1160</v>
      </c>
    </row>
    <row r="1503" spans="1:5" x14ac:dyDescent="0.4">
      <c r="A1503" s="127" t="s">
        <v>1161</v>
      </c>
      <c r="B1503" s="73">
        <v>0.16304337137825087</v>
      </c>
      <c r="C1503" s="40">
        <v>0.16304337137825087</v>
      </c>
      <c r="D1503" s="40">
        <v>0.16304337137825087</v>
      </c>
      <c r="E1503" s="43" t="s">
        <v>1160</v>
      </c>
    </row>
    <row r="1504" spans="1:5" x14ac:dyDescent="0.4">
      <c r="A1504" s="42" t="s">
        <v>1162</v>
      </c>
      <c r="B1504" s="73">
        <v>-0.40019599999970978</v>
      </c>
      <c r="C1504" s="40"/>
      <c r="D1504" s="40">
        <v>-0.25959999999986394</v>
      </c>
      <c r="E1504" s="43" t="s">
        <v>1163</v>
      </c>
    </row>
    <row r="1505" spans="1:5" x14ac:dyDescent="0.4">
      <c r="A1505" s="48" t="s">
        <v>1162</v>
      </c>
      <c r="B1505" s="73">
        <v>-0.41679999999996653</v>
      </c>
      <c r="C1505" s="40">
        <v>0</v>
      </c>
      <c r="D1505" s="40">
        <v>0</v>
      </c>
      <c r="E1505" s="33">
        <v>972</v>
      </c>
    </row>
    <row r="1506" spans="1:5" x14ac:dyDescent="0.4">
      <c r="A1506" s="54" t="s">
        <v>1162</v>
      </c>
      <c r="B1506" s="73">
        <v>0.45439999999996417</v>
      </c>
      <c r="C1506" s="40">
        <v>0</v>
      </c>
      <c r="D1506" s="40">
        <v>0</v>
      </c>
      <c r="E1506" s="33">
        <v>984</v>
      </c>
    </row>
    <row r="1507" spans="1:5" x14ac:dyDescent="0.4">
      <c r="A1507" s="141" t="s">
        <v>1162</v>
      </c>
      <c r="B1507" s="73">
        <f>'1114'!F7</f>
        <v>0.26877000000001772</v>
      </c>
      <c r="C1507" s="40">
        <v>0</v>
      </c>
      <c r="D1507" s="40">
        <v>0</v>
      </c>
      <c r="E1507" s="33">
        <v>1114</v>
      </c>
    </row>
    <row r="1508" spans="1:5" x14ac:dyDescent="0.4">
      <c r="A1508" s="42" t="s">
        <v>1164</v>
      </c>
      <c r="B1508" s="73">
        <v>0.2373907806690454</v>
      </c>
      <c r="C1508" s="40">
        <v>0.2373907806690454</v>
      </c>
      <c r="D1508" s="40">
        <v>0.2373907806690454</v>
      </c>
      <c r="E1508" s="43" t="s">
        <v>1165</v>
      </c>
    </row>
    <row r="1509" spans="1:5" x14ac:dyDescent="0.4">
      <c r="A1509" s="42" t="s">
        <v>1166</v>
      </c>
      <c r="B1509" s="73">
        <v>-1.2079886030980447</v>
      </c>
      <c r="C1509" s="40">
        <v>0.67196003144010774</v>
      </c>
      <c r="D1509" s="40">
        <v>-1.2079886030980447</v>
      </c>
      <c r="E1509" s="43" t="s">
        <v>1167</v>
      </c>
    </row>
    <row r="1510" spans="1:5" x14ac:dyDescent="0.4">
      <c r="A1510" s="42" t="s">
        <v>1168</v>
      </c>
      <c r="B1510" s="73">
        <v>-4.9999999999954525E-2</v>
      </c>
      <c r="C1510" s="40">
        <v>0</v>
      </c>
      <c r="D1510" s="40">
        <v>-4.9999999999954525E-2</v>
      </c>
      <c r="E1510" s="43">
        <v>466</v>
      </c>
    </row>
    <row r="1511" spans="1:5" x14ac:dyDescent="0.4">
      <c r="A1511" s="42" t="s">
        <v>1169</v>
      </c>
      <c r="B1511" s="73">
        <v>-0.73587822878221232</v>
      </c>
      <c r="C1511" s="40">
        <v>-0.73587822878221232</v>
      </c>
      <c r="D1511" s="40">
        <v>-0.73587822878221232</v>
      </c>
      <c r="E1511" s="43">
        <v>97</v>
      </c>
    </row>
    <row r="1512" spans="1:5" x14ac:dyDescent="0.4">
      <c r="A1512" s="68" t="s">
        <v>1170</v>
      </c>
      <c r="B1512" s="73">
        <v>0</v>
      </c>
      <c r="C1512" s="40">
        <v>0</v>
      </c>
      <c r="D1512" s="40">
        <v>0</v>
      </c>
      <c r="E1512" s="45">
        <v>998</v>
      </c>
    </row>
    <row r="1513" spans="1:5" x14ac:dyDescent="0.4">
      <c r="A1513" s="42" t="s">
        <v>1171</v>
      </c>
      <c r="B1513" s="73">
        <v>4.1725769999999898</v>
      </c>
      <c r="C1513" s="40">
        <v>0</v>
      </c>
      <c r="D1513" s="40">
        <v>0</v>
      </c>
      <c r="E1513" s="33" t="s">
        <v>1172</v>
      </c>
    </row>
    <row r="1514" spans="1:5" x14ac:dyDescent="0.4">
      <c r="A1514" s="42" t="s">
        <v>1173</v>
      </c>
      <c r="B1514" s="73">
        <v>0.15529000000003634</v>
      </c>
      <c r="C1514" s="40">
        <v>0</v>
      </c>
      <c r="D1514" s="40">
        <v>0.15529000000003634</v>
      </c>
      <c r="E1514" s="33" t="s">
        <v>1174</v>
      </c>
    </row>
    <row r="1515" spans="1:5" x14ac:dyDescent="0.4">
      <c r="A1515" s="223" t="s">
        <v>1360</v>
      </c>
      <c r="B1515" s="73">
        <f>'1128'!F6</f>
        <v>-0.48729999999977736</v>
      </c>
      <c r="C1515" s="40">
        <v>0</v>
      </c>
      <c r="D1515" s="40">
        <v>0</v>
      </c>
      <c r="E1515" s="33">
        <v>1128</v>
      </c>
    </row>
    <row r="1516" spans="1:5" x14ac:dyDescent="0.4">
      <c r="A1516" s="133" t="s">
        <v>1360</v>
      </c>
      <c r="B1516" s="73">
        <f>'1137'!F5</f>
        <v>6.29200000000003</v>
      </c>
      <c r="C1516" s="40">
        <v>0</v>
      </c>
      <c r="D1516" s="40">
        <v>0</v>
      </c>
      <c r="E1516" s="33">
        <v>1137</v>
      </c>
    </row>
    <row r="1517" spans="1:5" x14ac:dyDescent="0.4">
      <c r="A1517" s="42" t="s">
        <v>1175</v>
      </c>
      <c r="B1517" s="73">
        <v>-9.5232333521778401E-2</v>
      </c>
      <c r="C1517" s="40">
        <v>0</v>
      </c>
      <c r="D1517" s="40">
        <v>-0.12023233352209672</v>
      </c>
      <c r="E1517" s="43" t="s">
        <v>1176</v>
      </c>
    </row>
    <row r="1518" spans="1:5" x14ac:dyDescent="0.4">
      <c r="A1518" s="42" t="s">
        <v>1177</v>
      </c>
      <c r="B1518" s="73">
        <v>-0.24503000000004249</v>
      </c>
      <c r="C1518" s="40">
        <v>0</v>
      </c>
      <c r="D1518" s="40">
        <v>0.2680000000000291</v>
      </c>
      <c r="E1518" s="33">
        <v>956</v>
      </c>
    </row>
    <row r="1519" spans="1:5" x14ac:dyDescent="0.4">
      <c r="A1519" s="42" t="s">
        <v>1178</v>
      </c>
      <c r="B1519" s="73">
        <v>11.393464426315745</v>
      </c>
      <c r="C1519" s="40">
        <v>11.393464426315745</v>
      </c>
      <c r="D1519" s="40">
        <v>11.393464426315745</v>
      </c>
      <c r="E1519" s="43">
        <v>18</v>
      </c>
    </row>
    <row r="1520" spans="1:5" x14ac:dyDescent="0.4">
      <c r="A1520" s="42" t="s">
        <v>1179</v>
      </c>
      <c r="B1520" s="73">
        <v>-3.8400000000024193E-2</v>
      </c>
      <c r="C1520" s="40">
        <v>0</v>
      </c>
      <c r="D1520" s="40">
        <v>-3.8400000000024193E-2</v>
      </c>
      <c r="E1520" s="43" t="s">
        <v>1180</v>
      </c>
    </row>
    <row r="1521" spans="1:6" x14ac:dyDescent="0.4">
      <c r="A1521" s="42" t="s">
        <v>1181</v>
      </c>
      <c r="B1521" s="73">
        <v>-0.33439999999995962</v>
      </c>
      <c r="C1521" s="40">
        <v>0</v>
      </c>
      <c r="D1521" s="40">
        <v>0</v>
      </c>
      <c r="E1521" s="33">
        <v>778</v>
      </c>
    </row>
    <row r="1522" spans="1:6" x14ac:dyDescent="0.4">
      <c r="A1522" s="42" t="s">
        <v>1182</v>
      </c>
      <c r="B1522" s="73">
        <v>0.71040000000004966</v>
      </c>
      <c r="C1522" s="40">
        <v>0</v>
      </c>
      <c r="D1522" s="40">
        <v>0.71040000000004966</v>
      </c>
      <c r="E1522" s="43">
        <v>465</v>
      </c>
    </row>
    <row r="1523" spans="1:6" x14ac:dyDescent="0.4">
      <c r="A1523" s="42" t="s">
        <v>1183</v>
      </c>
      <c r="B1523" s="73">
        <v>23.69360000000006</v>
      </c>
      <c r="C1523" s="40">
        <v>0</v>
      </c>
      <c r="D1523" s="40">
        <v>23.69360000000006</v>
      </c>
      <c r="E1523" s="43">
        <v>390</v>
      </c>
      <c r="F1523" s="89"/>
    </row>
    <row r="1524" spans="1:6" x14ac:dyDescent="0.4">
      <c r="A1524" s="52" t="s">
        <v>1184</v>
      </c>
      <c r="B1524" s="73">
        <v>0.56517250000001695</v>
      </c>
      <c r="C1524" s="40">
        <v>0</v>
      </c>
      <c r="D1524" s="40">
        <v>0.26800000000002899</v>
      </c>
      <c r="E1524" s="45">
        <v>1028</v>
      </c>
    </row>
    <row r="1525" spans="1:6" x14ac:dyDescent="0.4">
      <c r="A1525" s="42" t="s">
        <v>1185</v>
      </c>
      <c r="B1525" s="73">
        <v>4.5588179687626962E-2</v>
      </c>
      <c r="C1525" s="40">
        <v>5.9421283018868394</v>
      </c>
      <c r="D1525" s="40">
        <v>4.5588179687626962E-2</v>
      </c>
      <c r="E1525" s="43" t="s">
        <v>1186</v>
      </c>
    </row>
    <row r="1526" spans="1:6" ht="92.25" x14ac:dyDescent="0.4">
      <c r="A1526" s="42" t="s">
        <v>1187</v>
      </c>
      <c r="B1526" s="73">
        <v>-0.54948499999966316</v>
      </c>
      <c r="C1526" s="40">
        <v>0</v>
      </c>
      <c r="D1526" s="40">
        <v>0.73951500000032411</v>
      </c>
      <c r="E1526" s="43" t="s">
        <v>1188</v>
      </c>
    </row>
    <row r="1527" spans="1:6" x14ac:dyDescent="0.4">
      <c r="A1527" s="48" t="s">
        <v>1187</v>
      </c>
      <c r="B1527" s="73">
        <v>-0.49672999999984313</v>
      </c>
      <c r="C1527" s="40">
        <v>0</v>
      </c>
      <c r="D1527" s="40">
        <v>0</v>
      </c>
      <c r="E1527" s="33">
        <v>977</v>
      </c>
    </row>
    <row r="1528" spans="1:6" x14ac:dyDescent="0.4">
      <c r="A1528" s="54" t="s">
        <v>1187</v>
      </c>
      <c r="B1528" s="73">
        <v>0.32100000000036744</v>
      </c>
      <c r="C1528" s="40">
        <v>0</v>
      </c>
      <c r="D1528" s="40">
        <v>0</v>
      </c>
      <c r="E1528" s="33">
        <v>987</v>
      </c>
    </row>
    <row r="1529" spans="1:6" x14ac:dyDescent="0.4">
      <c r="A1529" s="54" t="s">
        <v>1187</v>
      </c>
      <c r="B1529" s="73">
        <v>0.33320000000003347</v>
      </c>
      <c r="C1529" s="40">
        <v>0</v>
      </c>
      <c r="D1529" s="40">
        <v>0</v>
      </c>
      <c r="E1529" s="33">
        <v>994</v>
      </c>
    </row>
    <row r="1530" spans="1:6" x14ac:dyDescent="0.4">
      <c r="A1530" s="68" t="s">
        <v>1187</v>
      </c>
      <c r="B1530" s="73">
        <v>-0.11091699999997218</v>
      </c>
      <c r="C1530" s="40">
        <v>0</v>
      </c>
      <c r="D1530" s="40">
        <v>0</v>
      </c>
      <c r="E1530" s="45">
        <v>1001</v>
      </c>
    </row>
    <row r="1531" spans="1:6" x14ac:dyDescent="0.4">
      <c r="A1531" s="52" t="s">
        <v>1187</v>
      </c>
      <c r="B1531" s="73">
        <v>-2.8510189999997237</v>
      </c>
      <c r="C1531" s="40">
        <v>0</v>
      </c>
      <c r="D1531" s="40">
        <v>0.26800000000002899</v>
      </c>
      <c r="E1531" s="45">
        <v>1026</v>
      </c>
    </row>
    <row r="1532" spans="1:6" x14ac:dyDescent="0.4">
      <c r="A1532" s="69" t="s">
        <v>1187</v>
      </c>
      <c r="B1532" s="73">
        <v>0.38042270000005374</v>
      </c>
      <c r="C1532" s="40">
        <v>0</v>
      </c>
      <c r="D1532" s="40">
        <v>0.26800000000002899</v>
      </c>
      <c r="E1532" s="33">
        <v>1052</v>
      </c>
    </row>
    <row r="1533" spans="1:6" x14ac:dyDescent="0.4">
      <c r="A1533" s="39" t="s">
        <v>1187</v>
      </c>
      <c r="B1533" s="73">
        <v>1440.9349950000005</v>
      </c>
      <c r="C1533" s="40">
        <v>0</v>
      </c>
      <c r="D1533" s="40">
        <v>0</v>
      </c>
      <c r="E1533" s="33">
        <v>1058</v>
      </c>
    </row>
    <row r="1534" spans="1:6" x14ac:dyDescent="0.4">
      <c r="A1534" s="39" t="s">
        <v>1187</v>
      </c>
      <c r="B1534" s="73">
        <v>-1441.0881153374996</v>
      </c>
      <c r="C1534" s="40">
        <v>0</v>
      </c>
      <c r="D1534" s="40">
        <v>0</v>
      </c>
      <c r="E1534" s="33">
        <v>1059</v>
      </c>
    </row>
    <row r="1535" spans="1:6" x14ac:dyDescent="0.4">
      <c r="A1535" s="39" t="s">
        <v>1187</v>
      </c>
      <c r="B1535" s="73">
        <v>-0.41643999999996595</v>
      </c>
      <c r="C1535" s="40">
        <v>0</v>
      </c>
      <c r="D1535" s="40">
        <v>0</v>
      </c>
      <c r="E1535" s="33">
        <v>1068</v>
      </c>
    </row>
    <row r="1536" spans="1:6" x14ac:dyDescent="0.4">
      <c r="A1536" s="55" t="s">
        <v>1187</v>
      </c>
      <c r="B1536" s="73">
        <v>-0.52971999999954278</v>
      </c>
      <c r="C1536" s="40">
        <v>0</v>
      </c>
      <c r="D1536" s="40">
        <v>0</v>
      </c>
      <c r="E1536" s="45">
        <v>1082</v>
      </c>
    </row>
    <row r="1537" spans="1:6" x14ac:dyDescent="0.4">
      <c r="A1537" s="204" t="s">
        <v>1187</v>
      </c>
      <c r="B1537" s="73">
        <f>'1124'!F4</f>
        <v>0.20173000000022512</v>
      </c>
      <c r="C1537" s="40">
        <v>0</v>
      </c>
      <c r="D1537" s="40">
        <v>0</v>
      </c>
      <c r="E1537" s="33">
        <v>1124</v>
      </c>
    </row>
    <row r="1538" spans="1:6" x14ac:dyDescent="0.4">
      <c r="A1538" s="133" t="s">
        <v>1187</v>
      </c>
      <c r="B1538" s="73">
        <f>'1144'!F4</f>
        <v>3.8732500000000414</v>
      </c>
      <c r="C1538" s="40">
        <v>0</v>
      </c>
      <c r="D1538" s="40">
        <v>0</v>
      </c>
      <c r="E1538" s="33">
        <v>1144</v>
      </c>
    </row>
    <row r="1539" spans="1:6" x14ac:dyDescent="0.4">
      <c r="A1539" s="133" t="s">
        <v>1187</v>
      </c>
      <c r="B1539" s="73">
        <f>'1147'!F8</f>
        <v>0.28281999999990148</v>
      </c>
      <c r="C1539" s="40">
        <v>0</v>
      </c>
      <c r="D1539" s="40">
        <v>0</v>
      </c>
      <c r="E1539" s="33">
        <v>1147</v>
      </c>
    </row>
    <row r="1540" spans="1:6" x14ac:dyDescent="0.4">
      <c r="A1540" s="133" t="s">
        <v>1187</v>
      </c>
      <c r="B1540" s="73">
        <f>'1152'!F5</f>
        <v>0.19294999999999618</v>
      </c>
      <c r="C1540" s="40">
        <v>0</v>
      </c>
      <c r="D1540" s="40">
        <v>0</v>
      </c>
      <c r="E1540" s="33">
        <v>1152</v>
      </c>
    </row>
    <row r="1541" spans="1:6" x14ac:dyDescent="0.4">
      <c r="A1541" s="42" t="s">
        <v>1189</v>
      </c>
      <c r="B1541" s="73">
        <v>0.79518989898997461</v>
      </c>
      <c r="C1541" s="40">
        <v>0.79518989898997461</v>
      </c>
      <c r="D1541" s="40">
        <v>0.79518989898997461</v>
      </c>
      <c r="E1541" s="43">
        <v>288</v>
      </c>
      <c r="F1541" s="89"/>
    </row>
    <row r="1542" spans="1:6" x14ac:dyDescent="0.4">
      <c r="A1542" s="137" t="s">
        <v>1190</v>
      </c>
      <c r="B1542" s="73">
        <v>-0.29991999999998598</v>
      </c>
      <c r="C1542" s="40">
        <v>0</v>
      </c>
      <c r="D1542" s="40">
        <v>-0.31079999999997199</v>
      </c>
      <c r="E1542" s="43" t="s">
        <v>1191</v>
      </c>
      <c r="F1542" s="89"/>
    </row>
    <row r="1543" spans="1:6" x14ac:dyDescent="0.4">
      <c r="A1543" s="137" t="s">
        <v>1190</v>
      </c>
      <c r="B1543" s="73">
        <v>-0.35552000000001271</v>
      </c>
      <c r="C1543" s="40">
        <v>0</v>
      </c>
      <c r="D1543" s="40">
        <v>-0.17178000000001248</v>
      </c>
      <c r="E1543" s="33">
        <v>952</v>
      </c>
    </row>
    <row r="1544" spans="1:6" x14ac:dyDescent="0.4">
      <c r="A1544" s="137" t="s">
        <v>1190</v>
      </c>
      <c r="B1544" s="73">
        <v>-8.6799999999925603E-2</v>
      </c>
      <c r="C1544" s="40">
        <v>0</v>
      </c>
      <c r="D1544" s="40">
        <v>0.2680000000000291</v>
      </c>
      <c r="E1544" s="33">
        <v>959</v>
      </c>
    </row>
    <row r="1545" spans="1:6" x14ac:dyDescent="0.4">
      <c r="A1545" s="48" t="s">
        <v>1190</v>
      </c>
      <c r="B1545" s="73">
        <v>-0.36316999999996824</v>
      </c>
      <c r="C1545" s="40">
        <v>0</v>
      </c>
      <c r="D1545" s="40">
        <v>0</v>
      </c>
      <c r="E1545" s="33">
        <v>967</v>
      </c>
    </row>
    <row r="1546" spans="1:6" x14ac:dyDescent="0.4">
      <c r="A1546" s="48" t="s">
        <v>1190</v>
      </c>
      <c r="B1546" s="73">
        <v>-0.42697999999998615</v>
      </c>
      <c r="C1546" s="40">
        <v>0</v>
      </c>
      <c r="D1546" s="40">
        <v>0</v>
      </c>
      <c r="E1546" s="33">
        <v>980</v>
      </c>
    </row>
    <row r="1547" spans="1:6" x14ac:dyDescent="0.4">
      <c r="A1547" s="54" t="s">
        <v>1190</v>
      </c>
      <c r="B1547" s="73">
        <v>-0.2680000000000291</v>
      </c>
      <c r="C1547" s="40">
        <v>0</v>
      </c>
      <c r="D1547" s="40">
        <v>0</v>
      </c>
      <c r="E1547" s="33">
        <v>988</v>
      </c>
    </row>
    <row r="1548" spans="1:6" x14ac:dyDescent="0.4">
      <c r="A1548" s="54" t="s">
        <v>1190</v>
      </c>
      <c r="B1548" s="73">
        <v>-0.65500000000000114</v>
      </c>
      <c r="C1548" s="40">
        <v>0</v>
      </c>
      <c r="D1548" s="40">
        <v>0</v>
      </c>
      <c r="E1548" s="33">
        <v>992</v>
      </c>
    </row>
    <row r="1549" spans="1:6" x14ac:dyDescent="0.4">
      <c r="A1549" s="47" t="s">
        <v>1190</v>
      </c>
      <c r="B1549" s="73">
        <v>0.12639000000001488</v>
      </c>
      <c r="C1549" s="40">
        <v>0</v>
      </c>
      <c r="D1549" s="40">
        <v>0.2680000000000291</v>
      </c>
      <c r="E1549" s="33">
        <v>1005</v>
      </c>
    </row>
    <row r="1550" spans="1:6" x14ac:dyDescent="0.4">
      <c r="A1550" s="52" t="s">
        <v>1190</v>
      </c>
      <c r="B1550" s="73">
        <v>0.11199999999996635</v>
      </c>
      <c r="C1550" s="40">
        <v>0</v>
      </c>
      <c r="D1550" s="40">
        <v>0.26800000000002899</v>
      </c>
      <c r="E1550" s="45">
        <v>1021</v>
      </c>
    </row>
    <row r="1551" spans="1:6" x14ac:dyDescent="0.4">
      <c r="A1551" s="71" t="s">
        <v>1190</v>
      </c>
      <c r="B1551" s="73">
        <v>7.0779999999956544E-2</v>
      </c>
      <c r="C1551" s="50"/>
      <c r="D1551" s="50"/>
      <c r="E1551" s="45">
        <v>1043</v>
      </c>
    </row>
    <row r="1552" spans="1:6" x14ac:dyDescent="0.4">
      <c r="A1552" s="69" t="s">
        <v>1190</v>
      </c>
      <c r="B1552" s="73">
        <v>5.5119999999760694E-2</v>
      </c>
      <c r="C1552" s="40">
        <v>0</v>
      </c>
      <c r="D1552" s="40">
        <v>0.26800000000002899</v>
      </c>
      <c r="E1552" s="33">
        <v>1045</v>
      </c>
    </row>
    <row r="1553" spans="1:6" x14ac:dyDescent="0.4">
      <c r="A1553" s="69" t="s">
        <v>1190</v>
      </c>
      <c r="B1553" s="73">
        <v>0.47193170000002738</v>
      </c>
      <c r="C1553" s="40">
        <v>0</v>
      </c>
      <c r="D1553" s="40">
        <v>0.26800000000002899</v>
      </c>
      <c r="E1553" s="33">
        <v>1053</v>
      </c>
    </row>
    <row r="1554" spans="1:6" x14ac:dyDescent="0.4">
      <c r="A1554" s="39" t="s">
        <v>1190</v>
      </c>
      <c r="B1554" s="73">
        <v>-0.37794999999994161</v>
      </c>
      <c r="C1554" s="40">
        <v>0</v>
      </c>
      <c r="D1554" s="40">
        <v>0</v>
      </c>
      <c r="E1554" s="33">
        <v>1068</v>
      </c>
    </row>
    <row r="1555" spans="1:6" x14ac:dyDescent="0.4">
      <c r="A1555" s="46" t="s">
        <v>1190</v>
      </c>
      <c r="B1555" s="73">
        <v>-0.43713750000000573</v>
      </c>
      <c r="C1555" s="40">
        <v>0</v>
      </c>
      <c r="D1555" s="40">
        <v>0</v>
      </c>
      <c r="E1555" s="33">
        <v>1094</v>
      </c>
    </row>
    <row r="1556" spans="1:6" x14ac:dyDescent="0.4">
      <c r="A1556" s="133" t="s">
        <v>1190</v>
      </c>
      <c r="B1556" s="73">
        <f>'1153'!F9</f>
        <v>-0.3159450000000561</v>
      </c>
      <c r="C1556" s="40">
        <v>0</v>
      </c>
      <c r="D1556" s="40">
        <v>0</v>
      </c>
      <c r="E1556" s="33">
        <v>1153</v>
      </c>
    </row>
    <row r="1557" spans="1:6" x14ac:dyDescent="0.4">
      <c r="A1557" s="133" t="s">
        <v>1374</v>
      </c>
      <c r="B1557" s="73">
        <f>'1141'!F5</f>
        <v>-0.58772600000008879</v>
      </c>
      <c r="C1557" s="40">
        <v>0</v>
      </c>
      <c r="D1557" s="40">
        <v>0</v>
      </c>
      <c r="E1557" s="33">
        <v>1141</v>
      </c>
    </row>
    <row r="1558" spans="1:6" x14ac:dyDescent="0.4">
      <c r="A1558" s="42" t="s">
        <v>1192</v>
      </c>
      <c r="B1558" s="73">
        <v>-0.20359197194397893</v>
      </c>
      <c r="C1558" s="40">
        <v>0</v>
      </c>
      <c r="D1558" s="40">
        <v>-0.2659859719439055</v>
      </c>
      <c r="E1558" s="43" t="s">
        <v>1193</v>
      </c>
      <c r="F1558" s="89"/>
    </row>
    <row r="1559" spans="1:6" x14ac:dyDescent="0.4">
      <c r="A1559" s="183" t="s">
        <v>1192</v>
      </c>
      <c r="B1559" s="73">
        <f>'1121'!F4</f>
        <v>-0.56429999999994607</v>
      </c>
      <c r="C1559" s="40">
        <v>0</v>
      </c>
      <c r="D1559" s="40">
        <v>0</v>
      </c>
      <c r="E1559" s="33">
        <v>1121</v>
      </c>
    </row>
    <row r="1560" spans="1:6" ht="32.25" x14ac:dyDescent="0.4">
      <c r="A1560" s="132" t="s">
        <v>1194</v>
      </c>
      <c r="B1560" s="73">
        <v>0.4097399999998288</v>
      </c>
      <c r="C1560" s="40">
        <v>0</v>
      </c>
      <c r="D1560" s="40">
        <v>0.2680000000000291</v>
      </c>
      <c r="E1560" s="33" t="s">
        <v>1195</v>
      </c>
    </row>
    <row r="1561" spans="1:6" ht="32.25" x14ac:dyDescent="0.4">
      <c r="A1561" s="132" t="s">
        <v>1194</v>
      </c>
      <c r="B1561" s="73">
        <v>7.1899999999999409E-2</v>
      </c>
      <c r="C1561" s="40">
        <v>0</v>
      </c>
      <c r="D1561" s="40">
        <v>0.2680000000000291</v>
      </c>
      <c r="E1561" s="33">
        <v>953</v>
      </c>
    </row>
    <row r="1562" spans="1:6" ht="32.25" x14ac:dyDescent="0.4">
      <c r="A1562" s="54" t="s">
        <v>1194</v>
      </c>
      <c r="B1562" s="73">
        <v>0.25119999999992615</v>
      </c>
      <c r="C1562" s="40">
        <v>0</v>
      </c>
      <c r="D1562" s="40">
        <v>0</v>
      </c>
      <c r="E1562" s="33">
        <v>988</v>
      </c>
    </row>
    <row r="1563" spans="1:6" x14ac:dyDescent="0.4">
      <c r="A1563" s="42" t="s">
        <v>1196</v>
      </c>
      <c r="B1563" s="73">
        <v>-0.45979999999985921</v>
      </c>
      <c r="C1563" s="40">
        <v>0</v>
      </c>
      <c r="D1563" s="40">
        <v>-0.45979999999985921</v>
      </c>
      <c r="E1563" s="43" t="s">
        <v>1197</v>
      </c>
      <c r="F1563" s="89"/>
    </row>
    <row r="1564" spans="1:6" x14ac:dyDescent="0.4">
      <c r="A1564" s="42" t="s">
        <v>1198</v>
      </c>
      <c r="B1564" s="73">
        <v>-0.4126880000000881</v>
      </c>
      <c r="C1564" s="40">
        <v>0</v>
      </c>
      <c r="D1564" s="40">
        <v>8.6238200000008192</v>
      </c>
      <c r="E1564" s="33" t="s">
        <v>1199</v>
      </c>
    </row>
    <row r="1565" spans="1:6" x14ac:dyDescent="0.4">
      <c r="A1565" s="54" t="s">
        <v>1198</v>
      </c>
      <c r="B1565" s="73">
        <v>-0.13920000000007349</v>
      </c>
      <c r="C1565" s="40">
        <v>0</v>
      </c>
      <c r="D1565" s="40">
        <v>0</v>
      </c>
      <c r="E1565" s="33">
        <v>989</v>
      </c>
    </row>
    <row r="1566" spans="1:6" x14ac:dyDescent="0.4">
      <c r="A1566" s="49" t="s">
        <v>1198</v>
      </c>
      <c r="B1566" s="73">
        <v>-0.23019999999996799</v>
      </c>
      <c r="C1566" s="40">
        <v>0</v>
      </c>
      <c r="D1566" s="40">
        <v>0.2680000000000291</v>
      </c>
      <c r="E1566" s="45">
        <v>1016</v>
      </c>
    </row>
    <row r="1567" spans="1:6" x14ac:dyDescent="0.4">
      <c r="A1567" s="52" t="s">
        <v>1198</v>
      </c>
      <c r="B1567" s="73">
        <v>0.440657500000043</v>
      </c>
      <c r="C1567" s="40">
        <v>0</v>
      </c>
      <c r="D1567" s="40">
        <v>0.26800000000002899</v>
      </c>
      <c r="E1567" s="45">
        <v>1034</v>
      </c>
    </row>
    <row r="1568" spans="1:6" x14ac:dyDescent="0.4">
      <c r="A1568" s="71" t="s">
        <v>1198</v>
      </c>
      <c r="B1568" s="73">
        <v>0.1412199999999757</v>
      </c>
      <c r="C1568" s="50"/>
      <c r="D1568" s="50"/>
      <c r="E1568" s="45">
        <v>1041</v>
      </c>
    </row>
    <row r="1569" spans="1:6" x14ac:dyDescent="0.4">
      <c r="A1569" s="71" t="s">
        <v>1198</v>
      </c>
      <c r="B1569" s="73">
        <v>-0.26913000000013199</v>
      </c>
      <c r="C1569" s="50"/>
      <c r="D1569" s="50"/>
      <c r="E1569" s="45">
        <v>1043</v>
      </c>
    </row>
    <row r="1570" spans="1:6" x14ac:dyDescent="0.4">
      <c r="A1570" s="69" t="s">
        <v>1198</v>
      </c>
      <c r="B1570" s="73">
        <v>-0.2858965000000353</v>
      </c>
      <c r="C1570" s="40">
        <v>0</v>
      </c>
      <c r="D1570" s="40">
        <v>0.26800000000002899</v>
      </c>
      <c r="E1570" s="33">
        <v>1051</v>
      </c>
    </row>
    <row r="1571" spans="1:6" x14ac:dyDescent="0.4">
      <c r="A1571" s="39" t="s">
        <v>1198</v>
      </c>
      <c r="B1571" s="73">
        <v>-3.8080000000263681E-2</v>
      </c>
      <c r="C1571" s="40">
        <v>0</v>
      </c>
      <c r="D1571" s="40">
        <v>0</v>
      </c>
      <c r="E1571" s="33">
        <v>1056</v>
      </c>
    </row>
    <row r="1572" spans="1:6" x14ac:dyDescent="0.4">
      <c r="A1572" s="39" t="s">
        <v>1198</v>
      </c>
      <c r="B1572" s="73">
        <v>0.21024000000033993</v>
      </c>
      <c r="C1572" s="40">
        <v>0</v>
      </c>
      <c r="D1572" s="40">
        <v>0</v>
      </c>
      <c r="E1572" s="33">
        <v>1064</v>
      </c>
    </row>
    <row r="1573" spans="1:6" x14ac:dyDescent="0.4">
      <c r="A1573" s="119" t="s">
        <v>1198</v>
      </c>
      <c r="B1573" s="73">
        <f>'1103'!F5</f>
        <v>-0.22019700000055309</v>
      </c>
      <c r="C1573" s="40">
        <v>0</v>
      </c>
      <c r="D1573" s="40">
        <v>0</v>
      </c>
      <c r="E1573" s="33">
        <v>1103</v>
      </c>
    </row>
    <row r="1574" spans="1:6" x14ac:dyDescent="0.4">
      <c r="A1574" s="119" t="s">
        <v>1198</v>
      </c>
      <c r="B1574" s="73">
        <f>'1104'!F4</f>
        <v>1.1150000000270666E-3</v>
      </c>
      <c r="C1574" s="40">
        <v>0</v>
      </c>
      <c r="D1574" s="40">
        <v>0</v>
      </c>
      <c r="E1574" s="33">
        <v>1104</v>
      </c>
    </row>
    <row r="1575" spans="1:6" x14ac:dyDescent="0.4">
      <c r="A1575" s="183" t="s">
        <v>1198</v>
      </c>
      <c r="B1575" s="73">
        <f>'1119'!F4</f>
        <v>-0.29096000000026834</v>
      </c>
      <c r="C1575" s="40">
        <v>0</v>
      </c>
      <c r="D1575" s="40">
        <v>0</v>
      </c>
      <c r="E1575" s="33">
        <v>1119</v>
      </c>
    </row>
    <row r="1576" spans="1:6" x14ac:dyDescent="0.4">
      <c r="A1576" s="204" t="s">
        <v>1198</v>
      </c>
      <c r="B1576" s="73">
        <f>'1122'!F11</f>
        <v>-0.17789999999990869</v>
      </c>
      <c r="C1576" s="40">
        <v>0</v>
      </c>
      <c r="D1576" s="40">
        <v>0</v>
      </c>
      <c r="E1576" s="33">
        <v>1122</v>
      </c>
    </row>
    <row r="1577" spans="1:6" x14ac:dyDescent="0.4">
      <c r="A1577" s="204" t="s">
        <v>1198</v>
      </c>
      <c r="B1577" s="73">
        <f>'1125'!F7</f>
        <v>2.1617099999999709</v>
      </c>
      <c r="C1577" s="40">
        <v>0</v>
      </c>
      <c r="D1577" s="40">
        <v>0</v>
      </c>
      <c r="E1577" s="33">
        <v>1125</v>
      </c>
    </row>
    <row r="1578" spans="1:6" x14ac:dyDescent="0.4">
      <c r="A1578" s="133" t="s">
        <v>1198</v>
      </c>
      <c r="B1578" s="73">
        <f>'1133'!F7</f>
        <v>7.3849999999765714E-2</v>
      </c>
      <c r="C1578" s="40">
        <v>0</v>
      </c>
      <c r="D1578" s="40">
        <v>0</v>
      </c>
      <c r="E1578" s="33">
        <v>1133</v>
      </c>
    </row>
    <row r="1579" spans="1:6" x14ac:dyDescent="0.4">
      <c r="A1579" s="42" t="s">
        <v>1200</v>
      </c>
      <c r="B1579" s="73">
        <v>-0.2519000000000915</v>
      </c>
      <c r="C1579" s="40">
        <v>0</v>
      </c>
      <c r="D1579" s="40">
        <v>-0.2519000000000915</v>
      </c>
      <c r="E1579" s="43">
        <v>538</v>
      </c>
      <c r="F1579" s="89"/>
    </row>
    <row r="1580" spans="1:6" x14ac:dyDescent="0.4">
      <c r="A1580" s="68" t="s">
        <v>1200</v>
      </c>
      <c r="B1580" s="73">
        <v>-0.17657700000006571</v>
      </c>
      <c r="C1580" s="40">
        <v>0</v>
      </c>
      <c r="D1580" s="40">
        <v>0</v>
      </c>
      <c r="E1580" s="45">
        <v>1001</v>
      </c>
    </row>
    <row r="1581" spans="1:6" x14ac:dyDescent="0.4">
      <c r="A1581" s="47" t="s">
        <v>1200</v>
      </c>
      <c r="B1581" s="73">
        <v>-0.17319999999995161</v>
      </c>
      <c r="C1581" s="40">
        <v>0</v>
      </c>
      <c r="D1581" s="40">
        <v>0.2680000000000291</v>
      </c>
      <c r="E1581" s="33">
        <v>1013</v>
      </c>
    </row>
    <row r="1582" spans="1:6" x14ac:dyDescent="0.4">
      <c r="A1582" s="69" t="s">
        <v>1200</v>
      </c>
      <c r="B1582" s="73">
        <v>0.45036039999990862</v>
      </c>
      <c r="C1582" s="40">
        <v>0</v>
      </c>
      <c r="D1582" s="40">
        <v>0.26800000000002899</v>
      </c>
      <c r="E1582" s="33">
        <v>1048</v>
      </c>
    </row>
    <row r="1583" spans="1:6" x14ac:dyDescent="0.4">
      <c r="A1583" s="137" t="s">
        <v>1201</v>
      </c>
      <c r="B1583" s="73">
        <v>-4.2844799999998031</v>
      </c>
      <c r="C1583" s="40">
        <v>0</v>
      </c>
      <c r="D1583" s="40">
        <v>0.2680000000000291</v>
      </c>
      <c r="E1583" s="33">
        <v>964</v>
      </c>
    </row>
    <row r="1584" spans="1:6" x14ac:dyDescent="0.4">
      <c r="A1584" s="48" t="s">
        <v>1201</v>
      </c>
      <c r="B1584" s="73">
        <v>-0.375</v>
      </c>
      <c r="C1584" s="40">
        <v>0</v>
      </c>
      <c r="D1584" s="40">
        <v>0</v>
      </c>
      <c r="E1584" s="33">
        <v>968</v>
      </c>
    </row>
    <row r="1585" spans="1:5" x14ac:dyDescent="0.4">
      <c r="A1585" s="54" t="s">
        <v>1201</v>
      </c>
      <c r="B1585" s="73">
        <v>-0.25420000000008258</v>
      </c>
      <c r="C1585" s="40">
        <v>0</v>
      </c>
      <c r="D1585" s="40">
        <v>0</v>
      </c>
      <c r="E1585" s="33">
        <v>984</v>
      </c>
    </row>
    <row r="1586" spans="1:5" x14ac:dyDescent="0.4">
      <c r="A1586" s="54" t="s">
        <v>1201</v>
      </c>
      <c r="B1586" s="73">
        <v>0.29359999999985575</v>
      </c>
      <c r="C1586" s="40">
        <v>0</v>
      </c>
      <c r="D1586" s="40">
        <v>0</v>
      </c>
      <c r="E1586" s="33">
        <v>989</v>
      </c>
    </row>
    <row r="1587" spans="1:5" x14ac:dyDescent="0.4">
      <c r="A1587" s="54" t="s">
        <v>1201</v>
      </c>
      <c r="B1587" s="73">
        <v>0.18090000000006512</v>
      </c>
      <c r="C1587" s="40">
        <v>0</v>
      </c>
      <c r="D1587" s="40">
        <v>0</v>
      </c>
      <c r="E1587" s="33">
        <v>993</v>
      </c>
    </row>
    <row r="1588" spans="1:5" x14ac:dyDescent="0.4">
      <c r="A1588" s="47" t="s">
        <v>1201</v>
      </c>
      <c r="B1588" s="73">
        <v>0.15576250000003711</v>
      </c>
      <c r="C1588" s="40">
        <v>0</v>
      </c>
      <c r="D1588" s="40">
        <v>0.2680000000000291</v>
      </c>
      <c r="E1588" s="33">
        <v>1011</v>
      </c>
    </row>
    <row r="1589" spans="1:5" x14ac:dyDescent="0.4">
      <c r="A1589" s="52" t="s">
        <v>1201</v>
      </c>
      <c r="B1589" s="73">
        <v>7.6239999999870633E-2</v>
      </c>
      <c r="C1589" s="40">
        <v>0</v>
      </c>
      <c r="D1589" s="40">
        <v>0.26800000000002899</v>
      </c>
      <c r="E1589" s="45">
        <v>1022</v>
      </c>
    </row>
    <row r="1590" spans="1:5" x14ac:dyDescent="0.4">
      <c r="A1590" s="183" t="s">
        <v>1201</v>
      </c>
      <c r="B1590" s="73">
        <f>'1121'!F8</f>
        <v>0.40160000000014406</v>
      </c>
      <c r="C1590" s="40">
        <v>0</v>
      </c>
      <c r="D1590" s="40">
        <v>0</v>
      </c>
      <c r="E1590" s="33">
        <v>1121</v>
      </c>
    </row>
    <row r="1591" spans="1:5" x14ac:dyDescent="0.4">
      <c r="A1591" s="133" t="s">
        <v>1201</v>
      </c>
      <c r="B1591" s="73">
        <f>'1152'!F7</f>
        <v>0.35095000000001164</v>
      </c>
      <c r="C1591" s="40">
        <v>0</v>
      </c>
      <c r="D1591" s="40">
        <v>0</v>
      </c>
      <c r="E1591" s="33">
        <v>1152</v>
      </c>
    </row>
    <row r="1592" spans="1:5" x14ac:dyDescent="0.4">
      <c r="A1592" s="42" t="s">
        <v>1202</v>
      </c>
      <c r="B1592" s="73">
        <v>187.81020000000035</v>
      </c>
      <c r="C1592" s="40">
        <v>0</v>
      </c>
      <c r="D1592" s="40">
        <v>0.26800000000002899</v>
      </c>
      <c r="E1592" s="33" t="s">
        <v>1203</v>
      </c>
    </row>
    <row r="1593" spans="1:5" x14ac:dyDescent="0.4">
      <c r="A1593" s="42" t="s">
        <v>1204</v>
      </c>
      <c r="B1593" s="73">
        <v>-0.97612000000003718</v>
      </c>
      <c r="C1593" s="40">
        <v>0</v>
      </c>
      <c r="D1593" s="40">
        <v>0.2680000000000291</v>
      </c>
      <c r="E1593" s="33" t="s">
        <v>1205</v>
      </c>
    </row>
    <row r="1594" spans="1:5" ht="32.25" x14ac:dyDescent="0.4">
      <c r="A1594" s="132" t="s">
        <v>1206</v>
      </c>
      <c r="B1594" s="73">
        <v>-0.53535783053038699</v>
      </c>
      <c r="C1594" s="40">
        <v>7.1313699245716862</v>
      </c>
      <c r="D1594" s="40">
        <v>-0.38211783053009185</v>
      </c>
      <c r="E1594" s="43" t="s">
        <v>1207</v>
      </c>
    </row>
    <row r="1595" spans="1:5" x14ac:dyDescent="0.4">
      <c r="A1595" s="132" t="s">
        <v>1206</v>
      </c>
      <c r="B1595" s="254">
        <v>5.2200000000027558E-2</v>
      </c>
      <c r="C1595" s="40">
        <v>0</v>
      </c>
      <c r="D1595" s="40">
        <v>-0.17178000000001248</v>
      </c>
      <c r="E1595" s="33">
        <v>953</v>
      </c>
    </row>
    <row r="1596" spans="1:5" x14ac:dyDescent="0.4">
      <c r="A1596" s="132" t="s">
        <v>1206</v>
      </c>
      <c r="B1596" s="254">
        <v>0.43695000000025175</v>
      </c>
      <c r="C1596" s="40">
        <v>0</v>
      </c>
      <c r="D1596" s="40">
        <v>0.2680000000000291</v>
      </c>
      <c r="E1596" s="33">
        <v>955</v>
      </c>
    </row>
    <row r="1597" spans="1:5" x14ac:dyDescent="0.4">
      <c r="A1597" s="48" t="s">
        <v>1206</v>
      </c>
      <c r="B1597" s="254">
        <v>-0.47420000000010987</v>
      </c>
      <c r="C1597" s="40">
        <v>0</v>
      </c>
      <c r="D1597" s="40">
        <v>0</v>
      </c>
      <c r="E1597" s="33">
        <v>972</v>
      </c>
    </row>
    <row r="1598" spans="1:5" x14ac:dyDescent="0.4">
      <c r="A1598" s="48" t="s">
        <v>1206</v>
      </c>
      <c r="B1598" s="73">
        <v>36.934969999999964</v>
      </c>
      <c r="C1598" s="40">
        <v>0</v>
      </c>
      <c r="D1598" s="40">
        <v>0</v>
      </c>
      <c r="E1598" s="33">
        <v>975</v>
      </c>
    </row>
    <row r="1599" spans="1:5" x14ac:dyDescent="0.4">
      <c r="A1599" s="48" t="s">
        <v>1206</v>
      </c>
      <c r="B1599" s="73">
        <v>-15.256779999999935</v>
      </c>
      <c r="C1599" s="40">
        <v>0</v>
      </c>
      <c r="D1599" s="40">
        <v>0</v>
      </c>
      <c r="E1599" s="33">
        <v>978</v>
      </c>
    </row>
    <row r="1600" spans="1:5" x14ac:dyDescent="0.4">
      <c r="A1600" s="54" t="s">
        <v>1206</v>
      </c>
      <c r="B1600" s="73">
        <v>-0.198599999999999</v>
      </c>
      <c r="C1600" s="40">
        <v>0</v>
      </c>
      <c r="D1600" s="40">
        <v>0</v>
      </c>
      <c r="E1600" s="33">
        <v>981</v>
      </c>
    </row>
    <row r="1601" spans="1:5" x14ac:dyDescent="0.4">
      <c r="A1601" s="68" t="s">
        <v>1206</v>
      </c>
      <c r="B1601" s="73">
        <v>0.61040999999994483</v>
      </c>
      <c r="C1601" s="40">
        <v>0</v>
      </c>
      <c r="D1601" s="40">
        <v>0.2680000000000291</v>
      </c>
      <c r="E1601" s="45">
        <v>1000</v>
      </c>
    </row>
    <row r="1602" spans="1:5" x14ac:dyDescent="0.4">
      <c r="A1602" s="52" t="s">
        <v>1206</v>
      </c>
      <c r="B1602" s="73">
        <v>3.6645999999961987E-2</v>
      </c>
      <c r="C1602" s="40">
        <v>0</v>
      </c>
      <c r="D1602" s="40">
        <v>0.26800000000002899</v>
      </c>
      <c r="E1602" s="45">
        <v>1027</v>
      </c>
    </row>
    <row r="1603" spans="1:5" x14ac:dyDescent="0.4">
      <c r="A1603" s="134" t="s">
        <v>1206</v>
      </c>
      <c r="B1603" s="73">
        <f>'1109'!F4</f>
        <v>-0.42873000000003003</v>
      </c>
      <c r="C1603" s="40">
        <v>0</v>
      </c>
      <c r="D1603" s="40">
        <v>0</v>
      </c>
      <c r="E1603" s="33">
        <v>1109</v>
      </c>
    </row>
    <row r="1604" spans="1:5" x14ac:dyDescent="0.4">
      <c r="A1604" s="133" t="s">
        <v>1206</v>
      </c>
      <c r="B1604" s="73">
        <f>'1155'!F4</f>
        <v>1.7550000000028376E-2</v>
      </c>
      <c r="C1604" s="40">
        <v>0</v>
      </c>
      <c r="D1604" s="40">
        <v>0</v>
      </c>
      <c r="E1604" s="33">
        <v>1155</v>
      </c>
    </row>
    <row r="1605" spans="1:5" x14ac:dyDescent="0.4">
      <c r="A1605" s="42" t="s">
        <v>1208</v>
      </c>
      <c r="B1605" s="73">
        <v>-0.43831999999997606</v>
      </c>
      <c r="C1605" s="40"/>
      <c r="D1605" s="40">
        <v>-0.43831999999997606</v>
      </c>
      <c r="E1605" s="33">
        <v>719</v>
      </c>
    </row>
    <row r="1606" spans="1:5" x14ac:dyDescent="0.4">
      <c r="A1606" s="69" t="s">
        <v>1209</v>
      </c>
      <c r="B1606" s="73">
        <v>-0.41314884999974311</v>
      </c>
      <c r="C1606" s="40">
        <v>0</v>
      </c>
      <c r="D1606" s="40">
        <v>0.26800000000002899</v>
      </c>
      <c r="E1606" s="33">
        <v>1050</v>
      </c>
    </row>
    <row r="1607" spans="1:5" x14ac:dyDescent="0.4">
      <c r="A1607" s="42" t="s">
        <v>1210</v>
      </c>
      <c r="B1607" s="73">
        <v>-0.25760000000002492</v>
      </c>
      <c r="C1607" s="40">
        <v>0</v>
      </c>
      <c r="D1607" s="40">
        <v>0</v>
      </c>
      <c r="E1607" s="33">
        <v>791</v>
      </c>
    </row>
    <row r="1608" spans="1:5" x14ac:dyDescent="0.4">
      <c r="A1608" s="127" t="s">
        <v>1211</v>
      </c>
      <c r="B1608" s="73">
        <v>83.701013114167296</v>
      </c>
      <c r="C1608" s="40">
        <v>31.191849100083118</v>
      </c>
      <c r="D1608" s="40">
        <v>83.917928114167296</v>
      </c>
      <c r="E1608" s="43" t="s">
        <v>1212</v>
      </c>
    </row>
    <row r="1609" spans="1:5" x14ac:dyDescent="0.4">
      <c r="A1609" s="42" t="s">
        <v>1213</v>
      </c>
      <c r="B1609" s="73">
        <v>-0.44100000000003092</v>
      </c>
      <c r="C1609" s="40"/>
      <c r="D1609" s="40"/>
      <c r="E1609" s="33">
        <v>753</v>
      </c>
    </row>
    <row r="1610" spans="1:5" x14ac:dyDescent="0.4">
      <c r="A1610" s="55" t="s">
        <v>1213</v>
      </c>
      <c r="B1610" s="73">
        <v>-2.9054000000087399E-2</v>
      </c>
      <c r="C1610" s="40">
        <v>0</v>
      </c>
      <c r="D1610" s="40">
        <v>0</v>
      </c>
      <c r="E1610" s="45">
        <v>1083</v>
      </c>
    </row>
    <row r="1611" spans="1:5" x14ac:dyDescent="0.4">
      <c r="A1611" s="54" t="s">
        <v>1214</v>
      </c>
      <c r="B1611" s="73">
        <v>-0.11979999999994106</v>
      </c>
      <c r="C1611" s="40">
        <v>0</v>
      </c>
      <c r="D1611" s="40">
        <v>0</v>
      </c>
      <c r="E1611" s="33">
        <v>994</v>
      </c>
    </row>
    <row r="1612" spans="1:5" x14ac:dyDescent="0.4">
      <c r="A1612" s="47" t="s">
        <v>1214</v>
      </c>
      <c r="B1612" s="73">
        <v>-0.41737800000009884</v>
      </c>
      <c r="C1612" s="40">
        <v>0</v>
      </c>
      <c r="D1612" s="40">
        <v>0.2680000000000291</v>
      </c>
      <c r="E1612" s="33">
        <v>1013</v>
      </c>
    </row>
    <row r="1613" spans="1:5" x14ac:dyDescent="0.4">
      <c r="A1613" s="52" t="s">
        <v>1214</v>
      </c>
      <c r="B1613" s="73">
        <v>-2.3320000000012442E-2</v>
      </c>
      <c r="C1613" s="40">
        <v>0</v>
      </c>
      <c r="D1613" s="40">
        <v>0.26800000000002899</v>
      </c>
      <c r="E1613" s="45">
        <v>1021</v>
      </c>
    </row>
    <row r="1614" spans="1:5" x14ac:dyDescent="0.4">
      <c r="A1614" s="39" t="s">
        <v>1214</v>
      </c>
      <c r="B1614" s="73">
        <v>-0.20319999999992433</v>
      </c>
      <c r="C1614" s="40">
        <v>0</v>
      </c>
      <c r="D1614" s="40">
        <v>0</v>
      </c>
      <c r="E1614" s="33">
        <v>1065</v>
      </c>
    </row>
    <row r="1615" spans="1:5" x14ac:dyDescent="0.4">
      <c r="A1615" s="55" t="s">
        <v>1214</v>
      </c>
      <c r="B1615" s="73">
        <v>0.26148000000011962</v>
      </c>
      <c r="C1615" s="40">
        <v>0</v>
      </c>
      <c r="D1615" s="40">
        <v>0</v>
      </c>
      <c r="E1615" s="45">
        <v>1074</v>
      </c>
    </row>
    <row r="1616" spans="1:5" x14ac:dyDescent="0.4">
      <c r="A1616" s="130" t="s">
        <v>1214</v>
      </c>
      <c r="B1616" s="73">
        <f>'1106'!F4</f>
        <v>-7.1074999999950705E-2</v>
      </c>
      <c r="C1616" s="40">
        <v>0</v>
      </c>
      <c r="D1616" s="40">
        <v>0</v>
      </c>
      <c r="E1616" s="33">
        <v>1106</v>
      </c>
    </row>
    <row r="1617" spans="1:6" x14ac:dyDescent="0.4">
      <c r="A1617" s="42" t="s">
        <v>1215</v>
      </c>
      <c r="B1617" s="73">
        <v>3.1900000000007367E-2</v>
      </c>
      <c r="C1617" s="40">
        <v>0</v>
      </c>
      <c r="D1617" s="40">
        <v>3.1900000000007367E-2</v>
      </c>
      <c r="E1617" s="43">
        <v>618</v>
      </c>
    </row>
    <row r="1618" spans="1:6" x14ac:dyDescent="0.4">
      <c r="A1618" s="132" t="s">
        <v>1216</v>
      </c>
      <c r="B1618" s="73">
        <v>34.22829973750153</v>
      </c>
      <c r="C1618" s="40">
        <v>22.017699737501701</v>
      </c>
      <c r="D1618" s="40">
        <v>31.414399737501427</v>
      </c>
      <c r="E1618" s="43" t="s">
        <v>1217</v>
      </c>
      <c r="F1618" s="89"/>
    </row>
    <row r="1619" spans="1:6" x14ac:dyDescent="0.4">
      <c r="A1619" s="132" t="s">
        <v>1216</v>
      </c>
      <c r="B1619" s="73">
        <v>-2.4006799999997384</v>
      </c>
      <c r="C1619" s="40">
        <v>0</v>
      </c>
      <c r="D1619" s="40">
        <v>-0.17178000000001248</v>
      </c>
      <c r="E1619" s="33">
        <v>955</v>
      </c>
    </row>
    <row r="1620" spans="1:6" x14ac:dyDescent="0.4">
      <c r="A1620" s="52" t="s">
        <v>1216</v>
      </c>
      <c r="B1620" s="73">
        <v>3.3628575000002456</v>
      </c>
      <c r="C1620" s="40">
        <v>0</v>
      </c>
      <c r="D1620" s="40">
        <v>0.26800000000002899</v>
      </c>
      <c r="E1620" s="45">
        <v>1029</v>
      </c>
    </row>
    <row r="1621" spans="1:6" x14ac:dyDescent="0.4">
      <c r="A1621" s="55" t="s">
        <v>1216</v>
      </c>
      <c r="B1621" s="73">
        <v>7.2247010000000955</v>
      </c>
      <c r="C1621" s="40">
        <v>0</v>
      </c>
      <c r="D1621" s="40">
        <v>0</v>
      </c>
      <c r="E1621" s="45">
        <v>1083</v>
      </c>
    </row>
    <row r="1622" spans="1:6" x14ac:dyDescent="0.4">
      <c r="A1622" s="42" t="s">
        <v>1218</v>
      </c>
      <c r="B1622" s="73">
        <v>-1.2115250000001083</v>
      </c>
      <c r="C1622" s="40"/>
      <c r="D1622" s="40">
        <v>-0.33732499999996435</v>
      </c>
      <c r="E1622" s="43" t="s">
        <v>1219</v>
      </c>
    </row>
    <row r="1623" spans="1:6" x14ac:dyDescent="0.4">
      <c r="A1623" s="42" t="s">
        <v>1220</v>
      </c>
      <c r="B1623" s="73">
        <v>-1.7000000000280124E-3</v>
      </c>
      <c r="C1623" s="40">
        <v>0</v>
      </c>
      <c r="D1623" s="40">
        <v>-1.7000000000280124E-3</v>
      </c>
      <c r="E1623" s="43" t="s">
        <v>1221</v>
      </c>
      <c r="F1623" s="89"/>
    </row>
    <row r="1624" spans="1:6" x14ac:dyDescent="0.4">
      <c r="A1624" s="42" t="s">
        <v>1222</v>
      </c>
      <c r="B1624" s="73">
        <v>0.78418999999985317</v>
      </c>
      <c r="C1624" s="40"/>
      <c r="D1624" s="40"/>
      <c r="E1624" s="33" t="s">
        <v>1223</v>
      </c>
    </row>
    <row r="1625" spans="1:6" x14ac:dyDescent="0.4">
      <c r="A1625" s="69" t="s">
        <v>1224</v>
      </c>
      <c r="B1625" s="73">
        <v>0.27478000000002112</v>
      </c>
      <c r="C1625" s="40">
        <v>0</v>
      </c>
      <c r="D1625" s="40">
        <v>0.26800000000002899</v>
      </c>
      <c r="E1625" s="33">
        <v>1048</v>
      </c>
    </row>
    <row r="1626" spans="1:6" x14ac:dyDescent="0.4">
      <c r="A1626" s="42" t="s">
        <v>1225</v>
      </c>
      <c r="B1626" s="73">
        <v>-0.42046111111199025</v>
      </c>
      <c r="C1626" s="40">
        <v>0</v>
      </c>
      <c r="D1626" s="40">
        <v>3.1638888888210204E-2</v>
      </c>
      <c r="E1626" s="43" t="s">
        <v>1226</v>
      </c>
      <c r="F1626" s="89"/>
    </row>
    <row r="1627" spans="1:6" x14ac:dyDescent="0.4">
      <c r="A1627" s="54" t="s">
        <v>1225</v>
      </c>
      <c r="B1627" s="73">
        <v>0.49829999999974461</v>
      </c>
      <c r="C1627" s="40">
        <v>0</v>
      </c>
      <c r="D1627" s="40">
        <v>0</v>
      </c>
      <c r="E1627" s="33">
        <v>991</v>
      </c>
    </row>
    <row r="1628" spans="1:6" x14ac:dyDescent="0.4">
      <c r="A1628" s="42" t="s">
        <v>1227</v>
      </c>
      <c r="B1628" s="73">
        <v>-0.46430946017915176</v>
      </c>
      <c r="C1628" s="40">
        <v>-7.8818117647058443</v>
      </c>
      <c r="D1628" s="40">
        <v>-0.46430946017915176</v>
      </c>
      <c r="E1628" s="43" t="s">
        <v>1228</v>
      </c>
      <c r="F1628" s="89"/>
    </row>
    <row r="1629" spans="1:6" x14ac:dyDescent="0.4">
      <c r="A1629" s="42" t="s">
        <v>1229</v>
      </c>
      <c r="B1629" s="73">
        <v>0.36700999999948181</v>
      </c>
      <c r="C1629" s="40">
        <v>0</v>
      </c>
      <c r="D1629" s="40">
        <v>0.16419999999948232</v>
      </c>
      <c r="E1629" s="43" t="s">
        <v>1230</v>
      </c>
    </row>
    <row r="1630" spans="1:6" x14ac:dyDescent="0.4">
      <c r="A1630" s="47" t="s">
        <v>1229</v>
      </c>
      <c r="B1630" s="73">
        <v>-0.42034749999993437</v>
      </c>
      <c r="C1630" s="40">
        <v>0</v>
      </c>
      <c r="D1630" s="40">
        <v>0.2680000000000291</v>
      </c>
      <c r="E1630" s="33">
        <v>1013</v>
      </c>
    </row>
    <row r="1631" spans="1:6" x14ac:dyDescent="0.4">
      <c r="A1631" s="52" t="s">
        <v>1229</v>
      </c>
      <c r="B1631" s="73">
        <v>0.38809249999997064</v>
      </c>
      <c r="C1631" s="40">
        <v>0</v>
      </c>
      <c r="D1631" s="40">
        <v>0.26800000000002899</v>
      </c>
      <c r="E1631" s="45">
        <v>1031</v>
      </c>
    </row>
    <row r="1632" spans="1:6" x14ac:dyDescent="0.4">
      <c r="A1632" s="42" t="s">
        <v>1231</v>
      </c>
      <c r="B1632" s="73">
        <v>16.30911018434881</v>
      </c>
      <c r="C1632" s="40">
        <v>0</v>
      </c>
      <c r="D1632" s="40">
        <v>16.30911018434881</v>
      </c>
      <c r="E1632" s="43" t="s">
        <v>1232</v>
      </c>
      <c r="F1632" s="89"/>
    </row>
    <row r="1633" spans="1:6" x14ac:dyDescent="0.4">
      <c r="A1633" s="133" t="s">
        <v>1366</v>
      </c>
      <c r="B1633" s="73">
        <f>'1132'!F7</f>
        <v>-0.44434999999998581</v>
      </c>
      <c r="C1633" s="40">
        <v>0</v>
      </c>
      <c r="D1633" s="40">
        <v>0</v>
      </c>
      <c r="E1633" s="33">
        <v>1132</v>
      </c>
    </row>
    <row r="1634" spans="1:6" x14ac:dyDescent="0.4">
      <c r="A1634" s="137" t="s">
        <v>1233</v>
      </c>
      <c r="B1634" s="73">
        <v>360.28242999999981</v>
      </c>
      <c r="C1634" s="40">
        <v>0</v>
      </c>
      <c r="D1634" s="40">
        <v>-3.6231900000000223</v>
      </c>
      <c r="E1634" s="43" t="s">
        <v>1234</v>
      </c>
      <c r="F1634" s="89"/>
    </row>
    <row r="1635" spans="1:6" x14ac:dyDescent="0.4">
      <c r="A1635" s="137" t="s">
        <v>1233</v>
      </c>
      <c r="B1635" s="73">
        <v>0.3239000000003216</v>
      </c>
      <c r="C1635" s="40">
        <v>0</v>
      </c>
      <c r="D1635" s="40">
        <v>0.2680000000000291</v>
      </c>
      <c r="E1635" s="33">
        <v>954</v>
      </c>
    </row>
    <row r="1636" spans="1:6" x14ac:dyDescent="0.4">
      <c r="A1636" s="137" t="s">
        <v>1233</v>
      </c>
      <c r="B1636" s="73">
        <v>0.21376000000009299</v>
      </c>
      <c r="C1636" s="40">
        <v>0</v>
      </c>
      <c r="D1636" s="40">
        <v>0.2680000000000291</v>
      </c>
      <c r="E1636" s="33">
        <v>963</v>
      </c>
    </row>
    <row r="1637" spans="1:6" x14ac:dyDescent="0.4">
      <c r="A1637" s="54" t="s">
        <v>1233</v>
      </c>
      <c r="B1637" s="73">
        <v>0.3357000000000312</v>
      </c>
      <c r="C1637" s="40">
        <v>0</v>
      </c>
      <c r="D1637" s="40">
        <v>0</v>
      </c>
      <c r="E1637" s="33">
        <v>993</v>
      </c>
    </row>
    <row r="1638" spans="1:6" x14ac:dyDescent="0.4">
      <c r="A1638" s="47" t="s">
        <v>1233</v>
      </c>
      <c r="B1638" s="73">
        <v>-0.50477999999998246</v>
      </c>
      <c r="C1638" s="40">
        <v>0</v>
      </c>
      <c r="D1638" s="40">
        <v>0.2680000000000291</v>
      </c>
      <c r="E1638" s="33">
        <v>1006</v>
      </c>
    </row>
    <row r="1639" spans="1:6" x14ac:dyDescent="0.4">
      <c r="A1639" s="47" t="s">
        <v>1233</v>
      </c>
      <c r="B1639" s="73">
        <v>0.30702199999996083</v>
      </c>
      <c r="C1639" s="40">
        <v>0</v>
      </c>
      <c r="D1639" s="40">
        <v>0.2680000000000291</v>
      </c>
      <c r="E1639" s="33">
        <v>1013</v>
      </c>
    </row>
    <row r="1640" spans="1:6" x14ac:dyDescent="0.4">
      <c r="A1640" s="52" t="s">
        <v>1233</v>
      </c>
      <c r="B1640" s="73">
        <v>-9.058250000003909E-2</v>
      </c>
      <c r="C1640" s="40">
        <v>0</v>
      </c>
      <c r="D1640" s="40">
        <v>0.26800000000002899</v>
      </c>
      <c r="E1640" s="45">
        <v>1031</v>
      </c>
    </row>
    <row r="1641" spans="1:6" x14ac:dyDescent="0.4">
      <c r="A1641" s="39" t="s">
        <v>1233</v>
      </c>
      <c r="B1641" s="73">
        <v>0.30464000000006308</v>
      </c>
      <c r="C1641" s="40">
        <v>0</v>
      </c>
      <c r="D1641" s="40">
        <v>0</v>
      </c>
      <c r="E1641" s="33">
        <v>1062</v>
      </c>
    </row>
    <row r="1642" spans="1:6" x14ac:dyDescent="0.4">
      <c r="A1642" s="55" t="s">
        <v>1233</v>
      </c>
      <c r="B1642" s="73">
        <v>0.38816399999996065</v>
      </c>
      <c r="C1642" s="40">
        <v>0</v>
      </c>
      <c r="D1642" s="40">
        <v>0</v>
      </c>
      <c r="E1642" s="45">
        <v>1083</v>
      </c>
    </row>
    <row r="1643" spans="1:6" x14ac:dyDescent="0.4">
      <c r="A1643" s="69" t="s">
        <v>1235</v>
      </c>
      <c r="B1643" s="73">
        <v>0.16103999999995722</v>
      </c>
      <c r="C1643" s="40">
        <v>0</v>
      </c>
      <c r="D1643" s="40">
        <v>0.26800000000002899</v>
      </c>
      <c r="E1643" s="33">
        <v>1047</v>
      </c>
    </row>
    <row r="1644" spans="1:6" x14ac:dyDescent="0.4">
      <c r="A1644" s="141" t="s">
        <v>1235</v>
      </c>
      <c r="B1644" s="73">
        <f>'1117'!F4</f>
        <v>-0.15583749999996144</v>
      </c>
      <c r="C1644" s="40">
        <v>0</v>
      </c>
      <c r="D1644" s="40">
        <v>0</v>
      </c>
      <c r="E1644" s="33">
        <v>1117</v>
      </c>
    </row>
    <row r="1645" spans="1:6" x14ac:dyDescent="0.4">
      <c r="A1645" s="133" t="s">
        <v>1235</v>
      </c>
      <c r="B1645" s="73">
        <f>'1137'!F11</f>
        <v>28.29099999999994</v>
      </c>
      <c r="C1645" s="40">
        <v>0</v>
      </c>
      <c r="D1645" s="40">
        <v>0</v>
      </c>
      <c r="E1645" s="33">
        <v>1137</v>
      </c>
    </row>
    <row r="1646" spans="1:6" x14ac:dyDescent="0.4">
      <c r="A1646" s="42" t="s">
        <v>1236</v>
      </c>
      <c r="B1646" s="73">
        <v>-3.9581679999999437</v>
      </c>
      <c r="C1646" s="40">
        <v>0</v>
      </c>
      <c r="D1646" s="40">
        <v>-0.23743000000007441</v>
      </c>
      <c r="E1646" s="33" t="s">
        <v>1237</v>
      </c>
    </row>
    <row r="1647" spans="1:6" x14ac:dyDescent="0.4">
      <c r="A1647" s="42" t="s">
        <v>1238</v>
      </c>
      <c r="B1647" s="73">
        <v>5.8800000000246655E-2</v>
      </c>
      <c r="C1647" s="40">
        <v>0</v>
      </c>
      <c r="D1647" s="40">
        <v>5.8800000000246655E-2</v>
      </c>
      <c r="E1647" s="43">
        <v>465</v>
      </c>
      <c r="F1647" s="89"/>
    </row>
    <row r="1648" spans="1:6" x14ac:dyDescent="0.4">
      <c r="A1648" s="42" t="s">
        <v>1239</v>
      </c>
      <c r="B1648" s="73">
        <v>-0.34808717845774595</v>
      </c>
      <c r="C1648" s="40">
        <v>-0.34808717845774595</v>
      </c>
      <c r="D1648" s="40">
        <v>-0.34808717845774595</v>
      </c>
      <c r="E1648" s="43" t="s">
        <v>1240</v>
      </c>
    </row>
    <row r="1649" spans="1:5" x14ac:dyDescent="0.4">
      <c r="A1649" s="204" t="s">
        <v>1357</v>
      </c>
      <c r="B1649" s="73">
        <f>'1126'!F7</f>
        <v>-0.39149999999995089</v>
      </c>
      <c r="C1649" s="40">
        <v>0</v>
      </c>
      <c r="D1649" s="40">
        <v>0</v>
      </c>
      <c r="E1649" s="33">
        <v>1126</v>
      </c>
    </row>
    <row r="1650" spans="1:5" x14ac:dyDescent="0.4">
      <c r="A1650" s="127" t="s">
        <v>1241</v>
      </c>
      <c r="B1650" s="73">
        <v>0.21100000000001273</v>
      </c>
      <c r="C1650" s="40">
        <v>0</v>
      </c>
      <c r="D1650" s="40">
        <v>0.21100000000001273</v>
      </c>
      <c r="E1650" s="43">
        <v>556</v>
      </c>
    </row>
    <row r="1651" spans="1:5" x14ac:dyDescent="0.4">
      <c r="A1651" s="42" t="s">
        <v>1242</v>
      </c>
      <c r="B1651" s="73">
        <v>-0.4806999999996151</v>
      </c>
      <c r="C1651" s="40">
        <v>0</v>
      </c>
      <c r="D1651" s="40">
        <v>-0.17349999999987631</v>
      </c>
      <c r="E1651" s="33" t="s">
        <v>1243</v>
      </c>
    </row>
    <row r="1652" spans="1:5" x14ac:dyDescent="0.4">
      <c r="A1652" s="42" t="s">
        <v>1244</v>
      </c>
      <c r="B1652" s="73">
        <v>-1.9320000000002437</v>
      </c>
      <c r="C1652" s="40">
        <v>0</v>
      </c>
      <c r="D1652" s="40">
        <v>-0.17349999999987631</v>
      </c>
      <c r="E1652" s="33">
        <v>772</v>
      </c>
    </row>
    <row r="1653" spans="1:5" x14ac:dyDescent="0.4">
      <c r="A1653" s="127" t="s">
        <v>1245</v>
      </c>
      <c r="B1653" s="73">
        <v>-0.43787576099225589</v>
      </c>
      <c r="C1653" s="40">
        <v>-0.43787576099225589</v>
      </c>
      <c r="D1653" s="40">
        <v>-0.43787576099225589</v>
      </c>
      <c r="E1653" s="43">
        <v>254</v>
      </c>
    </row>
    <row r="1654" spans="1:5" x14ac:dyDescent="0.4">
      <c r="A1654" s="48" t="s">
        <v>1246</v>
      </c>
      <c r="B1654" s="73">
        <v>0.11100000000001842</v>
      </c>
      <c r="C1654" s="40">
        <v>0</v>
      </c>
      <c r="D1654" s="40">
        <v>0</v>
      </c>
      <c r="E1654" s="33">
        <v>970</v>
      </c>
    </row>
    <row r="1655" spans="1:5" x14ac:dyDescent="0.4">
      <c r="A1655" s="127" t="s">
        <v>1247</v>
      </c>
      <c r="B1655" s="73">
        <v>0.15239999999994325</v>
      </c>
      <c r="C1655" s="40">
        <v>0</v>
      </c>
      <c r="D1655" s="40">
        <v>0.15239999999994325</v>
      </c>
      <c r="E1655" s="43" t="s">
        <v>1248</v>
      </c>
    </row>
    <row r="1656" spans="1:5" x14ac:dyDescent="0.4">
      <c r="A1656" s="139" t="s">
        <v>1249</v>
      </c>
      <c r="B1656" s="73">
        <v>-0.47230000000013206</v>
      </c>
      <c r="C1656" s="40"/>
      <c r="D1656" s="40"/>
      <c r="E1656" s="33">
        <v>755</v>
      </c>
    </row>
    <row r="1657" spans="1:5" x14ac:dyDescent="0.4">
      <c r="A1657" s="139" t="s">
        <v>1249</v>
      </c>
      <c r="B1657" s="73">
        <v>-0.19208000000003267</v>
      </c>
      <c r="C1657" s="40">
        <v>0</v>
      </c>
      <c r="D1657" s="40">
        <v>0.2680000000000291</v>
      </c>
      <c r="E1657" s="33">
        <v>940</v>
      </c>
    </row>
    <row r="1658" spans="1:5" x14ac:dyDescent="0.4">
      <c r="A1658" s="48" t="s">
        <v>1249</v>
      </c>
      <c r="B1658" s="73">
        <v>-0.11847999999986314</v>
      </c>
      <c r="C1658" s="40">
        <v>0</v>
      </c>
      <c r="D1658" s="40">
        <v>0</v>
      </c>
      <c r="E1658" s="33">
        <v>966</v>
      </c>
    </row>
    <row r="1659" spans="1:5" x14ac:dyDescent="0.4">
      <c r="A1659" s="133" t="s">
        <v>1249</v>
      </c>
      <c r="B1659" s="73">
        <f>'1161'!F4</f>
        <v>-406.35561000000001</v>
      </c>
      <c r="C1659" s="40">
        <v>0</v>
      </c>
      <c r="D1659" s="40">
        <v>0</v>
      </c>
      <c r="E1659" s="33">
        <v>1161</v>
      </c>
    </row>
    <row r="1660" spans="1:5" x14ac:dyDescent="0.4">
      <c r="A1660" s="42" t="s">
        <v>1250</v>
      </c>
      <c r="B1660" s="73">
        <v>1.1311475065616605</v>
      </c>
      <c r="C1660" s="40">
        <v>1.1311475065616605</v>
      </c>
      <c r="D1660" s="40">
        <v>1.1311475065616605</v>
      </c>
      <c r="E1660" s="43" t="s">
        <v>1251</v>
      </c>
    </row>
    <row r="1661" spans="1:5" x14ac:dyDescent="0.4">
      <c r="A1661" s="55" t="s">
        <v>1252</v>
      </c>
      <c r="B1661" s="73">
        <v>-0.35008000000004813</v>
      </c>
      <c r="C1661" s="40">
        <v>0</v>
      </c>
      <c r="D1661" s="40">
        <v>0</v>
      </c>
      <c r="E1661" s="45">
        <v>1074</v>
      </c>
    </row>
    <row r="1662" spans="1:5" x14ac:dyDescent="0.4">
      <c r="A1662" s="55" t="s">
        <v>1252</v>
      </c>
      <c r="B1662" s="73">
        <v>-5.9074999999893407E-2</v>
      </c>
      <c r="C1662" s="40">
        <v>0</v>
      </c>
      <c r="D1662" s="40">
        <v>0</v>
      </c>
      <c r="E1662" s="45">
        <v>1079</v>
      </c>
    </row>
    <row r="1663" spans="1:5" x14ac:dyDescent="0.4">
      <c r="A1663" s="42" t="s">
        <v>1253</v>
      </c>
      <c r="B1663" s="73">
        <v>0.3629999999999427</v>
      </c>
      <c r="C1663" s="40">
        <v>0</v>
      </c>
      <c r="D1663" s="40">
        <v>0.3629999999999427</v>
      </c>
      <c r="E1663" s="43">
        <v>442</v>
      </c>
    </row>
    <row r="1664" spans="1:5" x14ac:dyDescent="0.4">
      <c r="A1664" s="42" t="s">
        <v>1254</v>
      </c>
      <c r="B1664" s="73">
        <v>-0.68160129940190473</v>
      </c>
      <c r="C1664" s="40">
        <v>34.153418700598309</v>
      </c>
      <c r="D1664" s="40">
        <v>-0.67210129940173147</v>
      </c>
      <c r="E1664" s="43" t="s">
        <v>1255</v>
      </c>
    </row>
    <row r="1665" spans="1:5" x14ac:dyDescent="0.4">
      <c r="A1665" s="39" t="s">
        <v>1254</v>
      </c>
      <c r="B1665" s="73">
        <v>-0.45344000000000051</v>
      </c>
      <c r="C1665" s="40">
        <v>0</v>
      </c>
      <c r="D1665" s="40">
        <v>0</v>
      </c>
      <c r="E1665" s="33">
        <v>1071</v>
      </c>
    </row>
    <row r="1666" spans="1:5" x14ac:dyDescent="0.4">
      <c r="A1666" s="42" t="s">
        <v>1256</v>
      </c>
      <c r="B1666" s="73">
        <v>9.3915999999999258</v>
      </c>
      <c r="C1666" s="40">
        <v>0</v>
      </c>
      <c r="D1666" s="40">
        <v>9.3915999999999258</v>
      </c>
      <c r="E1666" s="43">
        <v>486</v>
      </c>
    </row>
    <row r="1667" spans="1:5" x14ac:dyDescent="0.4">
      <c r="A1667" s="42" t="s">
        <v>1257</v>
      </c>
      <c r="B1667" s="73">
        <v>2.0222222222230357E-2</v>
      </c>
      <c r="C1667" s="40">
        <v>0</v>
      </c>
      <c r="D1667" s="40">
        <v>2.0222222222230357E-2</v>
      </c>
      <c r="E1667" s="43" t="s">
        <v>1258</v>
      </c>
    </row>
    <row r="1668" spans="1:5" x14ac:dyDescent="0.4">
      <c r="A1668" s="41" t="s">
        <v>1259</v>
      </c>
      <c r="B1668" s="73">
        <v>-0.30133749999993142</v>
      </c>
      <c r="C1668" s="40">
        <v>0</v>
      </c>
      <c r="D1668" s="40">
        <v>0</v>
      </c>
      <c r="E1668" s="33">
        <v>1098</v>
      </c>
    </row>
    <row r="1669" spans="1:5" x14ac:dyDescent="0.4">
      <c r="A1669" s="127" t="s">
        <v>1260</v>
      </c>
      <c r="B1669" s="73">
        <v>17.847172187281444</v>
      </c>
      <c r="C1669" s="40">
        <v>17.847172187281444</v>
      </c>
      <c r="D1669" s="40">
        <v>17.847172187281444</v>
      </c>
      <c r="E1669" s="33" t="s">
        <v>1261</v>
      </c>
    </row>
    <row r="1670" spans="1:5" x14ac:dyDescent="0.4">
      <c r="A1670" s="139" t="s">
        <v>1262</v>
      </c>
      <c r="B1670" s="73">
        <v>-3.2939999999999827</v>
      </c>
      <c r="C1670" s="40"/>
      <c r="D1670" s="40">
        <v>-3.2939999999999827</v>
      </c>
      <c r="E1670" s="33">
        <v>718</v>
      </c>
    </row>
    <row r="1671" spans="1:5" x14ac:dyDescent="0.4">
      <c r="A1671" s="139" t="s">
        <v>1262</v>
      </c>
      <c r="B1671" s="73">
        <v>-0.54300000000012005</v>
      </c>
      <c r="C1671" s="40">
        <v>0</v>
      </c>
      <c r="D1671" s="40">
        <v>0.2680000000000291</v>
      </c>
      <c r="E1671" s="33">
        <v>945</v>
      </c>
    </row>
    <row r="1672" spans="1:5" x14ac:dyDescent="0.4">
      <c r="A1672" s="46" t="s">
        <v>1262</v>
      </c>
      <c r="B1672" s="73">
        <v>0.3207750000001397</v>
      </c>
      <c r="C1672" s="40">
        <v>0</v>
      </c>
      <c r="D1672" s="40">
        <v>0</v>
      </c>
      <c r="E1672" s="33">
        <v>1094</v>
      </c>
    </row>
    <row r="1673" spans="1:5" x14ac:dyDescent="0.4">
      <c r="A1673" s="42" t="s">
        <v>1263</v>
      </c>
      <c r="B1673" s="73">
        <v>-4.40800000001218E-2</v>
      </c>
      <c r="C1673" s="40">
        <v>0</v>
      </c>
      <c r="D1673" s="40">
        <v>-4.40800000001218E-2</v>
      </c>
      <c r="E1673" s="33">
        <v>672</v>
      </c>
    </row>
    <row r="1674" spans="1:5" x14ac:dyDescent="0.4">
      <c r="A1674" s="42" t="s">
        <v>1264</v>
      </c>
      <c r="B1674" s="73">
        <v>-0.45129999999994652</v>
      </c>
      <c r="C1674" s="40">
        <v>0</v>
      </c>
      <c r="D1674" s="40">
        <v>-0.45129999999994652</v>
      </c>
      <c r="E1674" s="43" t="s">
        <v>1265</v>
      </c>
    </row>
    <row r="1675" spans="1:5" x14ac:dyDescent="0.4">
      <c r="A1675" s="70" t="s">
        <v>1266</v>
      </c>
      <c r="B1675" s="73">
        <v>0.82726999999982809</v>
      </c>
      <c r="C1675" s="40">
        <v>0</v>
      </c>
      <c r="D1675" s="40">
        <v>-5.5092300000002297</v>
      </c>
      <c r="E1675" s="43" t="s">
        <v>1267</v>
      </c>
    </row>
    <row r="1676" spans="1:5" x14ac:dyDescent="0.4">
      <c r="A1676" s="70" t="s">
        <v>1268</v>
      </c>
      <c r="B1676" s="73">
        <v>-0.32632500000016762</v>
      </c>
      <c r="C1676" s="40">
        <v>0</v>
      </c>
      <c r="D1676" s="40">
        <v>0.35077499999999873</v>
      </c>
      <c r="E1676" s="43" t="s">
        <v>1269</v>
      </c>
    </row>
    <row r="1677" spans="1:5" x14ac:dyDescent="0.4">
      <c r="A1677" s="183" t="s">
        <v>1268</v>
      </c>
      <c r="B1677" s="73">
        <f>'1118'!F4</f>
        <v>0.36195999999995365</v>
      </c>
      <c r="C1677" s="40">
        <v>0</v>
      </c>
      <c r="D1677" s="40">
        <v>0</v>
      </c>
      <c r="E1677" s="33">
        <v>1118</v>
      </c>
    </row>
    <row r="1678" spans="1:5" x14ac:dyDescent="0.4">
      <c r="A1678" s="127" t="s">
        <v>1270</v>
      </c>
      <c r="B1678" s="73">
        <v>0.47640000000001237</v>
      </c>
      <c r="C1678" s="40">
        <v>0</v>
      </c>
      <c r="D1678" s="40">
        <v>0.47640000000001237</v>
      </c>
      <c r="E1678" s="43" t="s">
        <v>1271</v>
      </c>
    </row>
    <row r="1679" spans="1:5" x14ac:dyDescent="0.4">
      <c r="A1679" s="127" t="s">
        <v>1272</v>
      </c>
      <c r="B1679" s="73">
        <v>0.41599999999993997</v>
      </c>
      <c r="C1679" s="40">
        <v>0</v>
      </c>
      <c r="D1679" s="40">
        <v>0.41599999999993997</v>
      </c>
      <c r="E1679" s="43">
        <v>459</v>
      </c>
    </row>
    <row r="1680" spans="1:5" x14ac:dyDescent="0.4">
      <c r="A1680" s="42" t="s">
        <v>1273</v>
      </c>
      <c r="B1680" s="73">
        <v>-0.27402359550558231</v>
      </c>
      <c r="C1680" s="40">
        <v>-0.27402359550558231</v>
      </c>
      <c r="D1680" s="40">
        <v>-0.27402359550558231</v>
      </c>
      <c r="E1680" s="33">
        <v>135</v>
      </c>
    </row>
    <row r="1681" spans="1:5" x14ac:dyDescent="0.4">
      <c r="A1681" s="42" t="s">
        <v>1274</v>
      </c>
      <c r="B1681" s="73">
        <v>-0.92486000000002377</v>
      </c>
      <c r="C1681" s="40">
        <v>0</v>
      </c>
      <c r="D1681" s="40">
        <v>1.5873400000001601</v>
      </c>
      <c r="E1681" s="33" t="s">
        <v>1275</v>
      </c>
    </row>
    <row r="1682" spans="1:5" x14ac:dyDescent="0.4">
      <c r="A1682" s="42" t="s">
        <v>1276</v>
      </c>
      <c r="B1682" s="73">
        <v>0.27849500000002081</v>
      </c>
      <c r="C1682" s="40">
        <v>0</v>
      </c>
      <c r="D1682" s="40">
        <v>0.27849500000002081</v>
      </c>
      <c r="E1682" s="43">
        <v>668</v>
      </c>
    </row>
    <row r="1683" spans="1:5" x14ac:dyDescent="0.4">
      <c r="A1683" s="42" t="s">
        <v>1277</v>
      </c>
      <c r="B1683" s="73">
        <v>-0.12487500000031559</v>
      </c>
      <c r="C1683" s="40">
        <v>0</v>
      </c>
      <c r="D1683" s="40">
        <v>-0.56787500000007185</v>
      </c>
      <c r="E1683" s="33" t="s">
        <v>1278</v>
      </c>
    </row>
    <row r="1684" spans="1:5" x14ac:dyDescent="0.4">
      <c r="A1684" s="42" t="s">
        <v>1279</v>
      </c>
      <c r="B1684" s="73">
        <v>0.29619999999965785</v>
      </c>
      <c r="C1684" s="40">
        <v>0</v>
      </c>
      <c r="D1684" s="40">
        <v>0.29619999999965785</v>
      </c>
      <c r="E1684" s="43" t="s">
        <v>1280</v>
      </c>
    </row>
    <row r="1685" spans="1:5" ht="32.25" x14ac:dyDescent="0.4">
      <c r="A1685" s="42" t="s">
        <v>1281</v>
      </c>
      <c r="B1685" s="73">
        <v>0.45401846211552765</v>
      </c>
      <c r="C1685" s="40">
        <v>27.73621123595467</v>
      </c>
      <c r="D1685" s="40">
        <v>0.45401846211552765</v>
      </c>
      <c r="E1685" s="33" t="s">
        <v>1282</v>
      </c>
    </row>
    <row r="1686" spans="1:5" x14ac:dyDescent="0.4">
      <c r="A1686" s="39" t="s">
        <v>1281</v>
      </c>
      <c r="B1686" s="73">
        <v>-0.14080000000001291</v>
      </c>
      <c r="C1686" s="40">
        <v>0</v>
      </c>
      <c r="D1686" s="40">
        <v>0</v>
      </c>
      <c r="E1686" s="33">
        <v>1055</v>
      </c>
    </row>
    <row r="1687" spans="1:5" x14ac:dyDescent="0.4">
      <c r="A1687" s="137" t="s">
        <v>1283</v>
      </c>
      <c r="B1687" s="73">
        <v>4.4039999999768042E-2</v>
      </c>
      <c r="C1687" s="40">
        <v>0</v>
      </c>
      <c r="D1687" s="40">
        <v>0.2680000000000291</v>
      </c>
      <c r="E1687" s="33">
        <v>958</v>
      </c>
    </row>
    <row r="1688" spans="1:5" x14ac:dyDescent="0.4">
      <c r="A1688" s="137" t="s">
        <v>1283</v>
      </c>
      <c r="B1688" s="73">
        <v>0.24800000000004729</v>
      </c>
      <c r="C1688" s="40">
        <v>0</v>
      </c>
      <c r="D1688" s="40">
        <v>0.2680000000000291</v>
      </c>
      <c r="E1688" s="33">
        <v>965</v>
      </c>
    </row>
    <row r="1689" spans="1:5" x14ac:dyDescent="0.4">
      <c r="A1689" s="47" t="s">
        <v>1283</v>
      </c>
      <c r="B1689" s="73">
        <v>-0.34581000000071072</v>
      </c>
      <c r="C1689" s="40">
        <v>0</v>
      </c>
      <c r="D1689" s="40">
        <v>0.2680000000000291</v>
      </c>
      <c r="E1689" s="33">
        <v>1007</v>
      </c>
    </row>
    <row r="1690" spans="1:5" x14ac:dyDescent="0.4">
      <c r="A1690" s="55" t="s">
        <v>1284</v>
      </c>
      <c r="B1690" s="73">
        <v>0.40862999999990279</v>
      </c>
      <c r="C1690" s="40">
        <v>0</v>
      </c>
      <c r="D1690" s="40">
        <v>0</v>
      </c>
      <c r="E1690" s="45">
        <v>1080</v>
      </c>
    </row>
    <row r="1691" spans="1:5" x14ac:dyDescent="0.4">
      <c r="A1691" s="41" t="s">
        <v>1284</v>
      </c>
      <c r="B1691" s="73">
        <v>3.4839999999974225E-2</v>
      </c>
      <c r="C1691" s="40">
        <v>0</v>
      </c>
      <c r="D1691" s="40">
        <v>0</v>
      </c>
      <c r="E1691" s="33">
        <v>1099</v>
      </c>
    </row>
    <row r="1692" spans="1:5" x14ac:dyDescent="0.4">
      <c r="A1692" s="42" t="s">
        <v>1285</v>
      </c>
      <c r="B1692" s="73">
        <v>8.0000000000012506E-2</v>
      </c>
      <c r="C1692" s="40">
        <v>0</v>
      </c>
      <c r="D1692" s="40">
        <v>0.2680000000000291</v>
      </c>
      <c r="E1692" s="33">
        <v>934</v>
      </c>
    </row>
    <row r="1693" spans="1:5" x14ac:dyDescent="0.4">
      <c r="A1693" s="47" t="s">
        <v>1286</v>
      </c>
      <c r="B1693" s="73">
        <v>0.45428750000019136</v>
      </c>
      <c r="C1693" s="40">
        <v>0</v>
      </c>
      <c r="D1693" s="40">
        <v>0.2680000000000291</v>
      </c>
      <c r="E1693" s="33">
        <v>1014</v>
      </c>
    </row>
    <row r="1694" spans="1:5" x14ac:dyDescent="0.4">
      <c r="A1694" s="42" t="s">
        <v>1287</v>
      </c>
      <c r="B1694" s="73">
        <v>-0.28025000000002365</v>
      </c>
      <c r="C1694" s="40">
        <v>0</v>
      </c>
      <c r="D1694" s="40">
        <v>-0.28025000000002365</v>
      </c>
      <c r="E1694" s="33">
        <v>680</v>
      </c>
    </row>
    <row r="1695" spans="1:5" x14ac:dyDescent="0.4">
      <c r="A1695" s="42" t="s">
        <v>1288</v>
      </c>
      <c r="B1695" s="73">
        <v>0.39242043263178061</v>
      </c>
      <c r="C1695" s="40">
        <v>0.39242043263178061</v>
      </c>
      <c r="D1695" s="40">
        <v>0.39242043263178061</v>
      </c>
      <c r="E1695" s="33" t="s">
        <v>1289</v>
      </c>
    </row>
    <row r="1696" spans="1:5" x14ac:dyDescent="0.4">
      <c r="A1696" s="42" t="s">
        <v>1290</v>
      </c>
      <c r="B1696" s="73">
        <v>-0.19644444444446663</v>
      </c>
      <c r="C1696" s="40">
        <v>-0.19644444444446663</v>
      </c>
      <c r="D1696" s="40">
        <v>-0.19644444444446663</v>
      </c>
      <c r="E1696" s="33">
        <v>3</v>
      </c>
    </row>
    <row r="1697" spans="1:5" x14ac:dyDescent="0.4">
      <c r="A1697" s="42" t="s">
        <v>1291</v>
      </c>
      <c r="B1697" s="73">
        <v>4.4179258426966328</v>
      </c>
      <c r="C1697" s="40">
        <v>4.4179258426966328</v>
      </c>
      <c r="D1697" s="40">
        <v>4.4179258426966328</v>
      </c>
      <c r="E1697" s="33">
        <v>89</v>
      </c>
    </row>
    <row r="1698" spans="1:5" x14ac:dyDescent="0.4">
      <c r="A1698" s="42" t="s">
        <v>1292</v>
      </c>
      <c r="B1698" s="73">
        <v>0.21739999999999782</v>
      </c>
      <c r="C1698" s="40">
        <v>0</v>
      </c>
      <c r="D1698" s="40">
        <v>0.21739999999999782</v>
      </c>
      <c r="E1698" s="33">
        <v>336</v>
      </c>
    </row>
    <row r="1699" spans="1:5" x14ac:dyDescent="0.4">
      <c r="A1699" s="70" t="s">
        <v>1293</v>
      </c>
      <c r="B1699" s="73">
        <v>-0.22430000000036898</v>
      </c>
      <c r="C1699" s="40">
        <v>0</v>
      </c>
      <c r="D1699" s="40">
        <v>0.32300000000009277</v>
      </c>
      <c r="E1699" s="33" t="s">
        <v>1294</v>
      </c>
    </row>
    <row r="1700" spans="1:5" x14ac:dyDescent="0.4">
      <c r="A1700" s="42" t="s">
        <v>1295</v>
      </c>
      <c r="B1700" s="73">
        <v>-1.4253999999999678</v>
      </c>
      <c r="C1700" s="40">
        <v>0</v>
      </c>
      <c r="D1700" s="40">
        <v>-1.4253999999999678</v>
      </c>
      <c r="E1700" s="33">
        <v>369</v>
      </c>
    </row>
    <row r="1701" spans="1:5" x14ac:dyDescent="0.4">
      <c r="A1701" s="42" t="s">
        <v>1296</v>
      </c>
      <c r="B1701" s="73">
        <v>-0.42956499999991138</v>
      </c>
      <c r="C1701" s="40">
        <v>0</v>
      </c>
      <c r="D1701" s="40">
        <v>-0.42956499999991138</v>
      </c>
      <c r="E1701" s="33">
        <v>676</v>
      </c>
    </row>
    <row r="1702" spans="1:5" x14ac:dyDescent="0.4">
      <c r="A1702" s="42" t="s">
        <v>1297</v>
      </c>
      <c r="B1702" s="73">
        <v>35.107159999999965</v>
      </c>
      <c r="C1702" s="40">
        <v>0</v>
      </c>
      <c r="D1702" s="40">
        <v>35.107159999999965</v>
      </c>
      <c r="E1702" s="33" t="s">
        <v>1298</v>
      </c>
    </row>
    <row r="1703" spans="1:5" x14ac:dyDescent="0.4">
      <c r="A1703" s="133" t="s">
        <v>1384</v>
      </c>
      <c r="B1703" s="73">
        <f>'1160'!F5</f>
        <v>9.0780000000108885E-2</v>
      </c>
      <c r="C1703" s="40">
        <v>0</v>
      </c>
      <c r="D1703" s="40">
        <v>0</v>
      </c>
      <c r="E1703" s="33">
        <v>1160</v>
      </c>
    </row>
    <row r="1704" spans="1:5" x14ac:dyDescent="0.4">
      <c r="A1704" s="42" t="s">
        <v>1299</v>
      </c>
      <c r="B1704" s="73">
        <v>-2.9074170340677483</v>
      </c>
      <c r="C1704" s="40">
        <v>0</v>
      </c>
      <c r="D1704" s="40">
        <v>-2.9074170340677483</v>
      </c>
      <c r="E1704" s="33" t="s">
        <v>1300</v>
      </c>
    </row>
    <row r="1705" spans="1:5" x14ac:dyDescent="0.4">
      <c r="A1705" s="70" t="s">
        <v>1301</v>
      </c>
      <c r="B1705" s="73">
        <v>-6.5999999999348802E-3</v>
      </c>
      <c r="C1705" s="40"/>
      <c r="D1705" s="40"/>
      <c r="E1705" s="33">
        <v>839</v>
      </c>
    </row>
    <row r="1706" spans="1:5" x14ac:dyDescent="0.4">
      <c r="A1706" s="42" t="s">
        <v>1302</v>
      </c>
      <c r="B1706" s="73">
        <v>-0.54909999999995307</v>
      </c>
      <c r="C1706" s="40">
        <v>0</v>
      </c>
      <c r="D1706" s="40">
        <v>-0.54909999999995307</v>
      </c>
      <c r="E1706" s="33">
        <v>675</v>
      </c>
    </row>
    <row r="1707" spans="1:5" x14ac:dyDescent="0.4">
      <c r="A1707" s="132" t="s">
        <v>1303</v>
      </c>
      <c r="B1707" s="73">
        <v>-0.27861999999936415</v>
      </c>
      <c r="C1707" s="40"/>
      <c r="D1707" s="40"/>
      <c r="E1707" s="33" t="s">
        <v>1304</v>
      </c>
    </row>
    <row r="1708" spans="1:5" x14ac:dyDescent="0.4">
      <c r="A1708" s="132" t="s">
        <v>1303</v>
      </c>
      <c r="B1708" s="73">
        <v>-0.39756999999997333</v>
      </c>
      <c r="C1708" s="40">
        <v>0</v>
      </c>
      <c r="D1708" s="40">
        <v>0.2680000000000291</v>
      </c>
      <c r="E1708" s="33">
        <v>955</v>
      </c>
    </row>
    <row r="1709" spans="1:5" x14ac:dyDescent="0.4">
      <c r="A1709" s="39" t="s">
        <v>1303</v>
      </c>
      <c r="B1709" s="73">
        <v>-0.36660999999992328</v>
      </c>
      <c r="C1709" s="40">
        <v>0</v>
      </c>
      <c r="D1709" s="40">
        <v>0</v>
      </c>
      <c r="E1709" s="33">
        <v>1070</v>
      </c>
    </row>
    <row r="1710" spans="1:5" x14ac:dyDescent="0.4">
      <c r="A1710" s="42" t="s">
        <v>1305</v>
      </c>
      <c r="B1710" s="73">
        <v>0.45599999999990359</v>
      </c>
      <c r="C1710" s="40">
        <v>0</v>
      </c>
      <c r="D1710" s="40">
        <v>0.45599999999990359</v>
      </c>
      <c r="E1710" s="33">
        <v>571.61099999999999</v>
      </c>
    </row>
    <row r="1711" spans="1:5" x14ac:dyDescent="0.4">
      <c r="A1711" s="42" t="s">
        <v>1305</v>
      </c>
      <c r="B1711" s="73">
        <v>-0.54619999999999891</v>
      </c>
      <c r="C1711" s="40">
        <v>0</v>
      </c>
      <c r="D1711" s="40">
        <v>0</v>
      </c>
      <c r="E1711" s="33">
        <v>849</v>
      </c>
    </row>
    <row r="1712" spans="1:5" x14ac:dyDescent="0.4">
      <c r="A1712" s="42" t="s">
        <v>1306</v>
      </c>
      <c r="B1712" s="73">
        <v>-0.19533072003531515</v>
      </c>
      <c r="C1712" s="40">
        <v>-0.15499136260604018</v>
      </c>
      <c r="D1712" s="40">
        <v>-0.19533072003531515</v>
      </c>
      <c r="E1712" s="43" t="s">
        <v>1307</v>
      </c>
    </row>
    <row r="1713" spans="1:5" x14ac:dyDescent="0.4">
      <c r="A1713" s="42" t="s">
        <v>1308</v>
      </c>
      <c r="B1713" s="73">
        <v>5.2709999999933643E-2</v>
      </c>
      <c r="C1713" s="40">
        <v>0</v>
      </c>
      <c r="D1713" s="40">
        <v>5.2709999999933643E-2</v>
      </c>
      <c r="E1713" s="33">
        <v>357</v>
      </c>
    </row>
    <row r="1714" spans="1:5" x14ac:dyDescent="0.4">
      <c r="A1714" s="42" t="s">
        <v>1309</v>
      </c>
      <c r="B1714" s="73">
        <v>-0.37627999999995154</v>
      </c>
      <c r="C1714" s="40">
        <v>0</v>
      </c>
      <c r="D1714" s="40">
        <v>0</v>
      </c>
      <c r="E1714" s="33" t="s">
        <v>1310</v>
      </c>
    </row>
    <row r="1715" spans="1:5" x14ac:dyDescent="0.4">
      <c r="A1715" s="42" t="s">
        <v>1311</v>
      </c>
      <c r="B1715" s="73">
        <v>-4.1300000000546788E-2</v>
      </c>
      <c r="C1715" s="40">
        <v>0</v>
      </c>
      <c r="D1715" s="40">
        <v>-4.1300000000546788E-2</v>
      </c>
      <c r="E1715" s="33" t="s">
        <v>1312</v>
      </c>
    </row>
    <row r="1716" spans="1:5" x14ac:dyDescent="0.4">
      <c r="A1716" s="42" t="s">
        <v>1313</v>
      </c>
      <c r="B1716" s="73">
        <v>-0.43324146508812333</v>
      </c>
      <c r="C1716" s="40">
        <v>0.2698507100316121</v>
      </c>
      <c r="D1716" s="40">
        <v>-9.5641465088171174E-2</v>
      </c>
      <c r="E1716" s="33" t="s">
        <v>1314</v>
      </c>
    </row>
    <row r="1717" spans="1:5" x14ac:dyDescent="0.4">
      <c r="A1717" s="42" t="s">
        <v>1313</v>
      </c>
      <c r="B1717" s="94">
        <v>-0.4695999999999998</v>
      </c>
      <c r="C1717" s="40">
        <v>0.2680000000000291</v>
      </c>
      <c r="D1717" s="40">
        <v>0.2680000000000291</v>
      </c>
      <c r="E1717" s="59">
        <v>813</v>
      </c>
    </row>
    <row r="1718" spans="1:5" x14ac:dyDescent="0.4">
      <c r="A1718" s="42" t="s">
        <v>1315</v>
      </c>
      <c r="B1718" s="73">
        <v>0.58480000000002974</v>
      </c>
      <c r="C1718" s="40">
        <v>0</v>
      </c>
      <c r="D1718" s="40">
        <v>1.0361000000000331</v>
      </c>
      <c r="E1718" s="33" t="s">
        <v>1316</v>
      </c>
    </row>
    <row r="1719" spans="1:5" x14ac:dyDescent="0.4">
      <c r="A1719" s="42" t="s">
        <v>1317</v>
      </c>
      <c r="B1719" s="73">
        <v>0.82524999999964166</v>
      </c>
      <c r="C1719" s="40">
        <v>0.2680000000000291</v>
      </c>
      <c r="D1719" s="40">
        <v>0.44245000000006485</v>
      </c>
      <c r="E1719" s="33" t="s">
        <v>1318</v>
      </c>
    </row>
    <row r="1720" spans="1:5" x14ac:dyDescent="0.4">
      <c r="A1720" s="48" t="s">
        <v>1317</v>
      </c>
      <c r="B1720" s="73">
        <v>9.8149999999805004E-2</v>
      </c>
      <c r="C1720" s="40">
        <v>0</v>
      </c>
      <c r="D1720" s="40">
        <v>0</v>
      </c>
      <c r="E1720" s="33">
        <v>973</v>
      </c>
    </row>
    <row r="1721" spans="1:5" x14ac:dyDescent="0.4">
      <c r="A1721" s="47" t="s">
        <v>1317</v>
      </c>
      <c r="B1721" s="73">
        <v>8.8487500000155705E-2</v>
      </c>
      <c r="C1721" s="40">
        <v>0</v>
      </c>
      <c r="D1721" s="40">
        <v>0.2680000000000291</v>
      </c>
      <c r="E1721" s="45">
        <v>1035</v>
      </c>
    </row>
    <row r="1722" spans="1:5" x14ac:dyDescent="0.4">
      <c r="A1722" s="141" t="s">
        <v>1317</v>
      </c>
      <c r="B1722" s="73">
        <f>'1115'!F5</f>
        <v>-1.1612800000002608</v>
      </c>
      <c r="C1722" s="40">
        <v>0</v>
      </c>
      <c r="D1722" s="40">
        <v>0</v>
      </c>
      <c r="E1722" s="33">
        <v>1115</v>
      </c>
    </row>
    <row r="1723" spans="1:5" x14ac:dyDescent="0.4">
      <c r="A1723" s="183" t="s">
        <v>1317</v>
      </c>
      <c r="B1723" s="73">
        <f>'1118'!F9</f>
        <v>-0.63555999999994128</v>
      </c>
      <c r="C1723" s="40">
        <v>0</v>
      </c>
      <c r="D1723" s="40">
        <v>0</v>
      </c>
      <c r="E1723" s="33">
        <v>1118</v>
      </c>
    </row>
    <row r="1724" spans="1:5" x14ac:dyDescent="0.4">
      <c r="A1724" s="42" t="s">
        <v>1319</v>
      </c>
      <c r="B1724" s="73">
        <v>7.6538000000000466</v>
      </c>
      <c r="C1724" s="40">
        <v>0</v>
      </c>
      <c r="D1724" s="40">
        <v>0</v>
      </c>
      <c r="E1724" s="33">
        <v>791</v>
      </c>
    </row>
    <row r="1725" spans="1:5" x14ac:dyDescent="0.4">
      <c r="A1725" s="42" t="s">
        <v>1320</v>
      </c>
      <c r="B1725" s="73">
        <v>-0.10399999999998499</v>
      </c>
      <c r="C1725" s="40">
        <v>0</v>
      </c>
      <c r="D1725" s="40">
        <v>0.2680000000000291</v>
      </c>
      <c r="E1725" s="33">
        <v>950</v>
      </c>
    </row>
    <row r="1726" spans="1:5" ht="32.25" x14ac:dyDescent="0.4">
      <c r="A1726" s="42" t="s">
        <v>1321</v>
      </c>
      <c r="B1726" s="73">
        <v>0.33753500000113945</v>
      </c>
      <c r="C1726" s="40">
        <v>0</v>
      </c>
      <c r="D1726" s="40">
        <v>-0.28792999999950553</v>
      </c>
      <c r="E1726" s="33" t="s">
        <v>1322</v>
      </c>
    </row>
    <row r="1727" spans="1:5" x14ac:dyDescent="0.4">
      <c r="A1727" s="44" t="s">
        <v>1321</v>
      </c>
      <c r="B1727" s="73">
        <v>580.71942999999987</v>
      </c>
      <c r="C1727" s="40">
        <v>0</v>
      </c>
      <c r="D1727" s="40">
        <v>0.2680000000000291</v>
      </c>
      <c r="E1727" s="45">
        <v>999</v>
      </c>
    </row>
    <row r="1728" spans="1:5" x14ac:dyDescent="0.4">
      <c r="A1728" s="68" t="s">
        <v>1321</v>
      </c>
      <c r="B1728" s="73">
        <v>-580.86579599999993</v>
      </c>
      <c r="C1728" s="40">
        <v>0</v>
      </c>
      <c r="D1728" s="40">
        <v>0.2680000000000291</v>
      </c>
      <c r="E1728" s="45">
        <v>1000</v>
      </c>
    </row>
    <row r="1729" spans="1:6" x14ac:dyDescent="0.4">
      <c r="A1729" s="47" t="s">
        <v>1321</v>
      </c>
      <c r="B1729" s="73">
        <v>7.4287499999627471E-2</v>
      </c>
      <c r="C1729" s="40">
        <v>0</v>
      </c>
      <c r="D1729" s="40">
        <v>0.2680000000000291</v>
      </c>
      <c r="E1729" s="33">
        <v>1008</v>
      </c>
    </row>
    <row r="1730" spans="1:6" x14ac:dyDescent="0.4">
      <c r="A1730" s="39" t="s">
        <v>1321</v>
      </c>
      <c r="B1730" s="73">
        <v>-0.23161999999865657</v>
      </c>
      <c r="C1730" s="40">
        <v>0</v>
      </c>
      <c r="D1730" s="40">
        <v>0</v>
      </c>
      <c r="E1730" s="33">
        <v>1069</v>
      </c>
    </row>
    <row r="1731" spans="1:6" x14ac:dyDescent="0.4">
      <c r="A1731" s="55" t="s">
        <v>1321</v>
      </c>
      <c r="B1731" s="73">
        <v>1330.3991149999999</v>
      </c>
      <c r="C1731" s="40">
        <v>0</v>
      </c>
      <c r="D1731" s="40">
        <v>0</v>
      </c>
      <c r="E1731" s="45">
        <v>1081</v>
      </c>
    </row>
    <row r="1732" spans="1:6" x14ac:dyDescent="0.4">
      <c r="A1732" s="42" t="s">
        <v>1323</v>
      </c>
      <c r="B1732" s="73">
        <v>0.18499999999994543</v>
      </c>
      <c r="C1732" s="40">
        <v>0</v>
      </c>
      <c r="D1732" s="40">
        <v>0.18499999999994543</v>
      </c>
      <c r="E1732" s="33">
        <v>579</v>
      </c>
    </row>
    <row r="1733" spans="1:6" x14ac:dyDescent="0.4">
      <c r="A1733" s="42" t="s">
        <v>1324</v>
      </c>
      <c r="B1733" s="73">
        <v>23.718100432324235</v>
      </c>
      <c r="C1733" s="40">
        <v>23.718100432324235</v>
      </c>
      <c r="D1733" s="40">
        <v>23.718100432324235</v>
      </c>
      <c r="E1733" s="33" t="s">
        <v>1325</v>
      </c>
    </row>
    <row r="1734" spans="1:6" x14ac:dyDescent="0.4">
      <c r="A1734" s="42" t="s">
        <v>1326</v>
      </c>
      <c r="B1734" s="73">
        <v>0</v>
      </c>
      <c r="C1734" s="40">
        <v>0</v>
      </c>
      <c r="D1734" s="40">
        <v>0</v>
      </c>
      <c r="E1734" s="33">
        <v>729</v>
      </c>
    </row>
    <row r="1735" spans="1:6" x14ac:dyDescent="0.4">
      <c r="A1735" s="42" t="s">
        <v>1327</v>
      </c>
      <c r="B1735" s="73">
        <v>0</v>
      </c>
      <c r="C1735" s="40">
        <v>-0.36963409120745894</v>
      </c>
      <c r="D1735" s="40">
        <v>0</v>
      </c>
      <c r="E1735" s="33" t="s">
        <v>1328</v>
      </c>
    </row>
    <row r="1736" spans="1:6" x14ac:dyDescent="0.4">
      <c r="A1736" s="47" t="s">
        <v>1327</v>
      </c>
      <c r="B1736" s="73">
        <v>-0.15037999999992735</v>
      </c>
      <c r="C1736" s="40">
        <v>0</v>
      </c>
      <c r="D1736" s="40">
        <v>0</v>
      </c>
      <c r="E1736" s="33">
        <v>1013</v>
      </c>
    </row>
    <row r="1737" spans="1:6" x14ac:dyDescent="0.4">
      <c r="A1737" s="71" t="s">
        <v>1327</v>
      </c>
      <c r="B1737" s="73">
        <v>0.24885374999996657</v>
      </c>
      <c r="C1737" s="40">
        <v>0</v>
      </c>
      <c r="D1737" s="40">
        <v>0</v>
      </c>
      <c r="E1737" s="45">
        <v>1040</v>
      </c>
    </row>
    <row r="1738" spans="1:6" x14ac:dyDescent="0.4">
      <c r="A1738" s="46" t="s">
        <v>1327</v>
      </c>
      <c r="B1738" s="73">
        <v>6.5979500000025837E-2</v>
      </c>
      <c r="C1738" s="40">
        <v>0</v>
      </c>
      <c r="D1738" s="40">
        <v>0</v>
      </c>
      <c r="E1738" s="33">
        <v>1089</v>
      </c>
    </row>
    <row r="1739" spans="1:6" x14ac:dyDescent="0.4">
      <c r="A1739" s="223" t="s">
        <v>1327</v>
      </c>
      <c r="B1739" s="73">
        <f>'1130'!F5</f>
        <v>-9.861999999998261E-2</v>
      </c>
      <c r="C1739" s="40">
        <v>0</v>
      </c>
      <c r="D1739" s="40">
        <v>0</v>
      </c>
      <c r="E1739" s="33">
        <v>1130</v>
      </c>
    </row>
    <row r="1740" spans="1:6" x14ac:dyDescent="0.4">
      <c r="A1740" s="52" t="s">
        <v>1329</v>
      </c>
      <c r="B1740" s="73">
        <v>0.10077650000005178</v>
      </c>
      <c r="C1740" s="40">
        <v>0</v>
      </c>
      <c r="D1740" s="40">
        <v>0</v>
      </c>
      <c r="E1740" s="45">
        <v>1030</v>
      </c>
    </row>
    <row r="1741" spans="1:6" x14ac:dyDescent="0.4">
      <c r="A1741" s="42" t="s">
        <v>1330</v>
      </c>
      <c r="B1741" s="73">
        <v>0</v>
      </c>
      <c r="C1741" s="40">
        <v>0</v>
      </c>
      <c r="D1741" s="40">
        <v>0</v>
      </c>
      <c r="E1741" s="33">
        <v>520</v>
      </c>
    </row>
    <row r="1742" spans="1:6" x14ac:dyDescent="0.4">
      <c r="A1742" s="127" t="s">
        <v>1331</v>
      </c>
      <c r="B1742" s="73">
        <v>0</v>
      </c>
      <c r="C1742" s="40">
        <v>0</v>
      </c>
      <c r="D1742" s="40">
        <v>0</v>
      </c>
      <c r="E1742" s="33" t="s">
        <v>1332</v>
      </c>
      <c r="F1742" s="95"/>
    </row>
    <row r="1743" spans="1:6" x14ac:dyDescent="0.4">
      <c r="A1743" s="42" t="s">
        <v>1333</v>
      </c>
      <c r="B1743" s="73">
        <v>0</v>
      </c>
      <c r="C1743" s="40">
        <v>0</v>
      </c>
      <c r="D1743" s="40">
        <v>0</v>
      </c>
      <c r="E1743" s="33">
        <v>649</v>
      </c>
    </row>
    <row r="1744" spans="1:6" x14ac:dyDescent="0.4">
      <c r="A1744" s="54" t="s">
        <v>1333</v>
      </c>
      <c r="B1744" s="73">
        <v>-0.59210000000007312</v>
      </c>
      <c r="C1744" s="40">
        <v>0</v>
      </c>
      <c r="D1744" s="40">
        <v>0</v>
      </c>
      <c r="E1744" s="33">
        <v>991</v>
      </c>
    </row>
    <row r="1745" spans="1:5" x14ac:dyDescent="0.4">
      <c r="A1745" s="69" t="s">
        <v>1333</v>
      </c>
      <c r="B1745" s="73">
        <v>0.23798700000008899</v>
      </c>
      <c r="C1745" s="40">
        <v>0</v>
      </c>
      <c r="D1745" s="40">
        <v>0</v>
      </c>
      <c r="E1745" s="33">
        <v>1049</v>
      </c>
    </row>
    <row r="1746" spans="1:5" x14ac:dyDescent="0.4">
      <c r="C1746" s="97"/>
      <c r="D1746" s="97"/>
    </row>
    <row r="1747" spans="1:5" x14ac:dyDescent="0.4">
      <c r="C1747" s="97"/>
      <c r="D1747" s="97"/>
    </row>
    <row r="1748" spans="1:5" x14ac:dyDescent="0.4">
      <c r="C1748" s="97"/>
      <c r="D1748" s="97"/>
    </row>
    <row r="1749" spans="1:5" x14ac:dyDescent="0.4">
      <c r="C1749" s="97"/>
      <c r="D1749" s="97"/>
    </row>
    <row r="1750" spans="1:5" x14ac:dyDescent="0.4">
      <c r="C1750" s="97"/>
      <c r="D1750" s="97"/>
    </row>
    <row r="1751" spans="1:5" x14ac:dyDescent="0.4">
      <c r="C1751" s="97"/>
      <c r="D1751" s="97"/>
    </row>
    <row r="1752" spans="1:5" x14ac:dyDescent="0.4">
      <c r="C1752" s="97"/>
      <c r="D1752" s="97"/>
    </row>
    <row r="1753" spans="1:5" x14ac:dyDescent="0.4">
      <c r="C1753" s="97"/>
      <c r="D1753" s="97"/>
    </row>
    <row r="1754" spans="1:5" x14ac:dyDescent="0.4">
      <c r="C1754" s="97"/>
      <c r="D1754" s="97"/>
    </row>
    <row r="1755" spans="1:5" x14ac:dyDescent="0.4">
      <c r="C1755" s="97"/>
      <c r="D1755" s="97"/>
    </row>
    <row r="1756" spans="1:5" x14ac:dyDescent="0.4">
      <c r="C1756" s="97"/>
      <c r="D1756" s="97"/>
    </row>
    <row r="1757" spans="1:5" x14ac:dyDescent="0.4">
      <c r="C1757" s="97"/>
      <c r="D1757" s="97"/>
    </row>
    <row r="1758" spans="1:5" x14ac:dyDescent="0.4">
      <c r="C1758" s="97"/>
      <c r="D1758" s="97"/>
    </row>
  </sheetData>
  <sortState ref="A2:F1758">
    <sortCondition ref="A2:A1758"/>
  </sortState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7" sqref="E7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43322</v>
      </c>
      <c r="C1" s="101"/>
      <c r="D1" s="102" t="s">
        <v>1335</v>
      </c>
      <c r="E1" s="103">
        <v>65.018000000000001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1061</v>
      </c>
      <c r="B4" s="128">
        <v>104.07</v>
      </c>
      <c r="C4" s="120"/>
      <c r="D4" s="112">
        <f t="shared" ref="D4:D7" si="0">(B4+C4)*$E$1</f>
        <v>6766.4232599999996</v>
      </c>
      <c r="E4" s="364">
        <v>6770</v>
      </c>
      <c r="F4" s="114">
        <f t="shared" ref="F4:F7" si="1">-D4+E4</f>
        <v>3.5767400000004272</v>
      </c>
      <c r="G4" s="115"/>
    </row>
    <row r="5" spans="1:7" s="109" customFormat="1" x14ac:dyDescent="0.25">
      <c r="A5" s="133" t="s">
        <v>509</v>
      </c>
      <c r="B5" s="128">
        <v>25.51</v>
      </c>
      <c r="C5" s="120"/>
      <c r="D5" s="112">
        <f t="shared" si="0"/>
        <v>1658.6091800000002</v>
      </c>
      <c r="E5" s="365">
        <v>1659</v>
      </c>
      <c r="F5" s="114">
        <f t="shared" si="1"/>
        <v>0.39081999999984873</v>
      </c>
      <c r="G5" s="115"/>
    </row>
    <row r="6" spans="1:7" s="109" customFormat="1" x14ac:dyDescent="0.25">
      <c r="A6" s="133" t="s">
        <v>504</v>
      </c>
      <c r="B6" s="128">
        <v>8.4049999999999994</v>
      </c>
      <c r="C6" s="120"/>
      <c r="D6" s="112">
        <f t="shared" si="0"/>
        <v>546.47628999999995</v>
      </c>
      <c r="E6" s="329">
        <v>546</v>
      </c>
      <c r="F6" s="114">
        <f t="shared" si="1"/>
        <v>-0.47628999999994903</v>
      </c>
      <c r="G6" s="115"/>
    </row>
    <row r="7" spans="1:7" s="109" customFormat="1" x14ac:dyDescent="0.25">
      <c r="A7" s="133" t="s">
        <v>428</v>
      </c>
      <c r="B7" s="128">
        <v>9.7200000000000006</v>
      </c>
      <c r="C7" s="120"/>
      <c r="D7" s="112">
        <f t="shared" si="0"/>
        <v>631.97496000000001</v>
      </c>
      <c r="E7" s="354">
        <v>632</v>
      </c>
      <c r="F7" s="114">
        <f t="shared" si="1"/>
        <v>2.5039999999989959E-2</v>
      </c>
      <c r="G7" s="115"/>
    </row>
    <row r="10" spans="1:7" x14ac:dyDescent="0.25">
      <c r="B10" s="116"/>
      <c r="C10" s="116"/>
    </row>
    <row r="11" spans="1:7" x14ac:dyDescent="0.25">
      <c r="B11" s="116"/>
      <c r="C11" s="116"/>
    </row>
    <row r="12" spans="1:7" x14ac:dyDescent="0.25">
      <c r="B12" s="116"/>
      <c r="C12" s="116"/>
    </row>
    <row r="16" spans="1:7" x14ac:dyDescent="0.25">
      <c r="E16" s="89"/>
      <c r="F16" s="117"/>
    </row>
    <row r="27" spans="5:6" x14ac:dyDescent="0.25">
      <c r="E27" s="89"/>
      <c r="F27" s="117"/>
    </row>
    <row r="95" spans="5:5" x14ac:dyDescent="0.25">
      <c r="E95" s="89"/>
    </row>
    <row r="112" spans="5:5" x14ac:dyDescent="0.25">
      <c r="E112" s="89"/>
    </row>
    <row r="123" spans="5:6" x14ac:dyDescent="0.25">
      <c r="E123" s="89"/>
      <c r="F123" s="117"/>
    </row>
    <row r="128" spans="5:6" x14ac:dyDescent="0.25">
      <c r="E128" s="89"/>
      <c r="F128" s="117"/>
    </row>
    <row r="165" spans="5:5" x14ac:dyDescent="0.25">
      <c r="E165" s="89"/>
    </row>
    <row r="177" spans="5:5" x14ac:dyDescent="0.25">
      <c r="E177" s="89"/>
    </row>
    <row r="184" spans="5:5" x14ac:dyDescent="0.25">
      <c r="E184" s="89"/>
    </row>
    <row r="253" spans="5:6" x14ac:dyDescent="0.25">
      <c r="E253" s="89"/>
      <c r="F253" s="117"/>
    </row>
    <row r="259" spans="5:5" x14ac:dyDescent="0.25">
      <c r="E259" s="89"/>
    </row>
    <row r="285" spans="5:5" x14ac:dyDescent="0.25">
      <c r="E285" s="89"/>
    </row>
    <row r="317" spans="5:5" x14ac:dyDescent="0.25">
      <c r="E317" s="89"/>
    </row>
    <row r="347" spans="5:5" x14ac:dyDescent="0.25">
      <c r="E347" s="89"/>
    </row>
    <row r="349" spans="5:5" x14ac:dyDescent="0.25">
      <c r="E349" s="89"/>
    </row>
    <row r="368" spans="5:5" x14ac:dyDescent="0.25">
      <c r="E368" s="89"/>
    </row>
    <row r="383" spans="5:5" x14ac:dyDescent="0.25">
      <c r="E383" s="8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C19" sqref="C19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43320</v>
      </c>
      <c r="C1" s="101"/>
      <c r="D1" s="102" t="s">
        <v>1335</v>
      </c>
      <c r="E1" s="103">
        <v>64.204999999999998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829</v>
      </c>
      <c r="B4" s="128">
        <v>137.88</v>
      </c>
      <c r="C4" s="120"/>
      <c r="D4" s="112">
        <f t="shared" ref="D4:D7" si="0">(B4+C4)*$E$1</f>
        <v>8852.5853999999999</v>
      </c>
      <c r="E4" s="338">
        <v>8853</v>
      </c>
      <c r="F4" s="114">
        <f t="shared" ref="F4:F7" si="1">-D4+E4</f>
        <v>0.41460000000006403</v>
      </c>
      <c r="G4" s="115"/>
    </row>
    <row r="5" spans="1:7" s="109" customFormat="1" x14ac:dyDescent="0.25">
      <c r="A5" s="133" t="s">
        <v>549</v>
      </c>
      <c r="B5" s="128">
        <v>26.73</v>
      </c>
      <c r="C5" s="120"/>
      <c r="D5" s="112">
        <f t="shared" si="0"/>
        <v>1716.19965</v>
      </c>
      <c r="E5" s="342">
        <v>1706</v>
      </c>
      <c r="F5" s="114">
        <f t="shared" si="1"/>
        <v>-10.19965000000002</v>
      </c>
      <c r="G5" s="115"/>
    </row>
    <row r="6" spans="1:7" s="109" customFormat="1" x14ac:dyDescent="0.25">
      <c r="A6" s="133" t="s">
        <v>428</v>
      </c>
      <c r="B6" s="128">
        <v>30.27</v>
      </c>
      <c r="C6" s="120"/>
      <c r="D6" s="112">
        <f t="shared" si="0"/>
        <v>1943.4853499999999</v>
      </c>
      <c r="E6" s="335">
        <v>1945</v>
      </c>
      <c r="F6" s="114">
        <f t="shared" si="1"/>
        <v>1.5146500000000742</v>
      </c>
      <c r="G6" s="115"/>
    </row>
    <row r="7" spans="1:7" s="109" customFormat="1" x14ac:dyDescent="0.25">
      <c r="A7" s="133" t="s">
        <v>775</v>
      </c>
      <c r="B7" s="128">
        <v>15.89</v>
      </c>
      <c r="C7" s="120"/>
      <c r="D7" s="112">
        <f t="shared" si="0"/>
        <v>1020.21745</v>
      </c>
      <c r="E7" s="336">
        <v>1020</v>
      </c>
      <c r="F7" s="114">
        <f t="shared" si="1"/>
        <v>-0.21744999999998527</v>
      </c>
      <c r="G7" s="115"/>
    </row>
    <row r="10" spans="1:7" x14ac:dyDescent="0.25">
      <c r="B10" s="116"/>
      <c r="C10" s="116"/>
    </row>
    <row r="11" spans="1:7" x14ac:dyDescent="0.25">
      <c r="B11" s="116"/>
      <c r="C11" s="116"/>
    </row>
    <row r="12" spans="1:7" x14ac:dyDescent="0.25">
      <c r="B12" s="116"/>
      <c r="C12" s="116"/>
    </row>
    <row r="16" spans="1:7" x14ac:dyDescent="0.25">
      <c r="E16" s="89"/>
      <c r="F16" s="117"/>
    </row>
    <row r="27" spans="5:6" x14ac:dyDescent="0.25">
      <c r="E27" s="89"/>
      <c r="F27" s="117"/>
    </row>
    <row r="95" spans="5:5" x14ac:dyDescent="0.25">
      <c r="E95" s="89"/>
    </row>
    <row r="112" spans="5:5" x14ac:dyDescent="0.25">
      <c r="E112" s="89"/>
    </row>
    <row r="123" spans="5:6" x14ac:dyDescent="0.25">
      <c r="E123" s="89"/>
      <c r="F123" s="117"/>
    </row>
    <row r="128" spans="5:6" x14ac:dyDescent="0.25">
      <c r="E128" s="89"/>
      <c r="F128" s="117"/>
    </row>
    <row r="165" spans="5:5" x14ac:dyDescent="0.25">
      <c r="E165" s="89"/>
    </row>
    <row r="177" spans="5:5" x14ac:dyDescent="0.25">
      <c r="E177" s="89"/>
    </row>
    <row r="184" spans="5:5" x14ac:dyDescent="0.25">
      <c r="E184" s="89"/>
    </row>
    <row r="253" spans="5:6" x14ac:dyDescent="0.25">
      <c r="E253" s="89"/>
      <c r="F253" s="117"/>
    </row>
    <row r="259" spans="5:5" x14ac:dyDescent="0.25">
      <c r="E259" s="89"/>
    </row>
    <row r="285" spans="5:5" x14ac:dyDescent="0.25">
      <c r="E285" s="89"/>
    </row>
    <row r="317" spans="5:5" x14ac:dyDescent="0.25">
      <c r="E317" s="89"/>
    </row>
    <row r="347" spans="5:5" x14ac:dyDescent="0.25">
      <c r="E347" s="89"/>
    </row>
    <row r="349" spans="5:5" x14ac:dyDescent="0.25">
      <c r="E349" s="89"/>
    </row>
    <row r="368" spans="5:5" x14ac:dyDescent="0.25">
      <c r="E368" s="89"/>
    </row>
    <row r="383" spans="5:5" x14ac:dyDescent="0.25">
      <c r="E383" s="89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8"/>
  <sheetViews>
    <sheetView workbookViewId="0">
      <selection activeCell="A7" sqref="A7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43320</v>
      </c>
      <c r="C1" s="101"/>
      <c r="D1" s="102" t="s">
        <v>1335</v>
      </c>
      <c r="E1" s="103">
        <v>64.204999999999998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1187</v>
      </c>
      <c r="B4" s="128">
        <v>5.35</v>
      </c>
      <c r="C4" s="120"/>
      <c r="D4" s="112">
        <f t="shared" ref="D4:D12" si="0">(B4+C4)*$E$1</f>
        <v>343.49674999999996</v>
      </c>
      <c r="E4" s="343">
        <v>347.37</v>
      </c>
      <c r="F4" s="114">
        <f t="shared" ref="F4:F12" si="1">-D4+E4</f>
        <v>3.8732500000000414</v>
      </c>
      <c r="G4" s="115"/>
    </row>
    <row r="5" spans="1:7" s="109" customFormat="1" x14ac:dyDescent="0.25">
      <c r="A5" s="133" t="s">
        <v>1378</v>
      </c>
      <c r="B5" s="128">
        <v>4.4000000000000004</v>
      </c>
      <c r="C5" s="120"/>
      <c r="D5" s="112">
        <f t="shared" ref="D5:D8" si="2">(B5+C5)*$E$1</f>
        <v>282.50200000000001</v>
      </c>
      <c r="E5" s="340">
        <v>283</v>
      </c>
      <c r="F5" s="114">
        <f t="shared" ref="F5:F8" si="3">-D5+E5</f>
        <v>0.49799999999999045</v>
      </c>
      <c r="G5" s="115"/>
    </row>
    <row r="6" spans="1:7" s="109" customFormat="1" x14ac:dyDescent="0.25">
      <c r="A6" s="133" t="s">
        <v>1138</v>
      </c>
      <c r="B6" s="128">
        <v>13.56</v>
      </c>
      <c r="C6" s="120"/>
      <c r="D6" s="112">
        <f t="shared" si="2"/>
        <v>870.61980000000005</v>
      </c>
      <c r="E6" s="251">
        <v>870</v>
      </c>
      <c r="F6" s="114">
        <f t="shared" si="3"/>
        <v>-0.61980000000005475</v>
      </c>
      <c r="G6" s="115"/>
    </row>
    <row r="7" spans="1:7" s="109" customFormat="1" x14ac:dyDescent="0.25">
      <c r="A7" s="133" t="s">
        <v>37</v>
      </c>
      <c r="B7" s="128">
        <v>15.05</v>
      </c>
      <c r="C7" s="120"/>
      <c r="D7" s="112">
        <f t="shared" si="2"/>
        <v>966.28525000000002</v>
      </c>
      <c r="E7" s="345">
        <v>917</v>
      </c>
      <c r="F7" s="114">
        <f t="shared" si="3"/>
        <v>-49.285250000000019</v>
      </c>
      <c r="G7" s="115"/>
    </row>
    <row r="8" spans="1:7" s="109" customFormat="1" x14ac:dyDescent="0.25">
      <c r="A8" s="133" t="s">
        <v>1128</v>
      </c>
      <c r="B8" s="128">
        <v>31.52</v>
      </c>
      <c r="C8" s="120"/>
      <c r="D8" s="112">
        <f t="shared" si="2"/>
        <v>2023.7415999999998</v>
      </c>
      <c r="E8" s="344">
        <v>2023</v>
      </c>
      <c r="F8" s="114">
        <f t="shared" si="3"/>
        <v>-0.74159999999983484</v>
      </c>
      <c r="G8" s="115"/>
    </row>
    <row r="9" spans="1:7" s="109" customFormat="1" x14ac:dyDescent="0.25">
      <c r="A9" s="133" t="s">
        <v>1113</v>
      </c>
      <c r="B9" s="128">
        <v>43.55</v>
      </c>
      <c r="C9" s="120"/>
      <c r="D9" s="112">
        <f t="shared" si="0"/>
        <v>2796.1277499999997</v>
      </c>
      <c r="E9" s="341">
        <v>2796</v>
      </c>
      <c r="F9" s="114">
        <f t="shared" si="1"/>
        <v>-0.12774999999965075</v>
      </c>
      <c r="G9" s="115"/>
    </row>
    <row r="10" spans="1:7" s="109" customFormat="1" x14ac:dyDescent="0.25">
      <c r="A10" s="133" t="s">
        <v>509</v>
      </c>
      <c r="B10" s="128">
        <v>11.27</v>
      </c>
      <c r="C10" s="120"/>
      <c r="D10" s="112">
        <f t="shared" si="0"/>
        <v>723.59034999999994</v>
      </c>
      <c r="E10" s="339">
        <v>724</v>
      </c>
      <c r="F10" s="114">
        <f t="shared" si="1"/>
        <v>0.40965000000005602</v>
      </c>
      <c r="G10" s="115"/>
    </row>
    <row r="11" spans="1:7" s="109" customFormat="1" x14ac:dyDescent="0.25">
      <c r="A11" s="133" t="s">
        <v>890</v>
      </c>
      <c r="B11" s="128">
        <v>6.75</v>
      </c>
      <c r="C11" s="120"/>
      <c r="D11" s="112">
        <f t="shared" si="0"/>
        <v>433.38374999999996</v>
      </c>
      <c r="E11" s="346">
        <v>436</v>
      </c>
      <c r="F11" s="114">
        <f t="shared" si="1"/>
        <v>2.6162500000000364</v>
      </c>
      <c r="G11" s="115"/>
    </row>
    <row r="12" spans="1:7" s="109" customFormat="1" x14ac:dyDescent="0.25">
      <c r="A12" s="133" t="s">
        <v>624</v>
      </c>
      <c r="B12" s="128">
        <v>6.31</v>
      </c>
      <c r="C12" s="120"/>
      <c r="D12" s="112">
        <f t="shared" si="0"/>
        <v>405.13354999999996</v>
      </c>
      <c r="E12" s="337">
        <v>406</v>
      </c>
      <c r="F12" s="114">
        <f t="shared" si="1"/>
        <v>0.86645000000004302</v>
      </c>
      <c r="G12" s="115"/>
    </row>
    <row r="15" spans="1:7" x14ac:dyDescent="0.25">
      <c r="B15" s="116"/>
      <c r="C15" s="116"/>
    </row>
    <row r="16" spans="1:7" x14ac:dyDescent="0.25">
      <c r="B16" s="116"/>
      <c r="C16" s="116"/>
    </row>
    <row r="17" spans="2:6" x14ac:dyDescent="0.25">
      <c r="B17" s="116"/>
      <c r="C17" s="116"/>
    </row>
    <row r="21" spans="2:6" x14ac:dyDescent="0.25">
      <c r="E21" s="89"/>
      <c r="F21" s="117"/>
    </row>
    <row r="32" spans="2:6" x14ac:dyDescent="0.25">
      <c r="E32" s="89"/>
      <c r="F32" s="117"/>
    </row>
    <row r="100" spans="5:5" x14ac:dyDescent="0.25">
      <c r="E100" s="89"/>
    </row>
    <row r="117" spans="5:6" x14ac:dyDescent="0.25">
      <c r="E117" s="89"/>
    </row>
    <row r="128" spans="5:6" x14ac:dyDescent="0.25">
      <c r="E128" s="89"/>
      <c r="F128" s="117"/>
    </row>
    <row r="133" spans="5:6" x14ac:dyDescent="0.25">
      <c r="E133" s="89"/>
      <c r="F133" s="117"/>
    </row>
    <row r="170" spans="5:5" x14ac:dyDescent="0.25">
      <c r="E170" s="89"/>
    </row>
    <row r="182" spans="5:5" x14ac:dyDescent="0.25">
      <c r="E182" s="89"/>
    </row>
    <row r="189" spans="5:5" x14ac:dyDescent="0.25">
      <c r="E189" s="89"/>
    </row>
    <row r="258" spans="5:6" x14ac:dyDescent="0.25">
      <c r="E258" s="89"/>
      <c r="F258" s="117"/>
    </row>
    <row r="264" spans="5:6" x14ac:dyDescent="0.25">
      <c r="E264" s="89"/>
    </row>
    <row r="290" spans="5:5" x14ac:dyDescent="0.25">
      <c r="E290" s="89"/>
    </row>
    <row r="322" spans="5:5" x14ac:dyDescent="0.25">
      <c r="E322" s="89"/>
    </row>
    <row r="352" spans="5:5" x14ac:dyDescent="0.25">
      <c r="E352" s="89"/>
    </row>
    <row r="354" spans="5:5" x14ac:dyDescent="0.25">
      <c r="E354" s="89"/>
    </row>
    <row r="373" spans="5:5" x14ac:dyDescent="0.25">
      <c r="E373" s="89"/>
    </row>
    <row r="388" spans="5:5" x14ac:dyDescent="0.25">
      <c r="E388" s="89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43320</v>
      </c>
      <c r="C1" s="101"/>
      <c r="D1" s="102" t="s">
        <v>1335</v>
      </c>
      <c r="E1" s="103">
        <v>64.204999999999998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1377</v>
      </c>
      <c r="B4" s="128">
        <v>67.12</v>
      </c>
      <c r="C4" s="120"/>
      <c r="D4" s="112">
        <f t="shared" ref="D4:D6" si="0">(B4+C4)*$E$1</f>
        <v>4309.4396000000006</v>
      </c>
      <c r="E4" s="327">
        <f>1000+3309</f>
        <v>4309</v>
      </c>
      <c r="F4" s="114">
        <f t="shared" ref="F4:F6" si="1">-D4+E4</f>
        <v>-0.43960000000060973</v>
      </c>
      <c r="G4" s="115"/>
    </row>
    <row r="5" spans="1:7" s="109" customFormat="1" x14ac:dyDescent="0.25">
      <c r="A5" s="133" t="s">
        <v>113</v>
      </c>
      <c r="B5" s="128">
        <v>25.67</v>
      </c>
      <c r="C5" s="120"/>
      <c r="D5" s="112">
        <f t="shared" si="0"/>
        <v>1648.1423500000001</v>
      </c>
      <c r="E5" s="331">
        <v>1648</v>
      </c>
      <c r="F5" s="114">
        <f t="shared" si="1"/>
        <v>-0.14235000000007858</v>
      </c>
      <c r="G5" s="115"/>
    </row>
    <row r="6" spans="1:7" s="109" customFormat="1" x14ac:dyDescent="0.25">
      <c r="A6" s="133" t="s">
        <v>622</v>
      </c>
      <c r="B6" s="128">
        <v>53.87</v>
      </c>
      <c r="C6" s="120"/>
      <c r="D6" s="112">
        <f t="shared" si="0"/>
        <v>3458.7233499999998</v>
      </c>
      <c r="E6" s="330">
        <v>3468</v>
      </c>
      <c r="F6" s="114">
        <f t="shared" si="1"/>
        <v>9.2766500000002452</v>
      </c>
      <c r="G6" s="115"/>
    </row>
    <row r="9" spans="1:7" x14ac:dyDescent="0.25">
      <c r="B9" s="116"/>
      <c r="C9" s="116"/>
    </row>
    <row r="10" spans="1:7" x14ac:dyDescent="0.25">
      <c r="B10" s="116"/>
      <c r="C10" s="116"/>
    </row>
    <row r="11" spans="1:7" x14ac:dyDescent="0.25">
      <c r="B11" s="116"/>
      <c r="C11" s="116"/>
    </row>
    <row r="15" spans="1:7" x14ac:dyDescent="0.25">
      <c r="E15" s="89"/>
      <c r="F15" s="117"/>
    </row>
    <row r="26" spans="5:6" x14ac:dyDescent="0.25">
      <c r="E26" s="89"/>
      <c r="F26" s="117"/>
    </row>
    <row r="94" spans="5:5" x14ac:dyDescent="0.25">
      <c r="E94" s="89"/>
    </row>
    <row r="111" spans="5:5" x14ac:dyDescent="0.25">
      <c r="E111" s="89"/>
    </row>
    <row r="122" spans="5:6" x14ac:dyDescent="0.25">
      <c r="E122" s="89"/>
      <c r="F122" s="117"/>
    </row>
    <row r="127" spans="5:6" x14ac:dyDescent="0.25">
      <c r="E127" s="89"/>
      <c r="F127" s="117"/>
    </row>
    <row r="164" spans="5:5" x14ac:dyDescent="0.25">
      <c r="E164" s="89"/>
    </row>
    <row r="176" spans="5:5" x14ac:dyDescent="0.25">
      <c r="E176" s="89"/>
    </row>
    <row r="183" spans="5:5" x14ac:dyDescent="0.25">
      <c r="E183" s="89"/>
    </row>
    <row r="252" spans="5:6" x14ac:dyDescent="0.25">
      <c r="E252" s="89"/>
      <c r="F252" s="117"/>
    </row>
    <row r="258" spans="5:5" x14ac:dyDescent="0.25">
      <c r="E258" s="89"/>
    </row>
    <row r="284" spans="5:5" x14ac:dyDescent="0.25">
      <c r="E284" s="89"/>
    </row>
    <row r="316" spans="5:5" x14ac:dyDescent="0.25">
      <c r="E316" s="89"/>
    </row>
    <row r="346" spans="5:5" x14ac:dyDescent="0.25">
      <c r="E346" s="89"/>
    </row>
    <row r="348" spans="5:5" x14ac:dyDescent="0.25">
      <c r="E348" s="89"/>
    </row>
    <row r="367" spans="5:5" x14ac:dyDescent="0.25">
      <c r="E367" s="89"/>
    </row>
    <row r="382" spans="5:5" x14ac:dyDescent="0.25">
      <c r="E382" s="89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43320</v>
      </c>
      <c r="C1" s="101"/>
      <c r="D1" s="102" t="s">
        <v>1335</v>
      </c>
      <c r="E1" s="103">
        <v>64.204999999999998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567</v>
      </c>
      <c r="B4" s="128">
        <v>77.44</v>
      </c>
      <c r="C4" s="120"/>
      <c r="D4" s="112">
        <f t="shared" ref="D4:D6" si="0">(B4+C4)*$E$1</f>
        <v>4972.0351999999993</v>
      </c>
      <c r="E4" s="313">
        <f>2000+2972</f>
        <v>4972</v>
      </c>
      <c r="F4" s="114">
        <f t="shared" ref="F4:F6" si="1">-D4+E4</f>
        <v>-3.5199999999349529E-2</v>
      </c>
      <c r="G4" s="115"/>
    </row>
    <row r="5" spans="1:7" s="109" customFormat="1" x14ac:dyDescent="0.25">
      <c r="A5" s="133" t="s">
        <v>604</v>
      </c>
      <c r="B5" s="128">
        <v>9.9</v>
      </c>
      <c r="C5" s="120"/>
      <c r="D5" s="112">
        <f t="shared" si="0"/>
        <v>635.62950000000001</v>
      </c>
      <c r="E5" s="332">
        <v>636</v>
      </c>
      <c r="F5" s="114">
        <f t="shared" si="1"/>
        <v>0.37049999999999272</v>
      </c>
      <c r="G5" s="115"/>
    </row>
    <row r="6" spans="1:7" s="109" customFormat="1" x14ac:dyDescent="0.25">
      <c r="A6" s="133" t="s">
        <v>90</v>
      </c>
      <c r="B6" s="128">
        <v>9.59</v>
      </c>
      <c r="C6" s="120"/>
      <c r="D6" s="112">
        <f t="shared" si="0"/>
        <v>615.72595000000001</v>
      </c>
      <c r="E6" s="333">
        <v>615</v>
      </c>
      <c r="F6" s="114">
        <f t="shared" si="1"/>
        <v>-0.72595000000001164</v>
      </c>
      <c r="G6" s="115"/>
    </row>
    <row r="9" spans="1:7" x14ac:dyDescent="0.25">
      <c r="B9" s="116"/>
      <c r="C9" s="116"/>
    </row>
    <row r="10" spans="1:7" x14ac:dyDescent="0.25">
      <c r="B10" s="116"/>
      <c r="C10" s="116"/>
    </row>
    <row r="11" spans="1:7" x14ac:dyDescent="0.25">
      <c r="B11" s="116"/>
      <c r="C11" s="116"/>
    </row>
    <row r="15" spans="1:7" x14ac:dyDescent="0.25">
      <c r="E15" s="89"/>
      <c r="F15" s="117"/>
    </row>
    <row r="26" spans="5:6" x14ac:dyDescent="0.25">
      <c r="E26" s="89"/>
      <c r="F26" s="117"/>
    </row>
    <row r="94" spans="5:5" x14ac:dyDescent="0.25">
      <c r="E94" s="89"/>
    </row>
    <row r="111" spans="5:5" x14ac:dyDescent="0.25">
      <c r="E111" s="89"/>
    </row>
    <row r="122" spans="5:6" x14ac:dyDescent="0.25">
      <c r="E122" s="89"/>
      <c r="F122" s="117"/>
    </row>
    <row r="127" spans="5:6" x14ac:dyDescent="0.25">
      <c r="E127" s="89"/>
      <c r="F127" s="117"/>
    </row>
    <row r="164" spans="5:5" x14ac:dyDescent="0.25">
      <c r="E164" s="89"/>
    </row>
    <row r="176" spans="5:5" x14ac:dyDescent="0.25">
      <c r="E176" s="89"/>
    </row>
    <row r="183" spans="5:5" x14ac:dyDescent="0.25">
      <c r="E183" s="89"/>
    </row>
    <row r="252" spans="5:6" x14ac:dyDescent="0.25">
      <c r="E252" s="89"/>
      <c r="F252" s="117"/>
    </row>
    <row r="258" spans="5:5" x14ac:dyDescent="0.25">
      <c r="E258" s="89"/>
    </row>
    <row r="284" spans="5:5" x14ac:dyDescent="0.25">
      <c r="E284" s="89"/>
    </row>
    <row r="316" spans="5:5" x14ac:dyDescent="0.25">
      <c r="E316" s="89"/>
    </row>
    <row r="346" spans="5:5" x14ac:dyDescent="0.25">
      <c r="E346" s="89"/>
    </row>
    <row r="348" spans="5:5" x14ac:dyDescent="0.25">
      <c r="E348" s="89"/>
    </row>
    <row r="367" spans="5:5" x14ac:dyDescent="0.25">
      <c r="E367" s="89"/>
    </row>
    <row r="382" spans="5:5" x14ac:dyDescent="0.25">
      <c r="E382" s="89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4"/>
  <sheetViews>
    <sheetView workbookViewId="0">
      <selection activeCell="E6" sqref="E6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43318</v>
      </c>
      <c r="C1" s="101"/>
      <c r="D1" s="102" t="s">
        <v>1335</v>
      </c>
      <c r="E1" s="103">
        <v>64.157700000000006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968</v>
      </c>
      <c r="B4" s="128">
        <v>5.4</v>
      </c>
      <c r="C4" s="120"/>
      <c r="D4" s="112">
        <f t="shared" ref="D4:D8" si="0">(B4+C4)*$E$1</f>
        <v>346.45158000000004</v>
      </c>
      <c r="E4" s="319">
        <v>346</v>
      </c>
      <c r="F4" s="114">
        <f t="shared" ref="F4:F8" si="1">-D4+E4</f>
        <v>-0.4515800000000354</v>
      </c>
      <c r="G4" s="115"/>
    </row>
    <row r="5" spans="1:7" s="109" customFormat="1" x14ac:dyDescent="0.25">
      <c r="A5" s="133" t="s">
        <v>1374</v>
      </c>
      <c r="B5" s="128">
        <v>14.38</v>
      </c>
      <c r="C5" s="120"/>
      <c r="D5" s="112">
        <f t="shared" si="0"/>
        <v>922.58772600000009</v>
      </c>
      <c r="E5" s="251">
        <v>922</v>
      </c>
      <c r="F5" s="114">
        <f t="shared" si="1"/>
        <v>-0.58772600000008879</v>
      </c>
      <c r="G5" s="115"/>
    </row>
    <row r="6" spans="1:7" s="109" customFormat="1" x14ac:dyDescent="0.25">
      <c r="A6" s="133" t="s">
        <v>170</v>
      </c>
      <c r="B6" s="128">
        <v>5.98</v>
      </c>
      <c r="C6" s="120"/>
      <c r="D6" s="112">
        <f t="shared" si="0"/>
        <v>383.66304600000007</v>
      </c>
      <c r="E6" s="325">
        <v>383</v>
      </c>
      <c r="F6" s="114">
        <f t="shared" si="1"/>
        <v>-0.66304600000006531</v>
      </c>
      <c r="G6" s="115"/>
    </row>
    <row r="7" spans="1:7" s="109" customFormat="1" x14ac:dyDescent="0.25">
      <c r="A7" s="133" t="s">
        <v>99</v>
      </c>
      <c r="B7" s="128">
        <v>13.22</v>
      </c>
      <c r="C7" s="120"/>
      <c r="D7" s="112">
        <f t="shared" si="0"/>
        <v>848.16479400000014</v>
      </c>
      <c r="E7" s="326">
        <v>848</v>
      </c>
      <c r="F7" s="114">
        <f t="shared" si="1"/>
        <v>-0.16479400000014266</v>
      </c>
      <c r="G7" s="115"/>
    </row>
    <row r="8" spans="1:7" s="109" customFormat="1" x14ac:dyDescent="0.25">
      <c r="A8" s="133" t="s">
        <v>66</v>
      </c>
      <c r="B8" s="128">
        <v>42.52</v>
      </c>
      <c r="C8" s="120"/>
      <c r="D8" s="112">
        <f t="shared" si="0"/>
        <v>2727.9854040000005</v>
      </c>
      <c r="E8" s="316">
        <v>2721</v>
      </c>
      <c r="F8" s="114">
        <f t="shared" si="1"/>
        <v>-6.9854040000004716</v>
      </c>
      <c r="G8" s="115"/>
    </row>
    <row r="11" spans="1:7" x14ac:dyDescent="0.25">
      <c r="B11" s="116"/>
      <c r="C11" s="116"/>
    </row>
    <row r="12" spans="1:7" x14ac:dyDescent="0.25">
      <c r="B12" s="116"/>
      <c r="C12" s="116"/>
    </row>
    <row r="13" spans="1:7" x14ac:dyDescent="0.25">
      <c r="B13" s="116"/>
      <c r="C13" s="116"/>
    </row>
    <row r="17" spans="5:6" x14ac:dyDescent="0.25">
      <c r="E17" s="89"/>
      <c r="F17" s="117"/>
    </row>
    <row r="28" spans="5:6" x14ac:dyDescent="0.25">
      <c r="E28" s="89"/>
      <c r="F28" s="117"/>
    </row>
    <row r="96" spans="5:5" x14ac:dyDescent="0.25">
      <c r="E96" s="89"/>
    </row>
    <row r="113" spans="5:6" x14ac:dyDescent="0.25">
      <c r="E113" s="89"/>
    </row>
    <row r="124" spans="5:6" x14ac:dyDescent="0.25">
      <c r="E124" s="89"/>
      <c r="F124" s="117"/>
    </row>
    <row r="129" spans="5:6" x14ac:dyDescent="0.25">
      <c r="E129" s="89"/>
      <c r="F129" s="117"/>
    </row>
    <row r="166" spans="5:5" x14ac:dyDescent="0.25">
      <c r="E166" s="89"/>
    </row>
    <row r="178" spans="5:5" x14ac:dyDescent="0.25">
      <c r="E178" s="89"/>
    </row>
    <row r="185" spans="5:5" x14ac:dyDescent="0.25">
      <c r="E185" s="89"/>
    </row>
    <row r="254" spans="5:6" x14ac:dyDescent="0.25">
      <c r="E254" s="89"/>
      <c r="F254" s="117"/>
    </row>
    <row r="260" spans="5:5" x14ac:dyDescent="0.25">
      <c r="E260" s="89"/>
    </row>
    <row r="286" spans="5:5" x14ac:dyDescent="0.25">
      <c r="E286" s="89"/>
    </row>
    <row r="318" spans="5:5" x14ac:dyDescent="0.25">
      <c r="E318" s="89"/>
    </row>
    <row r="348" spans="5:5" x14ac:dyDescent="0.25">
      <c r="E348" s="89"/>
    </row>
    <row r="350" spans="5:5" x14ac:dyDescent="0.25">
      <c r="E350" s="89"/>
    </row>
    <row r="369" spans="5:5" x14ac:dyDescent="0.25">
      <c r="E369" s="89"/>
    </row>
    <row r="384" spans="5:5" x14ac:dyDescent="0.25">
      <c r="E384" s="89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1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43317</v>
      </c>
      <c r="C1" s="101"/>
      <c r="D1" s="102" t="s">
        <v>1335</v>
      </c>
      <c r="E1" s="103">
        <v>64.157700000000006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660</v>
      </c>
      <c r="B4" s="12">
        <v>59.75</v>
      </c>
      <c r="C4" s="120"/>
      <c r="D4" s="112">
        <f t="shared" ref="D4:D5" si="0">(B4+C4)*$E$1</f>
        <v>3833.4225750000005</v>
      </c>
      <c r="E4" s="317">
        <v>3834</v>
      </c>
      <c r="F4" s="114">
        <f t="shared" ref="F4:F5" si="1">-D4+E4</f>
        <v>0.57742499999949359</v>
      </c>
      <c r="G4" s="115"/>
    </row>
    <row r="5" spans="1:7" s="109" customFormat="1" x14ac:dyDescent="0.25">
      <c r="A5" s="133" t="s">
        <v>1373</v>
      </c>
      <c r="B5" s="12">
        <v>60.71</v>
      </c>
      <c r="C5" s="120"/>
      <c r="D5" s="112">
        <f t="shared" si="0"/>
        <v>3895.0139670000003</v>
      </c>
      <c r="E5" s="324">
        <v>3895</v>
      </c>
      <c r="F5" s="114">
        <f t="shared" si="1"/>
        <v>-1.3967000000320695E-2</v>
      </c>
      <c r="G5" s="115"/>
    </row>
    <row r="8" spans="1:7" x14ac:dyDescent="0.25">
      <c r="B8" s="116"/>
      <c r="C8" s="116"/>
    </row>
    <row r="9" spans="1:7" x14ac:dyDescent="0.25">
      <c r="B9" s="116"/>
      <c r="C9" s="116"/>
    </row>
    <row r="10" spans="1:7" x14ac:dyDescent="0.25">
      <c r="B10" s="116"/>
      <c r="C10" s="116"/>
    </row>
    <row r="14" spans="1:7" x14ac:dyDescent="0.25">
      <c r="E14" s="89"/>
      <c r="F14" s="117"/>
    </row>
    <row r="25" spans="5:6" x14ac:dyDescent="0.25">
      <c r="E25" s="89"/>
      <c r="F25" s="117"/>
    </row>
    <row r="93" spans="5:5" x14ac:dyDescent="0.25">
      <c r="E93" s="89"/>
    </row>
    <row r="110" spans="5:5" x14ac:dyDescent="0.25">
      <c r="E110" s="89"/>
    </row>
    <row r="121" spans="5:6" x14ac:dyDescent="0.25">
      <c r="E121" s="89"/>
      <c r="F121" s="117"/>
    </row>
    <row r="126" spans="5:6" x14ac:dyDescent="0.25">
      <c r="E126" s="89"/>
      <c r="F126" s="117"/>
    </row>
    <row r="163" spans="5:5" x14ac:dyDescent="0.25">
      <c r="E163" s="89"/>
    </row>
    <row r="175" spans="5:5" x14ac:dyDescent="0.25">
      <c r="E175" s="89"/>
    </row>
    <row r="182" spans="5:5" x14ac:dyDescent="0.25">
      <c r="E182" s="89"/>
    </row>
    <row r="251" spans="5:6" x14ac:dyDescent="0.25">
      <c r="E251" s="89"/>
      <c r="F251" s="117"/>
    </row>
    <row r="257" spans="5:5" x14ac:dyDescent="0.25">
      <c r="E257" s="89"/>
    </row>
    <row r="283" spans="5:5" x14ac:dyDescent="0.25">
      <c r="E283" s="89"/>
    </row>
    <row r="315" spans="5:5" x14ac:dyDescent="0.25">
      <c r="E315" s="89"/>
    </row>
    <row r="345" spans="5:5" x14ac:dyDescent="0.25">
      <c r="E345" s="89"/>
    </row>
    <row r="347" spans="5:5" x14ac:dyDescent="0.25">
      <c r="E347" s="89"/>
    </row>
    <row r="366" spans="5:5" x14ac:dyDescent="0.25">
      <c r="E366" s="89"/>
    </row>
    <row r="381" spans="5:5" x14ac:dyDescent="0.25">
      <c r="E381" s="89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D11" sqref="D11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43317</v>
      </c>
      <c r="C1" s="101"/>
      <c r="D1" s="102" t="s">
        <v>1335</v>
      </c>
      <c r="E1" s="103">
        <v>64.157700000000006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389</v>
      </c>
      <c r="B4" s="12">
        <v>25.5</v>
      </c>
      <c r="C4" s="120"/>
      <c r="D4" s="112">
        <f t="shared" ref="D4:D7" si="0">(B4+C4)*$E$1</f>
        <v>1636.0213500000002</v>
      </c>
      <c r="E4" s="251">
        <f>2000</f>
        <v>2000</v>
      </c>
      <c r="F4" s="114">
        <f t="shared" ref="F4:F7" si="1">-D4+E4</f>
        <v>363.97864999999979</v>
      </c>
      <c r="G4" s="115"/>
    </row>
    <row r="5" spans="1:7" s="109" customFormat="1" x14ac:dyDescent="0.25">
      <c r="A5" s="133" t="s">
        <v>372</v>
      </c>
      <c r="B5" s="128">
        <v>4.78</v>
      </c>
      <c r="C5" s="120"/>
      <c r="D5" s="112">
        <f t="shared" si="0"/>
        <v>306.67380600000007</v>
      </c>
      <c r="E5" s="314">
        <v>307</v>
      </c>
      <c r="F5" s="114">
        <f t="shared" si="1"/>
        <v>0.32619399999992993</v>
      </c>
      <c r="G5" s="115"/>
    </row>
    <row r="6" spans="1:7" s="109" customFormat="1" x14ac:dyDescent="0.25">
      <c r="A6" s="133" t="s">
        <v>1061</v>
      </c>
      <c r="B6" s="12">
        <v>45.7</v>
      </c>
      <c r="C6" s="120"/>
      <c r="D6" s="112">
        <f t="shared" si="0"/>
        <v>2932.0068900000006</v>
      </c>
      <c r="E6" s="328">
        <v>2870</v>
      </c>
      <c r="F6" s="114">
        <f t="shared" si="1"/>
        <v>-62.006890000000567</v>
      </c>
      <c r="G6" s="115"/>
    </row>
    <row r="7" spans="1:7" s="109" customFormat="1" x14ac:dyDescent="0.25">
      <c r="A7" s="133" t="s">
        <v>879</v>
      </c>
      <c r="B7" s="12">
        <v>22.47</v>
      </c>
      <c r="C7" s="120"/>
      <c r="D7" s="112">
        <f t="shared" si="0"/>
        <v>1441.623519</v>
      </c>
      <c r="E7" s="318">
        <v>1442</v>
      </c>
      <c r="F7" s="114">
        <f t="shared" si="1"/>
        <v>0.3764810000000125</v>
      </c>
      <c r="G7" s="115"/>
    </row>
    <row r="10" spans="1:7" x14ac:dyDescent="0.25">
      <c r="B10" s="116"/>
      <c r="C10" s="116"/>
    </row>
    <row r="11" spans="1:7" x14ac:dyDescent="0.25">
      <c r="B11" s="116"/>
      <c r="C11" s="116"/>
    </row>
    <row r="12" spans="1:7" x14ac:dyDescent="0.25">
      <c r="B12" s="116"/>
      <c r="C12" s="116"/>
    </row>
    <row r="16" spans="1:7" x14ac:dyDescent="0.25">
      <c r="E16" s="89"/>
      <c r="F16" s="117"/>
    </row>
    <row r="27" spans="5:6" x14ac:dyDescent="0.25">
      <c r="E27" s="89"/>
      <c r="F27" s="117"/>
    </row>
    <row r="95" spans="5:5" x14ac:dyDescent="0.25">
      <c r="E95" s="89"/>
    </row>
    <row r="112" spans="5:5" x14ac:dyDescent="0.25">
      <c r="E112" s="89"/>
    </row>
    <row r="123" spans="5:6" x14ac:dyDescent="0.25">
      <c r="E123" s="89"/>
      <c r="F123" s="117"/>
    </row>
    <row r="128" spans="5:6" x14ac:dyDescent="0.25">
      <c r="E128" s="89"/>
      <c r="F128" s="117"/>
    </row>
    <row r="165" spans="5:5" x14ac:dyDescent="0.25">
      <c r="E165" s="89"/>
    </row>
    <row r="177" spans="5:5" x14ac:dyDescent="0.25">
      <c r="E177" s="89"/>
    </row>
    <row r="184" spans="5:5" x14ac:dyDescent="0.25">
      <c r="E184" s="89"/>
    </row>
    <row r="253" spans="5:6" x14ac:dyDescent="0.25">
      <c r="E253" s="89"/>
      <c r="F253" s="117"/>
    </row>
    <row r="259" spans="5:5" x14ac:dyDescent="0.25">
      <c r="E259" s="89"/>
    </row>
    <row r="285" spans="5:5" x14ac:dyDescent="0.25">
      <c r="E285" s="89"/>
    </row>
    <row r="317" spans="5:5" x14ac:dyDescent="0.25">
      <c r="E317" s="89"/>
    </row>
    <row r="347" spans="5:5" x14ac:dyDescent="0.25">
      <c r="E347" s="89"/>
    </row>
    <row r="349" spans="5:5" x14ac:dyDescent="0.25">
      <c r="E349" s="89"/>
    </row>
    <row r="368" spans="5:5" x14ac:dyDescent="0.25">
      <c r="E368" s="89"/>
    </row>
    <row r="383" spans="5:5" x14ac:dyDescent="0.25">
      <c r="E383" s="89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6"/>
  <sheetViews>
    <sheetView workbookViewId="0">
      <selection activeCell="E9" sqref="E9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43317</v>
      </c>
      <c r="C1" s="101"/>
      <c r="D1" s="102" t="s">
        <v>1335</v>
      </c>
      <c r="E1" s="103">
        <v>64.157700000000006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775</v>
      </c>
      <c r="B4" s="128">
        <v>9.19</v>
      </c>
      <c r="C4" s="120"/>
      <c r="D4" s="112">
        <f t="shared" ref="D4:D10" si="0">(B4+C4)*$E$1</f>
        <v>589.60926300000006</v>
      </c>
      <c r="E4" s="323">
        <v>522</v>
      </c>
      <c r="F4" s="114">
        <f t="shared" ref="F4:F10" si="1">-D4+E4</f>
        <v>-67.609263000000055</v>
      </c>
      <c r="G4" s="115"/>
    </row>
    <row r="5" spans="1:7" s="109" customFormat="1" x14ac:dyDescent="0.25">
      <c r="A5" s="133" t="s">
        <v>827</v>
      </c>
      <c r="B5" s="128">
        <v>10.11</v>
      </c>
      <c r="C5" s="120"/>
      <c r="D5" s="112">
        <f t="shared" si="0"/>
        <v>648.63434700000005</v>
      </c>
      <c r="E5" s="321">
        <v>649</v>
      </c>
      <c r="F5" s="114">
        <f t="shared" si="1"/>
        <v>0.36565299999995204</v>
      </c>
      <c r="G5" s="115"/>
    </row>
    <row r="6" spans="1:7" s="109" customFormat="1" x14ac:dyDescent="0.25">
      <c r="A6" s="133" t="s">
        <v>1372</v>
      </c>
      <c r="B6" s="12">
        <v>15.45</v>
      </c>
      <c r="C6" s="120"/>
      <c r="D6" s="112">
        <f t="shared" si="0"/>
        <v>991.23646500000007</v>
      </c>
      <c r="E6" s="322">
        <v>991</v>
      </c>
      <c r="F6" s="114">
        <f t="shared" si="1"/>
        <v>-0.23646500000006654</v>
      </c>
      <c r="G6" s="115"/>
    </row>
    <row r="7" spans="1:7" s="109" customFormat="1" x14ac:dyDescent="0.25">
      <c r="A7" s="133" t="s">
        <v>269</v>
      </c>
      <c r="B7" s="12">
        <v>32.65</v>
      </c>
      <c r="C7" s="120"/>
      <c r="D7" s="112">
        <f t="shared" si="0"/>
        <v>2094.7489049999999</v>
      </c>
      <c r="E7" s="329">
        <v>2090</v>
      </c>
      <c r="F7" s="114">
        <f t="shared" si="1"/>
        <v>-4.7489049999999224</v>
      </c>
      <c r="G7" s="115"/>
    </row>
    <row r="8" spans="1:7" s="109" customFormat="1" x14ac:dyDescent="0.25">
      <c r="A8" s="133" t="s">
        <v>1361</v>
      </c>
      <c r="B8" s="128">
        <v>17.059999999999999</v>
      </c>
      <c r="C8" s="120"/>
      <c r="D8" s="112">
        <f t="shared" si="0"/>
        <v>1094.530362</v>
      </c>
      <c r="E8" s="315">
        <v>1081</v>
      </c>
      <c r="F8" s="114">
        <f t="shared" si="1"/>
        <v>-13.530361999999968</v>
      </c>
      <c r="G8" s="115"/>
    </row>
    <row r="9" spans="1:7" s="109" customFormat="1" x14ac:dyDescent="0.25">
      <c r="A9" s="133" t="s">
        <v>748</v>
      </c>
      <c r="B9" s="128">
        <v>16.489999999999998</v>
      </c>
      <c r="C9" s="120"/>
      <c r="D9" s="112">
        <f t="shared" si="0"/>
        <v>1057.9604730000001</v>
      </c>
      <c r="E9" s="334">
        <v>1058</v>
      </c>
      <c r="F9" s="114">
        <f t="shared" si="1"/>
        <v>3.9526999999907275E-2</v>
      </c>
      <c r="G9" s="115"/>
    </row>
    <row r="10" spans="1:7" s="109" customFormat="1" x14ac:dyDescent="0.25">
      <c r="A10" s="133" t="s">
        <v>1050</v>
      </c>
      <c r="B10" s="128">
        <v>41.92</v>
      </c>
      <c r="C10" s="120"/>
      <c r="D10" s="112">
        <f t="shared" si="0"/>
        <v>2689.4907840000005</v>
      </c>
      <c r="E10" s="320">
        <v>2690</v>
      </c>
      <c r="F10" s="114">
        <f t="shared" si="1"/>
        <v>0.5092159999994692</v>
      </c>
      <c r="G10" s="115"/>
    </row>
    <row r="13" spans="1:7" x14ac:dyDescent="0.25">
      <c r="B13" s="116"/>
      <c r="C13" s="116"/>
    </row>
    <row r="14" spans="1:7" x14ac:dyDescent="0.25">
      <c r="B14" s="116"/>
      <c r="C14" s="116"/>
    </row>
    <row r="15" spans="1:7" x14ac:dyDescent="0.25">
      <c r="B15" s="116"/>
      <c r="C15" s="116"/>
    </row>
    <row r="19" spans="5:6" x14ac:dyDescent="0.25">
      <c r="E19" s="89"/>
      <c r="F19" s="117"/>
    </row>
    <row r="30" spans="5:6" x14ac:dyDescent="0.25">
      <c r="E30" s="89"/>
      <c r="F30" s="117"/>
    </row>
    <row r="98" spans="5:5" x14ac:dyDescent="0.25">
      <c r="E98" s="89"/>
    </row>
    <row r="115" spans="5:6" x14ac:dyDescent="0.25">
      <c r="E115" s="89"/>
    </row>
    <row r="126" spans="5:6" x14ac:dyDescent="0.25">
      <c r="E126" s="89"/>
      <c r="F126" s="117"/>
    </row>
    <row r="131" spans="5:6" x14ac:dyDescent="0.25">
      <c r="E131" s="89"/>
      <c r="F131" s="117"/>
    </row>
    <row r="168" spans="5:5" x14ac:dyDescent="0.25">
      <c r="E168" s="89"/>
    </row>
    <row r="180" spans="5:5" x14ac:dyDescent="0.25">
      <c r="E180" s="89"/>
    </row>
    <row r="187" spans="5:5" x14ac:dyDescent="0.25">
      <c r="E187" s="89"/>
    </row>
    <row r="256" spans="5:6" x14ac:dyDescent="0.25">
      <c r="E256" s="89"/>
      <c r="F256" s="117"/>
    </row>
    <row r="262" spans="5:5" x14ac:dyDescent="0.25">
      <c r="E262" s="89"/>
    </row>
    <row r="288" spans="5:5" x14ac:dyDescent="0.25">
      <c r="E288" s="89"/>
    </row>
    <row r="320" spans="5:5" x14ac:dyDescent="0.25">
      <c r="E320" s="89"/>
    </row>
    <row r="350" spans="5:5" x14ac:dyDescent="0.25">
      <c r="E350" s="89"/>
    </row>
    <row r="352" spans="5:5" x14ac:dyDescent="0.25">
      <c r="E352" s="89"/>
    </row>
    <row r="371" spans="5:5" x14ac:dyDescent="0.25">
      <c r="E371" s="89"/>
    </row>
    <row r="386" spans="5:5" x14ac:dyDescent="0.25">
      <c r="E386" s="89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7"/>
  <sheetViews>
    <sheetView workbookViewId="0">
      <selection activeCell="F31" sqref="F31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43314</v>
      </c>
      <c r="C1" s="101"/>
      <c r="D1" s="102" t="s">
        <v>1335</v>
      </c>
      <c r="E1" s="103">
        <v>62.98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389</v>
      </c>
      <c r="B4" s="12">
        <v>15.98</v>
      </c>
      <c r="C4" s="120"/>
      <c r="D4" s="112">
        <f t="shared" ref="D4:D11" si="0">(B4+C4)*$E$1</f>
        <v>1006.4204</v>
      </c>
      <c r="E4" s="302">
        <v>643</v>
      </c>
      <c r="F4" s="114">
        <f t="shared" ref="F4:F11" si="1">-D4+E4</f>
        <v>-363.42039999999997</v>
      </c>
      <c r="G4" s="115"/>
    </row>
    <row r="5" spans="1:7" s="109" customFormat="1" x14ac:dyDescent="0.25">
      <c r="A5" s="133" t="s">
        <v>1360</v>
      </c>
      <c r="B5" s="12">
        <f>9.2/2</f>
        <v>4.5999999999999996</v>
      </c>
      <c r="C5" s="120"/>
      <c r="D5" s="112">
        <f t="shared" si="0"/>
        <v>289.70799999999997</v>
      </c>
      <c r="E5" s="293">
        <v>296</v>
      </c>
      <c r="F5" s="114">
        <f t="shared" si="1"/>
        <v>6.29200000000003</v>
      </c>
      <c r="G5" s="115"/>
    </row>
    <row r="6" spans="1:7" s="109" customFormat="1" x14ac:dyDescent="0.25">
      <c r="A6" s="133" t="s">
        <v>1358</v>
      </c>
      <c r="B6" s="12">
        <v>48.96</v>
      </c>
      <c r="C6" s="120"/>
      <c r="D6" s="112">
        <f t="shared" si="0"/>
        <v>3083.5007999999998</v>
      </c>
      <c r="E6" s="291">
        <v>3146</v>
      </c>
      <c r="F6" s="114">
        <f t="shared" si="1"/>
        <v>62.499200000000201</v>
      </c>
      <c r="G6" s="115"/>
    </row>
    <row r="7" spans="1:7" s="109" customFormat="1" x14ac:dyDescent="0.25">
      <c r="A7" s="133" t="s">
        <v>257</v>
      </c>
      <c r="B7" s="12">
        <v>26.074999999999999</v>
      </c>
      <c r="C7" s="120"/>
      <c r="D7" s="112">
        <f t="shared" ref="D7" si="2">(B7+C7)*$E$1</f>
        <v>1642.2034999999998</v>
      </c>
      <c r="E7" s="305">
        <v>1676</v>
      </c>
      <c r="F7" s="114">
        <f t="shared" ref="F7" si="3">-D7+E7</f>
        <v>33.796500000000151</v>
      </c>
      <c r="G7" s="115"/>
    </row>
    <row r="8" spans="1:7" s="109" customFormat="1" x14ac:dyDescent="0.25">
      <c r="A8" s="133" t="s">
        <v>1370</v>
      </c>
      <c r="B8" s="128">
        <v>5.4249999999999998</v>
      </c>
      <c r="C8" s="120"/>
      <c r="D8" s="112">
        <f t="shared" si="0"/>
        <v>341.66649999999998</v>
      </c>
      <c r="E8" s="303">
        <v>349</v>
      </c>
      <c r="F8" s="114">
        <f t="shared" si="1"/>
        <v>7.333500000000015</v>
      </c>
      <c r="G8" s="115"/>
    </row>
    <row r="9" spans="1:7" s="109" customFormat="1" x14ac:dyDescent="0.25">
      <c r="A9" s="133" t="s">
        <v>1371</v>
      </c>
      <c r="B9" s="128">
        <v>13.86</v>
      </c>
      <c r="C9" s="120"/>
      <c r="D9" s="112">
        <f t="shared" si="0"/>
        <v>872.90279999999996</v>
      </c>
      <c r="E9" s="296">
        <v>891</v>
      </c>
      <c r="F9" s="114">
        <f t="shared" si="1"/>
        <v>18.097200000000043</v>
      </c>
      <c r="G9" s="115"/>
    </row>
    <row r="10" spans="1:7" s="109" customFormat="1" x14ac:dyDescent="0.25">
      <c r="A10" s="133" t="s">
        <v>809</v>
      </c>
      <c r="B10" s="128">
        <v>9.24</v>
      </c>
      <c r="C10" s="120"/>
      <c r="D10" s="112">
        <f t="shared" si="0"/>
        <v>581.93520000000001</v>
      </c>
      <c r="E10" s="300">
        <v>594</v>
      </c>
      <c r="F10" s="114">
        <f t="shared" si="1"/>
        <v>12.064799999999991</v>
      </c>
      <c r="G10" s="115"/>
    </row>
    <row r="11" spans="1:7" s="109" customFormat="1" x14ac:dyDescent="0.25">
      <c r="A11" s="133" t="s">
        <v>1235</v>
      </c>
      <c r="B11" s="12">
        <v>22.05</v>
      </c>
      <c r="C11" s="120"/>
      <c r="D11" s="112">
        <f t="shared" si="0"/>
        <v>1388.7090000000001</v>
      </c>
      <c r="E11" s="295">
        <v>1417</v>
      </c>
      <c r="F11" s="114">
        <f t="shared" si="1"/>
        <v>28.29099999999994</v>
      </c>
      <c r="G11" s="115"/>
    </row>
    <row r="14" spans="1:7" x14ac:dyDescent="0.25">
      <c r="B14" s="116"/>
      <c r="C14" s="116"/>
    </row>
    <row r="15" spans="1:7" x14ac:dyDescent="0.25">
      <c r="B15" s="116"/>
      <c r="C15" s="116"/>
    </row>
    <row r="16" spans="1:7" x14ac:dyDescent="0.25">
      <c r="B16" s="116"/>
      <c r="C16" s="116"/>
    </row>
    <row r="20" spans="5:6" x14ac:dyDescent="0.25">
      <c r="E20" s="89"/>
      <c r="F20" s="117"/>
    </row>
    <row r="31" spans="5:6" x14ac:dyDescent="0.25">
      <c r="E31" s="89"/>
      <c r="F31" s="117"/>
    </row>
    <row r="99" spans="5:5" x14ac:dyDescent="0.25">
      <c r="E99" s="89"/>
    </row>
    <row r="116" spans="5:6" x14ac:dyDescent="0.25">
      <c r="E116" s="89"/>
    </row>
    <row r="127" spans="5:6" x14ac:dyDescent="0.25">
      <c r="E127" s="89"/>
      <c r="F127" s="117"/>
    </row>
    <row r="132" spans="5:6" x14ac:dyDescent="0.25">
      <c r="E132" s="89"/>
      <c r="F132" s="117"/>
    </row>
    <row r="169" spans="5:5" x14ac:dyDescent="0.25">
      <c r="E169" s="89"/>
    </row>
    <row r="181" spans="5:5" x14ac:dyDescent="0.25">
      <c r="E181" s="89"/>
    </row>
    <row r="188" spans="5:5" x14ac:dyDescent="0.25">
      <c r="E188" s="89"/>
    </row>
    <row r="257" spans="5:6" x14ac:dyDescent="0.25">
      <c r="E257" s="89"/>
      <c r="F257" s="117"/>
    </row>
    <row r="263" spans="5:6" x14ac:dyDescent="0.25">
      <c r="E263" s="89"/>
    </row>
    <row r="289" spans="5:5" x14ac:dyDescent="0.25">
      <c r="E289" s="89"/>
    </row>
    <row r="321" spans="5:5" x14ac:dyDescent="0.25">
      <c r="E321" s="89"/>
    </row>
    <row r="351" spans="5:5" x14ac:dyDescent="0.25">
      <c r="E351" s="89"/>
    </row>
    <row r="353" spans="5:5" x14ac:dyDescent="0.25">
      <c r="E353" s="89"/>
    </row>
    <row r="372" spans="5:5" x14ac:dyDescent="0.25">
      <c r="E372" s="89"/>
    </row>
    <row r="387" spans="5:5" x14ac:dyDescent="0.25">
      <c r="E387" s="8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2"/>
  <sheetViews>
    <sheetView workbookViewId="0">
      <selection activeCell="A4" sqref="A4:A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43339</v>
      </c>
      <c r="C1" s="101"/>
      <c r="D1" s="102" t="s">
        <v>1335</v>
      </c>
      <c r="E1" s="103">
        <v>67.838999999999999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762</v>
      </c>
      <c r="B4" s="12">
        <v>12.58</v>
      </c>
      <c r="C4" s="120"/>
      <c r="D4" s="112">
        <f t="shared" ref="D4:D6" si="0">(B4+C4)*$E$1</f>
        <v>853.41462000000001</v>
      </c>
      <c r="E4" s="413"/>
      <c r="F4" s="114">
        <f t="shared" ref="F4:F6" si="1">-D4+E4</f>
        <v>-853.41462000000001</v>
      </c>
      <c r="G4" s="115"/>
    </row>
    <row r="5" spans="1:7" s="109" customFormat="1" x14ac:dyDescent="0.25">
      <c r="A5" s="133" t="s">
        <v>428</v>
      </c>
      <c r="B5" s="128">
        <v>22.21</v>
      </c>
      <c r="C5" s="120"/>
      <c r="D5" s="112">
        <f t="shared" si="0"/>
        <v>1506.7041899999999</v>
      </c>
      <c r="E5" s="415"/>
      <c r="F5" s="114">
        <f t="shared" si="1"/>
        <v>-1506.7041899999999</v>
      </c>
      <c r="G5" s="115"/>
    </row>
    <row r="6" spans="1:7" s="109" customFormat="1" x14ac:dyDescent="0.25">
      <c r="A6" s="133" t="s">
        <v>1386</v>
      </c>
      <c r="B6" s="128">
        <v>41.44</v>
      </c>
      <c r="C6" s="120"/>
      <c r="D6" s="112">
        <f t="shared" si="0"/>
        <v>2811.2481599999996</v>
      </c>
      <c r="E6" s="413"/>
      <c r="F6" s="114">
        <f t="shared" si="1"/>
        <v>-2811.2481599999996</v>
      </c>
      <c r="G6" s="115"/>
    </row>
    <row r="7" spans="1:7" x14ac:dyDescent="0.25">
      <c r="A7" s="416" t="s">
        <v>1387</v>
      </c>
    </row>
    <row r="9" spans="1:7" x14ac:dyDescent="0.25">
      <c r="B9" s="116"/>
      <c r="C9" s="116"/>
    </row>
    <row r="10" spans="1:7" x14ac:dyDescent="0.25">
      <c r="B10" s="116"/>
      <c r="C10" s="116"/>
    </row>
    <row r="11" spans="1:7" x14ac:dyDescent="0.25">
      <c r="B11" s="116"/>
      <c r="C11" s="116"/>
    </row>
    <row r="15" spans="1:7" x14ac:dyDescent="0.25">
      <c r="E15" s="89"/>
      <c r="F15" s="117"/>
    </row>
    <row r="26" spans="5:6" x14ac:dyDescent="0.25">
      <c r="E26" s="89"/>
      <c r="F26" s="117"/>
    </row>
    <row r="94" spans="5:5" x14ac:dyDescent="0.25">
      <c r="E94" s="89"/>
    </row>
    <row r="111" spans="5:5" x14ac:dyDescent="0.25">
      <c r="E111" s="89"/>
    </row>
    <row r="122" spans="5:6" x14ac:dyDescent="0.25">
      <c r="E122" s="89"/>
      <c r="F122" s="117"/>
    </row>
    <row r="127" spans="5:6" x14ac:dyDescent="0.25">
      <c r="E127" s="89"/>
      <c r="F127" s="117"/>
    </row>
    <row r="164" spans="5:5" x14ac:dyDescent="0.25">
      <c r="E164" s="89"/>
    </row>
    <row r="176" spans="5:5" x14ac:dyDescent="0.25">
      <c r="E176" s="89"/>
    </row>
    <row r="183" spans="5:5" x14ac:dyDescent="0.25">
      <c r="E183" s="89"/>
    </row>
    <row r="252" spans="5:6" x14ac:dyDescent="0.25">
      <c r="E252" s="89"/>
      <c r="F252" s="117"/>
    </row>
    <row r="258" spans="5:5" x14ac:dyDescent="0.25">
      <c r="E258" s="89"/>
    </row>
    <row r="284" spans="5:5" x14ac:dyDescent="0.25">
      <c r="E284" s="89"/>
    </row>
    <row r="316" spans="5:5" x14ac:dyDescent="0.25">
      <c r="E316" s="89"/>
    </row>
    <row r="346" spans="5:5" x14ac:dyDescent="0.25">
      <c r="E346" s="89"/>
    </row>
    <row r="348" spans="5:5" x14ac:dyDescent="0.25">
      <c r="E348" s="89"/>
    </row>
    <row r="367" spans="5:5" x14ac:dyDescent="0.25">
      <c r="E367" s="89"/>
    </row>
    <row r="382" spans="5:5" x14ac:dyDescent="0.25">
      <c r="E382" s="89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E14" sqref="E14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43314</v>
      </c>
      <c r="C1" s="101"/>
      <c r="D1" s="102" t="s">
        <v>1335</v>
      </c>
      <c r="E1" s="103">
        <v>62.98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1359</v>
      </c>
      <c r="B4" s="128">
        <v>9.83</v>
      </c>
      <c r="C4" s="120"/>
      <c r="D4" s="112">
        <f t="shared" ref="D4:D9" si="0">(B4+C4)*$E$1</f>
        <v>619.09339999999997</v>
      </c>
      <c r="E4" s="294">
        <v>619</v>
      </c>
      <c r="F4" s="114">
        <f t="shared" ref="F4:F9" si="1">-D4+E4</f>
        <v>-9.339999999997417E-2</v>
      </c>
      <c r="G4" s="115"/>
    </row>
    <row r="5" spans="1:7" s="109" customFormat="1" x14ac:dyDescent="0.25">
      <c r="A5" s="133" t="s">
        <v>1369</v>
      </c>
      <c r="B5" s="12">
        <v>10.18</v>
      </c>
      <c r="C5" s="120"/>
      <c r="D5" s="112">
        <f t="shared" si="0"/>
        <v>641.13639999999998</v>
      </c>
      <c r="E5" s="299">
        <v>641</v>
      </c>
      <c r="F5" s="114">
        <f t="shared" si="1"/>
        <v>-0.13639999999998054</v>
      </c>
      <c r="G5" s="115"/>
    </row>
    <row r="6" spans="1:7" s="109" customFormat="1" x14ac:dyDescent="0.25">
      <c r="A6" s="133" t="s">
        <v>1348</v>
      </c>
      <c r="B6" s="12">
        <v>23.07</v>
      </c>
      <c r="C6" s="120"/>
      <c r="D6" s="112">
        <f t="shared" si="0"/>
        <v>1452.9485999999999</v>
      </c>
      <c r="E6" s="297">
        <v>1454</v>
      </c>
      <c r="F6" s="114">
        <f t="shared" si="1"/>
        <v>1.0514000000000578</v>
      </c>
      <c r="G6" s="115"/>
    </row>
    <row r="7" spans="1:7" s="109" customFormat="1" x14ac:dyDescent="0.25">
      <c r="A7" s="133" t="s">
        <v>1061</v>
      </c>
      <c r="B7" s="12">
        <v>24.57</v>
      </c>
      <c r="C7" s="120"/>
      <c r="D7" s="112">
        <f t="shared" si="0"/>
        <v>1547.4186</v>
      </c>
      <c r="E7" s="306">
        <v>1600</v>
      </c>
      <c r="F7" s="114">
        <f t="shared" si="1"/>
        <v>52.581400000000031</v>
      </c>
      <c r="G7" s="115"/>
    </row>
    <row r="8" spans="1:7" s="109" customFormat="1" x14ac:dyDescent="0.25">
      <c r="A8" s="133" t="s">
        <v>845</v>
      </c>
      <c r="B8" s="111">
        <v>20.62</v>
      </c>
      <c r="C8" s="120"/>
      <c r="D8" s="112">
        <f t="shared" si="0"/>
        <v>1298.6476</v>
      </c>
      <c r="E8" s="292">
        <v>1299</v>
      </c>
      <c r="F8" s="114">
        <f t="shared" si="1"/>
        <v>0.35239999999998872</v>
      </c>
      <c r="G8" s="115"/>
    </row>
    <row r="9" spans="1:7" s="109" customFormat="1" x14ac:dyDescent="0.25">
      <c r="A9" s="133" t="s">
        <v>463</v>
      </c>
      <c r="B9" s="12">
        <v>53.98</v>
      </c>
      <c r="C9" s="120"/>
      <c r="D9" s="112">
        <f t="shared" si="0"/>
        <v>3399.6603999999998</v>
      </c>
      <c r="E9" s="308">
        <v>3400</v>
      </c>
      <c r="F9" s="114">
        <f t="shared" si="1"/>
        <v>0.33960000000024593</v>
      </c>
      <c r="G9" s="115"/>
    </row>
    <row r="12" spans="1:7" x14ac:dyDescent="0.25">
      <c r="B12" s="116"/>
      <c r="C12" s="116"/>
    </row>
    <row r="13" spans="1:7" x14ac:dyDescent="0.25">
      <c r="B13" s="116"/>
      <c r="C13" s="116"/>
    </row>
    <row r="14" spans="1:7" x14ac:dyDescent="0.25">
      <c r="B14" s="116"/>
      <c r="C14" s="116"/>
    </row>
    <row r="18" spans="5:6" x14ac:dyDescent="0.25">
      <c r="E18" s="89"/>
      <c r="F18" s="117"/>
    </row>
    <row r="29" spans="5:6" x14ac:dyDescent="0.25">
      <c r="E29" s="89"/>
      <c r="F29" s="117"/>
    </row>
    <row r="97" spans="5:5" x14ac:dyDescent="0.25">
      <c r="E97" s="89"/>
    </row>
    <row r="114" spans="5:6" x14ac:dyDescent="0.25">
      <c r="E114" s="89"/>
    </row>
    <row r="125" spans="5:6" x14ac:dyDescent="0.25">
      <c r="E125" s="89"/>
      <c r="F125" s="117"/>
    </row>
    <row r="130" spans="5:6" x14ac:dyDescent="0.25">
      <c r="E130" s="89"/>
      <c r="F130" s="117"/>
    </row>
    <row r="167" spans="5:5" x14ac:dyDescent="0.25">
      <c r="E167" s="89"/>
    </row>
    <row r="179" spans="5:5" x14ac:dyDescent="0.25">
      <c r="E179" s="89"/>
    </row>
    <row r="186" spans="5:5" x14ac:dyDescent="0.25">
      <c r="E186" s="89"/>
    </row>
    <row r="255" spans="5:6" x14ac:dyDescent="0.25">
      <c r="E255" s="89"/>
      <c r="F255" s="117"/>
    </row>
    <row r="261" spans="5:5" x14ac:dyDescent="0.25">
      <c r="E261" s="89"/>
    </row>
    <row r="287" spans="5:5" x14ac:dyDescent="0.25">
      <c r="E287" s="89"/>
    </row>
    <row r="319" spans="5:5" x14ac:dyDescent="0.25">
      <c r="E319" s="89"/>
    </row>
    <row r="349" spans="5:5" x14ac:dyDescent="0.25">
      <c r="E349" s="89"/>
    </row>
    <row r="351" spans="5:5" x14ac:dyDescent="0.25">
      <c r="E351" s="89"/>
    </row>
    <row r="370" spans="5:5" x14ac:dyDescent="0.25">
      <c r="E370" s="89"/>
    </row>
    <row r="385" spans="5:5" x14ac:dyDescent="0.25">
      <c r="E385" s="89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43313</v>
      </c>
      <c r="C1" s="101"/>
      <c r="D1" s="102" t="s">
        <v>1335</v>
      </c>
      <c r="E1" s="103">
        <v>63.165999999999997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1368</v>
      </c>
      <c r="B4" s="111">
        <v>12.85</v>
      </c>
      <c r="C4" s="120"/>
      <c r="D4" s="112">
        <f t="shared" ref="D4:D7" si="0">(B4+C4)*$E$1</f>
        <v>811.68309999999997</v>
      </c>
      <c r="E4" s="304">
        <v>811</v>
      </c>
      <c r="F4" s="114">
        <f t="shared" ref="F4:F7" si="1">-D4+E4</f>
        <v>-0.68309999999996762</v>
      </c>
      <c r="G4" s="115"/>
    </row>
    <row r="5" spans="1:7" s="109" customFormat="1" x14ac:dyDescent="0.25">
      <c r="A5" s="133" t="s">
        <v>1142</v>
      </c>
      <c r="B5" s="111">
        <v>20.93</v>
      </c>
      <c r="C5" s="120"/>
      <c r="D5" s="112">
        <f t="shared" si="0"/>
        <v>1322.06438</v>
      </c>
      <c r="E5" s="307">
        <v>1322</v>
      </c>
      <c r="F5" s="114">
        <f t="shared" si="1"/>
        <v>-6.4380000000028303E-2</v>
      </c>
      <c r="G5" s="115"/>
    </row>
    <row r="6" spans="1:7" s="109" customFormat="1" x14ac:dyDescent="0.25">
      <c r="A6" s="133" t="s">
        <v>268</v>
      </c>
      <c r="B6" s="12">
        <v>15.93</v>
      </c>
      <c r="C6" s="120"/>
      <c r="D6" s="112">
        <f t="shared" si="0"/>
        <v>1006.23438</v>
      </c>
      <c r="E6" s="298">
        <v>1006</v>
      </c>
      <c r="F6" s="114">
        <f t="shared" si="1"/>
        <v>-0.23437999999998738</v>
      </c>
      <c r="G6" s="115"/>
    </row>
    <row r="7" spans="1:7" s="109" customFormat="1" x14ac:dyDescent="0.25">
      <c r="A7" s="133" t="s">
        <v>464</v>
      </c>
      <c r="B7" s="12">
        <v>55.32</v>
      </c>
      <c r="C7" s="120"/>
      <c r="D7" s="112">
        <f t="shared" si="0"/>
        <v>3494.34312</v>
      </c>
      <c r="E7" s="301">
        <v>3478</v>
      </c>
      <c r="F7" s="114">
        <f t="shared" si="1"/>
        <v>-16.343119999999999</v>
      </c>
      <c r="G7" s="115"/>
    </row>
    <row r="10" spans="1:7" x14ac:dyDescent="0.25">
      <c r="B10" s="116"/>
      <c r="C10" s="116"/>
    </row>
    <row r="11" spans="1:7" x14ac:dyDescent="0.25">
      <c r="B11" s="116"/>
      <c r="C11" s="116"/>
    </row>
    <row r="12" spans="1:7" x14ac:dyDescent="0.25">
      <c r="B12" s="116"/>
      <c r="C12" s="116"/>
    </row>
    <row r="16" spans="1:7" x14ac:dyDescent="0.25">
      <c r="E16" s="89"/>
      <c r="F16" s="117"/>
    </row>
    <row r="27" spans="5:6" x14ac:dyDescent="0.25">
      <c r="E27" s="89"/>
      <c r="F27" s="117"/>
    </row>
    <row r="95" spans="5:5" x14ac:dyDescent="0.25">
      <c r="E95" s="89"/>
    </row>
    <row r="112" spans="5:5" x14ac:dyDescent="0.25">
      <c r="E112" s="89"/>
    </row>
    <row r="123" spans="5:6" x14ac:dyDescent="0.25">
      <c r="E123" s="89"/>
      <c r="F123" s="117"/>
    </row>
    <row r="128" spans="5:6" x14ac:dyDescent="0.25">
      <c r="E128" s="89"/>
      <c r="F128" s="117"/>
    </row>
    <row r="165" spans="5:5" x14ac:dyDescent="0.25">
      <c r="E165" s="89"/>
    </row>
    <row r="177" spans="5:5" x14ac:dyDescent="0.25">
      <c r="E177" s="89"/>
    </row>
    <row r="184" spans="5:5" x14ac:dyDescent="0.25">
      <c r="E184" s="89"/>
    </row>
    <row r="253" spans="5:6" x14ac:dyDescent="0.25">
      <c r="E253" s="89"/>
      <c r="F253" s="117"/>
    </row>
    <row r="259" spans="5:5" x14ac:dyDescent="0.25">
      <c r="E259" s="89"/>
    </row>
    <row r="285" spans="5:5" x14ac:dyDescent="0.25">
      <c r="E285" s="89"/>
    </row>
    <row r="317" spans="5:5" x14ac:dyDescent="0.25">
      <c r="E317" s="89"/>
    </row>
    <row r="347" spans="5:5" x14ac:dyDescent="0.25">
      <c r="E347" s="89"/>
    </row>
    <row r="349" spans="5:5" x14ac:dyDescent="0.25">
      <c r="E349" s="89"/>
    </row>
    <row r="368" spans="5:5" x14ac:dyDescent="0.25">
      <c r="E368" s="89"/>
    </row>
    <row r="383" spans="5:5" x14ac:dyDescent="0.25">
      <c r="E383" s="89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8"/>
  <sheetViews>
    <sheetView workbookViewId="0">
      <selection activeCell="E2" sqref="E2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43303</v>
      </c>
      <c r="C1" s="101"/>
      <c r="D1" s="102" t="s">
        <v>1335</v>
      </c>
      <c r="E1" s="103">
        <v>63.481000000000002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462</v>
      </c>
      <c r="B4" s="12">
        <v>27.11</v>
      </c>
      <c r="C4" s="120"/>
      <c r="D4" s="112">
        <f t="shared" ref="D4:D12" si="0">(B4+C4)*$E$1</f>
        <v>1720.96991</v>
      </c>
      <c r="E4" s="287">
        <v>1721</v>
      </c>
      <c r="F4" s="114">
        <f t="shared" ref="F4:F12" si="1">-D4+E4</f>
        <v>3.0089999999972861E-2</v>
      </c>
      <c r="G4" s="115"/>
    </row>
    <row r="5" spans="1:7" s="109" customFormat="1" x14ac:dyDescent="0.25">
      <c r="A5" s="133" t="s">
        <v>1063</v>
      </c>
      <c r="B5" s="12">
        <v>5.31</v>
      </c>
      <c r="C5" s="120"/>
      <c r="D5" s="112">
        <f t="shared" ref="D5:D6" si="2">(B5+C5)*$E$1</f>
        <v>337.08411000000001</v>
      </c>
      <c r="E5" s="277">
        <v>337</v>
      </c>
      <c r="F5" s="114">
        <f t="shared" ref="F5:F6" si="3">-D5+E5</f>
        <v>-8.4110000000009677E-2</v>
      </c>
      <c r="G5" s="115"/>
    </row>
    <row r="6" spans="1:7" s="109" customFormat="1" x14ac:dyDescent="0.25">
      <c r="A6" s="133" t="s">
        <v>1367</v>
      </c>
      <c r="B6" s="12">
        <v>6.69</v>
      </c>
      <c r="C6" s="120"/>
      <c r="D6" s="112">
        <f t="shared" si="2"/>
        <v>424.68789000000004</v>
      </c>
      <c r="E6" s="278">
        <v>425</v>
      </c>
      <c r="F6" s="114">
        <f t="shared" si="3"/>
        <v>0.31210999999996147</v>
      </c>
      <c r="G6" s="115"/>
    </row>
    <row r="7" spans="1:7" s="109" customFormat="1" x14ac:dyDescent="0.25">
      <c r="A7" s="133" t="s">
        <v>370</v>
      </c>
      <c r="B7" s="252">
        <v>14.02</v>
      </c>
      <c r="C7" s="120"/>
      <c r="D7" s="112">
        <f t="shared" si="0"/>
        <v>890.00361999999996</v>
      </c>
      <c r="E7" s="281">
        <v>890</v>
      </c>
      <c r="F7" s="114">
        <f t="shared" si="1"/>
        <v>-3.6199999999553256E-3</v>
      </c>
      <c r="G7" s="115"/>
    </row>
    <row r="8" spans="1:7" s="109" customFormat="1" x14ac:dyDescent="0.25">
      <c r="A8" s="133" t="s">
        <v>1348</v>
      </c>
      <c r="B8" s="12">
        <v>22.5</v>
      </c>
      <c r="C8" s="120"/>
      <c r="D8" s="112">
        <f t="shared" si="0"/>
        <v>1428.3225</v>
      </c>
      <c r="E8" s="280">
        <v>1428</v>
      </c>
      <c r="F8" s="114">
        <f t="shared" si="1"/>
        <v>-0.32249999999999091</v>
      </c>
      <c r="G8" s="115"/>
    </row>
    <row r="9" spans="1:7" s="109" customFormat="1" x14ac:dyDescent="0.25">
      <c r="A9" s="133" t="s">
        <v>1068</v>
      </c>
      <c r="B9" s="12">
        <v>24.07</v>
      </c>
      <c r="C9" s="120"/>
      <c r="D9" s="112">
        <f t="shared" si="0"/>
        <v>1527.98767</v>
      </c>
      <c r="E9" s="282">
        <v>1528</v>
      </c>
      <c r="F9" s="114">
        <f t="shared" si="1"/>
        <v>1.2330000000019936E-2</v>
      </c>
      <c r="G9" s="115"/>
    </row>
    <row r="10" spans="1:7" s="109" customFormat="1" x14ac:dyDescent="0.25">
      <c r="A10" s="133" t="s">
        <v>811</v>
      </c>
      <c r="B10" s="12">
        <v>17.32</v>
      </c>
      <c r="C10" s="120"/>
      <c r="D10" s="112">
        <f t="shared" si="0"/>
        <v>1099.49092</v>
      </c>
      <c r="E10" s="290">
        <v>1099</v>
      </c>
      <c r="F10" s="114">
        <f t="shared" si="1"/>
        <v>-0.49091999999996005</v>
      </c>
      <c r="G10" s="115"/>
    </row>
    <row r="11" spans="1:7" s="109" customFormat="1" x14ac:dyDescent="0.25">
      <c r="A11" s="133" t="s">
        <v>845</v>
      </c>
      <c r="B11" s="12">
        <v>16.45</v>
      </c>
      <c r="C11" s="120"/>
      <c r="D11" s="112">
        <f t="shared" si="0"/>
        <v>1044.2624499999999</v>
      </c>
      <c r="E11" s="285">
        <v>1044</v>
      </c>
      <c r="F11" s="114">
        <f t="shared" si="1"/>
        <v>-0.26244999999994434</v>
      </c>
      <c r="G11" s="115"/>
    </row>
    <row r="12" spans="1:7" s="109" customFormat="1" x14ac:dyDescent="0.25">
      <c r="A12" s="133" t="s">
        <v>1368</v>
      </c>
      <c r="B12" s="12">
        <v>8.36</v>
      </c>
      <c r="C12" s="120"/>
      <c r="D12" s="112">
        <f t="shared" si="0"/>
        <v>530.70115999999996</v>
      </c>
      <c r="E12" s="286">
        <v>531</v>
      </c>
      <c r="F12" s="114">
        <f t="shared" si="1"/>
        <v>0.29884000000004107</v>
      </c>
      <c r="G12" s="115"/>
    </row>
    <row r="15" spans="1:7" x14ac:dyDescent="0.25">
      <c r="B15" s="116"/>
      <c r="C15" s="116"/>
    </row>
    <row r="16" spans="1:7" x14ac:dyDescent="0.25">
      <c r="B16" s="116"/>
      <c r="C16" s="116"/>
    </row>
    <row r="17" spans="2:6" x14ac:dyDescent="0.25">
      <c r="B17" s="116"/>
      <c r="C17" s="116"/>
    </row>
    <row r="21" spans="2:6" x14ac:dyDescent="0.25">
      <c r="E21" s="89"/>
      <c r="F21" s="117"/>
    </row>
    <row r="32" spans="2:6" x14ac:dyDescent="0.25">
      <c r="E32" s="89"/>
      <c r="F32" s="117"/>
    </row>
    <row r="100" spans="5:5" x14ac:dyDescent="0.25">
      <c r="E100" s="89"/>
    </row>
    <row r="117" spans="5:6" x14ac:dyDescent="0.25">
      <c r="E117" s="89"/>
    </row>
    <row r="128" spans="5:6" x14ac:dyDescent="0.25">
      <c r="E128" s="89"/>
      <c r="F128" s="117"/>
    </row>
    <row r="133" spans="5:6" x14ac:dyDescent="0.25">
      <c r="E133" s="89"/>
      <c r="F133" s="117"/>
    </row>
    <row r="170" spans="5:5" x14ac:dyDescent="0.25">
      <c r="E170" s="89"/>
    </row>
    <row r="182" spans="5:5" x14ac:dyDescent="0.25">
      <c r="E182" s="89"/>
    </row>
    <row r="189" spans="5:5" x14ac:dyDescent="0.25">
      <c r="E189" s="89"/>
    </row>
    <row r="258" spans="5:6" x14ac:dyDescent="0.25">
      <c r="E258" s="89"/>
      <c r="F258" s="117"/>
    </row>
    <row r="264" spans="5:6" x14ac:dyDescent="0.25">
      <c r="E264" s="89"/>
    </row>
    <row r="290" spans="5:5" x14ac:dyDescent="0.25">
      <c r="E290" s="89"/>
    </row>
    <row r="322" spans="5:5" x14ac:dyDescent="0.25">
      <c r="E322" s="89"/>
    </row>
    <row r="352" spans="5:5" x14ac:dyDescent="0.25">
      <c r="E352" s="89"/>
    </row>
    <row r="354" spans="5:5" x14ac:dyDescent="0.25">
      <c r="E354" s="89"/>
    </row>
    <row r="373" spans="5:5" x14ac:dyDescent="0.25">
      <c r="E373" s="89"/>
    </row>
    <row r="388" spans="5:5" x14ac:dyDescent="0.25">
      <c r="E388" s="89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4"/>
  <sheetViews>
    <sheetView workbookViewId="0">
      <selection activeCell="B13" sqref="B13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43309</v>
      </c>
      <c r="C1" s="101"/>
      <c r="D1" s="102" t="s">
        <v>1335</v>
      </c>
      <c r="E1" s="103">
        <v>63.481000000000002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304</v>
      </c>
      <c r="B4" s="12">
        <v>14.17</v>
      </c>
      <c r="C4" s="120"/>
      <c r="D4" s="112">
        <f t="shared" ref="D4:D8" si="0">(B4+C4)*$E$1</f>
        <v>899.52576999999997</v>
      </c>
      <c r="E4" s="289">
        <v>899</v>
      </c>
      <c r="F4" s="114">
        <f t="shared" ref="F4:F8" si="1">-D4+E4</f>
        <v>-0.52576999999996588</v>
      </c>
      <c r="G4" s="115"/>
    </row>
    <row r="5" spans="1:7" s="109" customFormat="1" x14ac:dyDescent="0.25">
      <c r="A5" s="133" t="s">
        <v>248</v>
      </c>
      <c r="B5" s="12">
        <v>6.18</v>
      </c>
      <c r="C5" s="120"/>
      <c r="D5" s="112">
        <f t="shared" si="0"/>
        <v>392.31257999999997</v>
      </c>
      <c r="E5" s="312">
        <v>392</v>
      </c>
      <c r="F5" s="114">
        <f t="shared" si="1"/>
        <v>-0.31257999999996855</v>
      </c>
      <c r="G5" s="115"/>
    </row>
    <row r="6" spans="1:7" s="109" customFormat="1" x14ac:dyDescent="0.25">
      <c r="A6" s="133" t="s">
        <v>785</v>
      </c>
      <c r="B6" s="12">
        <v>12.74</v>
      </c>
      <c r="C6" s="120"/>
      <c r="D6" s="112">
        <f t="shared" si="0"/>
        <v>808.74794000000009</v>
      </c>
      <c r="E6" s="288">
        <v>809</v>
      </c>
      <c r="F6" s="114">
        <f t="shared" si="1"/>
        <v>0.25205999999991491</v>
      </c>
      <c r="G6" s="115"/>
    </row>
    <row r="7" spans="1:7" s="109" customFormat="1" x14ac:dyDescent="0.25">
      <c r="A7" s="133" t="s">
        <v>1198</v>
      </c>
      <c r="B7" s="12">
        <v>84.15</v>
      </c>
      <c r="C7" s="120"/>
      <c r="D7" s="112">
        <f t="shared" si="0"/>
        <v>5341.9261500000002</v>
      </c>
      <c r="E7" s="279">
        <v>5342</v>
      </c>
      <c r="F7" s="114">
        <f t="shared" si="1"/>
        <v>7.3849999999765714E-2</v>
      </c>
      <c r="G7" s="115"/>
    </row>
    <row r="8" spans="1:7" s="109" customFormat="1" x14ac:dyDescent="0.25">
      <c r="A8" s="133" t="s">
        <v>1037</v>
      </c>
      <c r="B8" s="12">
        <v>35.81</v>
      </c>
      <c r="C8" s="120"/>
      <c r="D8" s="112">
        <f t="shared" si="0"/>
        <v>2273.2546100000004</v>
      </c>
      <c r="E8" s="284">
        <v>2273</v>
      </c>
      <c r="F8" s="114">
        <f t="shared" si="1"/>
        <v>-0.25461000000041167</v>
      </c>
      <c r="G8" s="115"/>
    </row>
    <row r="11" spans="1:7" x14ac:dyDescent="0.25">
      <c r="B11" s="116"/>
      <c r="C11" s="116"/>
    </row>
    <row r="12" spans="1:7" x14ac:dyDescent="0.25">
      <c r="B12" s="116"/>
      <c r="C12" s="116"/>
    </row>
    <row r="13" spans="1:7" x14ac:dyDescent="0.25">
      <c r="B13" s="116"/>
      <c r="C13" s="116"/>
    </row>
    <row r="17" spans="5:6" x14ac:dyDescent="0.25">
      <c r="E17" s="89"/>
      <c r="F17" s="117"/>
    </row>
    <row r="28" spans="5:6" x14ac:dyDescent="0.25">
      <c r="E28" s="89"/>
      <c r="F28" s="117"/>
    </row>
    <row r="96" spans="5:5" x14ac:dyDescent="0.25">
      <c r="E96" s="89"/>
    </row>
    <row r="113" spans="5:6" x14ac:dyDescent="0.25">
      <c r="E113" s="89"/>
    </row>
    <row r="124" spans="5:6" x14ac:dyDescent="0.25">
      <c r="E124" s="89"/>
      <c r="F124" s="117"/>
    </row>
    <row r="129" spans="5:6" x14ac:dyDescent="0.25">
      <c r="E129" s="89"/>
      <c r="F129" s="117"/>
    </row>
    <row r="166" spans="5:5" x14ac:dyDescent="0.25">
      <c r="E166" s="89"/>
    </row>
    <row r="178" spans="5:5" x14ac:dyDescent="0.25">
      <c r="E178" s="89"/>
    </row>
    <row r="185" spans="5:5" x14ac:dyDescent="0.25">
      <c r="E185" s="89"/>
    </row>
    <row r="254" spans="5:6" x14ac:dyDescent="0.25">
      <c r="E254" s="89"/>
      <c r="F254" s="117"/>
    </row>
    <row r="260" spans="5:5" x14ac:dyDescent="0.25">
      <c r="E260" s="89"/>
    </row>
    <row r="286" spans="5:5" x14ac:dyDescent="0.25">
      <c r="E286" s="89"/>
    </row>
    <row r="318" spans="5:5" x14ac:dyDescent="0.25">
      <c r="E318" s="89"/>
    </row>
    <row r="348" spans="5:5" x14ac:dyDescent="0.25">
      <c r="E348" s="89"/>
    </row>
    <row r="350" spans="5:5" x14ac:dyDescent="0.25">
      <c r="E350" s="89"/>
    </row>
    <row r="369" spans="5:5" x14ac:dyDescent="0.25">
      <c r="E369" s="89"/>
    </row>
    <row r="384" spans="5:5" x14ac:dyDescent="0.25">
      <c r="E384" s="89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J30" sqref="J30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43306</v>
      </c>
      <c r="C1" s="101"/>
      <c r="D1" s="102" t="s">
        <v>1335</v>
      </c>
      <c r="E1" s="103">
        <v>63.829000000000001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1364</v>
      </c>
      <c r="B4" s="12">
        <v>17.32</v>
      </c>
      <c r="C4" s="120"/>
      <c r="D4" s="112">
        <f t="shared" ref="D4:D9" si="0">(B4+C4)*$E$1</f>
        <v>1105.51828</v>
      </c>
      <c r="E4" s="266">
        <v>1105</v>
      </c>
      <c r="F4" s="114">
        <f t="shared" ref="F4:F9" si="1">-D4+E4</f>
        <v>-0.51828000000000429</v>
      </c>
      <c r="G4" s="115"/>
    </row>
    <row r="5" spans="1:7" s="109" customFormat="1" x14ac:dyDescent="0.25">
      <c r="A5" s="133" t="s">
        <v>1365</v>
      </c>
      <c r="B5" s="12">
        <v>5.39</v>
      </c>
      <c r="C5" s="120"/>
      <c r="D5" s="112">
        <f t="shared" si="0"/>
        <v>344.03830999999997</v>
      </c>
      <c r="E5" s="271">
        <v>344</v>
      </c>
      <c r="F5" s="114">
        <f t="shared" si="1"/>
        <v>-3.8309999999967204E-2</v>
      </c>
      <c r="G5" s="115"/>
    </row>
    <row r="6" spans="1:7" s="109" customFormat="1" x14ac:dyDescent="0.25">
      <c r="A6" s="133" t="s">
        <v>718</v>
      </c>
      <c r="B6" s="12">
        <v>15</v>
      </c>
      <c r="C6" s="120"/>
      <c r="D6" s="112">
        <f t="shared" si="0"/>
        <v>957.43500000000006</v>
      </c>
      <c r="E6" s="273">
        <v>957</v>
      </c>
      <c r="F6" s="114">
        <f t="shared" si="1"/>
        <v>-0.43500000000005912</v>
      </c>
      <c r="G6" s="115"/>
    </row>
    <row r="7" spans="1:7" s="109" customFormat="1" x14ac:dyDescent="0.25">
      <c r="A7" s="133" t="s">
        <v>1366</v>
      </c>
      <c r="B7" s="12">
        <v>30.15</v>
      </c>
      <c r="C7" s="120"/>
      <c r="D7" s="112">
        <f t="shared" si="0"/>
        <v>1924.44435</v>
      </c>
      <c r="E7" s="272">
        <v>1924</v>
      </c>
      <c r="F7" s="114">
        <f t="shared" si="1"/>
        <v>-0.44434999999998581</v>
      </c>
      <c r="G7" s="115"/>
    </row>
    <row r="8" spans="1:7" s="109" customFormat="1" x14ac:dyDescent="0.25">
      <c r="A8" s="133" t="s">
        <v>438</v>
      </c>
      <c r="B8" s="12">
        <v>25.67</v>
      </c>
      <c r="C8" s="120"/>
      <c r="D8" s="112">
        <f t="shared" si="0"/>
        <v>1638.4904300000001</v>
      </c>
      <c r="E8" s="275">
        <v>1638</v>
      </c>
      <c r="F8" s="114">
        <f t="shared" si="1"/>
        <v>-0.49043000000006032</v>
      </c>
      <c r="G8" s="115"/>
    </row>
    <row r="9" spans="1:7" s="109" customFormat="1" x14ac:dyDescent="0.25">
      <c r="A9" s="133" t="s">
        <v>735</v>
      </c>
      <c r="B9" s="12">
        <v>55.22</v>
      </c>
      <c r="C9" s="120"/>
      <c r="D9" s="112">
        <f t="shared" si="0"/>
        <v>3524.6373800000001</v>
      </c>
      <c r="E9" s="274">
        <v>3525</v>
      </c>
      <c r="F9" s="114">
        <f t="shared" si="1"/>
        <v>0.36261999999987893</v>
      </c>
      <c r="G9" s="115"/>
    </row>
    <row r="12" spans="1:7" x14ac:dyDescent="0.25">
      <c r="B12" s="116"/>
      <c r="C12" s="116"/>
    </row>
    <row r="13" spans="1:7" x14ac:dyDescent="0.25">
      <c r="B13" s="116"/>
      <c r="C13" s="116"/>
    </row>
    <row r="14" spans="1:7" x14ac:dyDescent="0.25">
      <c r="B14" s="116"/>
      <c r="C14" s="116"/>
    </row>
    <row r="18" spans="5:6" x14ac:dyDescent="0.25">
      <c r="E18" s="89"/>
      <c r="F18" s="117"/>
    </row>
    <row r="29" spans="5:6" x14ac:dyDescent="0.25">
      <c r="E29" s="89"/>
      <c r="F29" s="117"/>
    </row>
    <row r="97" spans="5:5" x14ac:dyDescent="0.25">
      <c r="E97" s="89"/>
    </row>
    <row r="114" spans="5:6" x14ac:dyDescent="0.25">
      <c r="E114" s="89"/>
    </row>
    <row r="125" spans="5:6" x14ac:dyDescent="0.25">
      <c r="E125" s="89"/>
      <c r="F125" s="117"/>
    </row>
    <row r="130" spans="5:6" x14ac:dyDescent="0.25">
      <c r="E130" s="89"/>
      <c r="F130" s="117"/>
    </row>
    <row r="167" spans="5:5" x14ac:dyDescent="0.25">
      <c r="E167" s="89"/>
    </row>
    <row r="179" spans="5:5" x14ac:dyDescent="0.25">
      <c r="E179" s="89"/>
    </row>
    <row r="186" spans="5:5" x14ac:dyDescent="0.25">
      <c r="E186" s="89"/>
    </row>
    <row r="255" spans="5:6" x14ac:dyDescent="0.25">
      <c r="E255" s="89"/>
      <c r="F255" s="117"/>
    </row>
    <row r="261" spans="5:5" x14ac:dyDescent="0.25">
      <c r="E261" s="89"/>
    </row>
    <row r="287" spans="5:5" x14ac:dyDescent="0.25">
      <c r="E287" s="89"/>
    </row>
    <row r="319" spans="5:5" x14ac:dyDescent="0.25">
      <c r="E319" s="89"/>
    </row>
    <row r="349" spans="5:5" x14ac:dyDescent="0.25">
      <c r="E349" s="89"/>
    </row>
    <row r="351" spans="5:5" x14ac:dyDescent="0.25">
      <c r="E351" s="89"/>
    </row>
    <row r="370" spans="5:5" x14ac:dyDescent="0.25">
      <c r="E370" s="89"/>
    </row>
    <row r="385" spans="5:5" x14ac:dyDescent="0.25">
      <c r="E385" s="89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43305</v>
      </c>
      <c r="C1" s="101"/>
      <c r="D1" s="102" t="s">
        <v>1335</v>
      </c>
      <c r="E1" s="103">
        <v>63.781999999999996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438</v>
      </c>
      <c r="B4" s="12">
        <v>40.5</v>
      </c>
      <c r="C4" s="120"/>
      <c r="D4" s="112">
        <f t="shared" ref="D4:D6" si="0">(B4+C4)*$E$1</f>
        <v>2583.1709999999998</v>
      </c>
      <c r="E4" s="268">
        <v>2583</v>
      </c>
      <c r="F4" s="114">
        <f t="shared" ref="F4:F6" si="1">-D4+E4</f>
        <v>-0.17099999999982174</v>
      </c>
      <c r="G4" s="115"/>
    </row>
    <row r="5" spans="1:7" s="109" customFormat="1" x14ac:dyDescent="0.25">
      <c r="A5" s="133" t="s">
        <v>1061</v>
      </c>
      <c r="B5" s="12">
        <v>22.57</v>
      </c>
      <c r="C5" s="120"/>
      <c r="D5" s="112">
        <f t="shared" si="0"/>
        <v>1439.5597399999999</v>
      </c>
      <c r="E5" s="269">
        <v>1440</v>
      </c>
      <c r="F5" s="114">
        <f t="shared" si="1"/>
        <v>0.44026000000008025</v>
      </c>
      <c r="G5" s="115"/>
    </row>
    <row r="6" spans="1:7" s="109" customFormat="1" x14ac:dyDescent="0.25">
      <c r="A6" s="133" t="s">
        <v>845</v>
      </c>
      <c r="B6" s="12">
        <v>15.03</v>
      </c>
      <c r="C6" s="120"/>
      <c r="D6" s="112">
        <f t="shared" si="0"/>
        <v>958.64345999999989</v>
      </c>
      <c r="E6" s="267">
        <v>960</v>
      </c>
      <c r="F6" s="114">
        <f t="shared" si="1"/>
        <v>1.3565400000001091</v>
      </c>
      <c r="G6" s="115"/>
    </row>
    <row r="9" spans="1:7" x14ac:dyDescent="0.25">
      <c r="B9" s="116"/>
      <c r="C9" s="116"/>
    </row>
    <row r="10" spans="1:7" x14ac:dyDescent="0.25">
      <c r="B10" s="116"/>
      <c r="C10" s="116"/>
    </row>
    <row r="11" spans="1:7" x14ac:dyDescent="0.25">
      <c r="B11" s="116"/>
      <c r="C11" s="116"/>
    </row>
    <row r="15" spans="1:7" x14ac:dyDescent="0.25">
      <c r="E15" s="89"/>
      <c r="F15" s="117"/>
    </row>
    <row r="26" spans="5:6" x14ac:dyDescent="0.25">
      <c r="E26" s="89"/>
      <c r="F26" s="117"/>
    </row>
    <row r="94" spans="5:5" x14ac:dyDescent="0.25">
      <c r="E94" s="89"/>
    </row>
    <row r="111" spans="5:5" x14ac:dyDescent="0.25">
      <c r="E111" s="89"/>
    </row>
    <row r="122" spans="5:6" x14ac:dyDescent="0.25">
      <c r="E122" s="89"/>
      <c r="F122" s="117"/>
    </row>
    <row r="127" spans="5:6" x14ac:dyDescent="0.25">
      <c r="E127" s="89"/>
      <c r="F127" s="117"/>
    </row>
    <row r="164" spans="5:5" x14ac:dyDescent="0.25">
      <c r="E164" s="89"/>
    </row>
    <row r="176" spans="5:5" x14ac:dyDescent="0.25">
      <c r="E176" s="89"/>
    </row>
    <row r="183" spans="5:5" x14ac:dyDescent="0.25">
      <c r="E183" s="89"/>
    </row>
    <row r="252" spans="5:6" x14ac:dyDescent="0.25">
      <c r="E252" s="89"/>
      <c r="F252" s="117"/>
    </row>
    <row r="258" spans="5:5" x14ac:dyDescent="0.25">
      <c r="E258" s="89"/>
    </row>
    <row r="284" spans="5:5" x14ac:dyDescent="0.25">
      <c r="E284" s="89"/>
    </row>
    <row r="316" spans="5:5" x14ac:dyDescent="0.25">
      <c r="E316" s="89"/>
    </row>
    <row r="346" spans="5:5" x14ac:dyDescent="0.25">
      <c r="E346" s="89"/>
    </row>
    <row r="348" spans="5:5" x14ac:dyDescent="0.25">
      <c r="E348" s="89"/>
    </row>
    <row r="367" spans="5:5" x14ac:dyDescent="0.25">
      <c r="E367" s="89"/>
    </row>
    <row r="382" spans="5:5" x14ac:dyDescent="0.25">
      <c r="E382" s="89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43305</v>
      </c>
      <c r="C1" s="101"/>
      <c r="D1" s="102" t="s">
        <v>1335</v>
      </c>
      <c r="E1" s="103">
        <v>63.781999999999996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1362</v>
      </c>
      <c r="B4" s="12">
        <v>9.9499999999999993</v>
      </c>
      <c r="C4" s="120"/>
      <c r="D4" s="112">
        <f t="shared" ref="D4:D7" si="0">(B4+C4)*$E$1</f>
        <v>634.63089999999988</v>
      </c>
      <c r="E4" s="263">
        <v>635</v>
      </c>
      <c r="F4" s="114">
        <f t="shared" ref="F4:F7" si="1">-D4+E4</f>
        <v>0.36910000000011678</v>
      </c>
      <c r="G4" s="115"/>
    </row>
    <row r="5" spans="1:7" s="109" customFormat="1" x14ac:dyDescent="0.25">
      <c r="A5" s="133" t="s">
        <v>1327</v>
      </c>
      <c r="B5" s="12">
        <v>14.41</v>
      </c>
      <c r="C5" s="120"/>
      <c r="D5" s="112">
        <f t="shared" si="0"/>
        <v>919.09861999999998</v>
      </c>
      <c r="E5" s="265">
        <v>919</v>
      </c>
      <c r="F5" s="114">
        <f t="shared" si="1"/>
        <v>-9.861999999998261E-2</v>
      </c>
      <c r="G5" s="115"/>
    </row>
    <row r="6" spans="1:7" s="109" customFormat="1" x14ac:dyDescent="0.25">
      <c r="A6" s="133" t="s">
        <v>1363</v>
      </c>
      <c r="B6" s="12">
        <v>6</v>
      </c>
      <c r="C6" s="120"/>
      <c r="D6" s="112">
        <f t="shared" si="0"/>
        <v>382.69200000000001</v>
      </c>
      <c r="E6" s="261">
        <v>383</v>
      </c>
      <c r="F6" s="114">
        <f t="shared" si="1"/>
        <v>0.30799999999999272</v>
      </c>
      <c r="G6" s="115"/>
    </row>
    <row r="7" spans="1:7" s="109" customFormat="1" x14ac:dyDescent="0.25">
      <c r="A7" s="133" t="s">
        <v>877</v>
      </c>
      <c r="B7" s="12">
        <v>64.64</v>
      </c>
      <c r="C7" s="120"/>
      <c r="D7" s="112">
        <f t="shared" si="0"/>
        <v>4122.8684800000001</v>
      </c>
      <c r="E7" s="260">
        <v>4123</v>
      </c>
      <c r="F7" s="114">
        <f t="shared" si="1"/>
        <v>0.13151999999990949</v>
      </c>
      <c r="G7" s="115"/>
    </row>
    <row r="9" spans="1:7" x14ac:dyDescent="0.25">
      <c r="B9" s="116"/>
      <c r="C9" s="116"/>
    </row>
    <row r="10" spans="1:7" x14ac:dyDescent="0.25">
      <c r="B10" s="116"/>
      <c r="C10" s="116"/>
    </row>
    <row r="11" spans="1:7" x14ac:dyDescent="0.25">
      <c r="B11" s="116"/>
      <c r="C11" s="116"/>
    </row>
    <row r="15" spans="1:7" x14ac:dyDescent="0.25">
      <c r="E15" s="89"/>
      <c r="F15" s="117"/>
    </row>
    <row r="26" spans="5:6" x14ac:dyDescent="0.25">
      <c r="E26" s="89"/>
      <c r="F26" s="117"/>
    </row>
    <row r="94" spans="5:5" x14ac:dyDescent="0.25">
      <c r="E94" s="89"/>
    </row>
    <row r="111" spans="5:5" x14ac:dyDescent="0.25">
      <c r="E111" s="89"/>
    </row>
    <row r="122" spans="5:6" x14ac:dyDescent="0.25">
      <c r="E122" s="89"/>
      <c r="F122" s="117"/>
    </row>
    <row r="127" spans="5:6" x14ac:dyDescent="0.25">
      <c r="E127" s="89"/>
      <c r="F127" s="117"/>
    </row>
    <row r="164" spans="5:5" x14ac:dyDescent="0.25">
      <c r="E164" s="89"/>
    </row>
    <row r="176" spans="5:5" x14ac:dyDescent="0.25">
      <c r="E176" s="89"/>
    </row>
    <row r="183" spans="5:5" x14ac:dyDescent="0.25">
      <c r="E183" s="89"/>
    </row>
    <row r="252" spans="5:6" x14ac:dyDescent="0.25">
      <c r="E252" s="89"/>
      <c r="F252" s="117"/>
    </row>
    <row r="258" spans="5:5" x14ac:dyDescent="0.25">
      <c r="E258" s="89"/>
    </row>
    <row r="284" spans="5:5" x14ac:dyDescent="0.25">
      <c r="E284" s="89"/>
    </row>
    <row r="316" spans="5:5" x14ac:dyDescent="0.25">
      <c r="E316" s="89"/>
    </row>
    <row r="346" spans="5:5" x14ac:dyDescent="0.25">
      <c r="E346" s="89"/>
    </row>
    <row r="348" spans="5:5" x14ac:dyDescent="0.25">
      <c r="E348" s="89"/>
    </row>
    <row r="367" spans="5:5" x14ac:dyDescent="0.25">
      <c r="E367" s="89"/>
    </row>
    <row r="382" spans="5:5" x14ac:dyDescent="0.25">
      <c r="E382" s="89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4"/>
  <sheetViews>
    <sheetView workbookViewId="0">
      <selection activeCell="E10" sqref="E10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43304</v>
      </c>
      <c r="C1" s="101"/>
      <c r="D1" s="102" t="s">
        <v>1335</v>
      </c>
      <c r="E1" s="103">
        <v>63.781999999999996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1085</v>
      </c>
      <c r="B4" s="12">
        <f>18.5/2</f>
        <v>9.25</v>
      </c>
      <c r="C4" s="120"/>
      <c r="D4" s="112">
        <f t="shared" ref="D4:D8" si="0">(B4+C4)*$E$1</f>
        <v>589.98349999999994</v>
      </c>
      <c r="E4" s="276">
        <v>588</v>
      </c>
      <c r="F4" s="114">
        <f t="shared" ref="F4:F8" si="1">-D4+E4</f>
        <v>-1.9834999999999354</v>
      </c>
      <c r="G4" s="115"/>
    </row>
    <row r="5" spans="1:7" s="109" customFormat="1" x14ac:dyDescent="0.25">
      <c r="A5" s="133" t="s">
        <v>917</v>
      </c>
      <c r="B5" s="12">
        <v>13.51</v>
      </c>
      <c r="C5" s="120"/>
      <c r="D5" s="112">
        <f t="shared" si="0"/>
        <v>861.69481999999994</v>
      </c>
      <c r="E5" s="270">
        <v>862</v>
      </c>
      <c r="F5" s="114">
        <f t="shared" si="1"/>
        <v>0.30518000000006396</v>
      </c>
      <c r="G5" s="115"/>
    </row>
    <row r="6" spans="1:7" s="109" customFormat="1" x14ac:dyDescent="0.25">
      <c r="A6" s="133" t="s">
        <v>293</v>
      </c>
      <c r="B6" s="12">
        <v>22.26</v>
      </c>
      <c r="C6" s="120"/>
      <c r="D6" s="112">
        <f t="shared" si="0"/>
        <v>1419.7873199999999</v>
      </c>
      <c r="E6" s="262">
        <v>1421</v>
      </c>
      <c r="F6" s="114">
        <f t="shared" si="1"/>
        <v>1.2126800000000912</v>
      </c>
      <c r="G6" s="115"/>
    </row>
    <row r="7" spans="1:7" s="109" customFormat="1" x14ac:dyDescent="0.25">
      <c r="A7" s="133" t="s">
        <v>99</v>
      </c>
      <c r="B7" s="12">
        <v>25.28</v>
      </c>
      <c r="C7" s="120"/>
      <c r="D7" s="112">
        <f t="shared" si="0"/>
        <v>1612.40896</v>
      </c>
      <c r="E7" s="283">
        <v>1617</v>
      </c>
      <c r="F7" s="114">
        <f t="shared" si="1"/>
        <v>4.5910400000000209</v>
      </c>
      <c r="G7" s="115"/>
    </row>
    <row r="8" spans="1:7" s="109" customFormat="1" x14ac:dyDescent="0.25">
      <c r="A8" s="133" t="s">
        <v>1361</v>
      </c>
      <c r="B8" s="12">
        <v>15.47</v>
      </c>
      <c r="C8" s="120"/>
      <c r="D8" s="112">
        <f t="shared" si="0"/>
        <v>986.70753999999999</v>
      </c>
      <c r="E8" s="264">
        <v>1000</v>
      </c>
      <c r="F8" s="114">
        <f t="shared" si="1"/>
        <v>13.292460000000005</v>
      </c>
      <c r="G8" s="115"/>
    </row>
    <row r="11" spans="1:7" x14ac:dyDescent="0.25">
      <c r="B11" s="116"/>
      <c r="C11" s="116"/>
    </row>
    <row r="12" spans="1:7" x14ac:dyDescent="0.25">
      <c r="B12" s="116"/>
      <c r="C12" s="116"/>
    </row>
    <row r="13" spans="1:7" x14ac:dyDescent="0.25">
      <c r="B13" s="116"/>
      <c r="C13" s="116"/>
    </row>
    <row r="17" spans="5:6" x14ac:dyDescent="0.25">
      <c r="E17" s="89"/>
      <c r="F17" s="117"/>
    </row>
    <row r="28" spans="5:6" x14ac:dyDescent="0.25">
      <c r="E28" s="89"/>
      <c r="F28" s="117"/>
    </row>
    <row r="96" spans="5:5" x14ac:dyDescent="0.25">
      <c r="E96" s="89"/>
    </row>
    <row r="113" spans="5:6" x14ac:dyDescent="0.25">
      <c r="E113" s="89"/>
    </row>
    <row r="124" spans="5:6" x14ac:dyDescent="0.25">
      <c r="E124" s="89"/>
      <c r="F124" s="117"/>
    </row>
    <row r="129" spans="5:6" x14ac:dyDescent="0.25">
      <c r="E129" s="89"/>
      <c r="F129" s="117"/>
    </row>
    <row r="166" spans="5:5" x14ac:dyDescent="0.25">
      <c r="E166" s="89"/>
    </row>
    <row r="178" spans="5:5" x14ac:dyDescent="0.25">
      <c r="E178" s="89"/>
    </row>
    <row r="185" spans="5:5" x14ac:dyDescent="0.25">
      <c r="E185" s="89"/>
    </row>
    <row r="254" spans="5:6" x14ac:dyDescent="0.25">
      <c r="E254" s="89"/>
      <c r="F254" s="117"/>
    </row>
    <row r="260" spans="5:5" x14ac:dyDescent="0.25">
      <c r="E260" s="89"/>
    </row>
    <row r="286" spans="5:5" x14ac:dyDescent="0.25">
      <c r="E286" s="89"/>
    </row>
    <row r="318" spans="5:5" x14ac:dyDescent="0.25">
      <c r="E318" s="89"/>
    </row>
    <row r="348" spans="5:5" x14ac:dyDescent="0.25">
      <c r="E348" s="89"/>
    </row>
    <row r="350" spans="5:5" x14ac:dyDescent="0.25">
      <c r="E350" s="89"/>
    </row>
    <row r="369" spans="5:5" x14ac:dyDescent="0.25">
      <c r="E369" s="89"/>
    </row>
    <row r="384" spans="5:5" x14ac:dyDescent="0.25">
      <c r="E384" s="89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6"/>
  <sheetViews>
    <sheetView workbookViewId="0">
      <selection activeCell="B22" sqref="B22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43303</v>
      </c>
      <c r="C1" s="101"/>
      <c r="D1" s="102" t="s">
        <v>1335</v>
      </c>
      <c r="E1" s="103">
        <v>64.27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735</v>
      </c>
      <c r="B4" s="12">
        <v>8.9499999999999993</v>
      </c>
      <c r="C4" s="120"/>
      <c r="D4" s="112">
        <f t="shared" ref="D4:D10" si="0">(B4+C4)*$E$1</f>
        <v>575.21649999999988</v>
      </c>
      <c r="E4" s="250">
        <v>575</v>
      </c>
      <c r="F4" s="114">
        <f t="shared" ref="F4:F10" si="1">-D4+E4</f>
        <v>-0.21649999999988268</v>
      </c>
      <c r="G4" s="115"/>
    </row>
    <row r="5" spans="1:7" s="109" customFormat="1" x14ac:dyDescent="0.25">
      <c r="A5" s="133" t="s">
        <v>1359</v>
      </c>
      <c r="B5" s="12">
        <v>20.399999999999999</v>
      </c>
      <c r="C5" s="120"/>
      <c r="D5" s="112">
        <f t="shared" si="0"/>
        <v>1311.1079999999997</v>
      </c>
      <c r="E5" s="246">
        <v>1311</v>
      </c>
      <c r="F5" s="114">
        <f t="shared" si="1"/>
        <v>-0.10799999999971988</v>
      </c>
      <c r="G5" s="115"/>
    </row>
    <row r="6" spans="1:7" s="109" customFormat="1" x14ac:dyDescent="0.25">
      <c r="A6" s="133" t="s">
        <v>1360</v>
      </c>
      <c r="B6" s="12">
        <v>18.989999999999998</v>
      </c>
      <c r="C6" s="120"/>
      <c r="D6" s="112">
        <f t="shared" si="0"/>
        <v>1220.4872999999998</v>
      </c>
      <c r="E6" s="251">
        <v>1220</v>
      </c>
      <c r="F6" s="114">
        <f t="shared" si="1"/>
        <v>-0.48729999999977736</v>
      </c>
      <c r="G6" s="115"/>
    </row>
    <row r="7" spans="1:7" s="109" customFormat="1" x14ac:dyDescent="0.25">
      <c r="A7" s="133" t="s">
        <v>1085</v>
      </c>
      <c r="B7" s="12">
        <v>25.19</v>
      </c>
      <c r="C7" s="120"/>
      <c r="D7" s="112">
        <f t="shared" si="0"/>
        <v>1618.9612999999999</v>
      </c>
      <c r="E7" s="249">
        <v>1619</v>
      </c>
      <c r="F7" s="114">
        <f t="shared" si="1"/>
        <v>3.8700000000062573E-2</v>
      </c>
      <c r="G7" s="115"/>
    </row>
    <row r="8" spans="1:7" s="109" customFormat="1" x14ac:dyDescent="0.25">
      <c r="A8" s="133" t="s">
        <v>248</v>
      </c>
      <c r="B8" s="12">
        <v>43.21</v>
      </c>
      <c r="C8" s="120"/>
      <c r="D8" s="112">
        <f t="shared" si="0"/>
        <v>2777.1066999999998</v>
      </c>
      <c r="E8" s="259">
        <v>2777</v>
      </c>
      <c r="F8" s="114">
        <f t="shared" si="1"/>
        <v>-0.10669999999981883</v>
      </c>
      <c r="G8" s="115"/>
    </row>
    <row r="9" spans="1:7" s="109" customFormat="1" x14ac:dyDescent="0.25">
      <c r="A9" s="133" t="s">
        <v>1089</v>
      </c>
      <c r="B9" s="12">
        <v>10.65</v>
      </c>
      <c r="C9" s="120"/>
      <c r="D9" s="112">
        <f t="shared" si="0"/>
        <v>684.47550000000001</v>
      </c>
      <c r="E9" s="222">
        <v>684</v>
      </c>
      <c r="F9" s="114">
        <f t="shared" si="1"/>
        <v>-0.47550000000001091</v>
      </c>
      <c r="G9" s="115"/>
    </row>
    <row r="10" spans="1:7" s="109" customFormat="1" x14ac:dyDescent="0.25">
      <c r="A10" s="133" t="s">
        <v>664</v>
      </c>
      <c r="B10" s="12">
        <v>9.08</v>
      </c>
      <c r="C10" s="120"/>
      <c r="D10" s="112">
        <f t="shared" si="0"/>
        <v>583.57159999999999</v>
      </c>
      <c r="E10" s="222">
        <v>583</v>
      </c>
      <c r="F10" s="114">
        <f t="shared" si="1"/>
        <v>-0.57159999999998945</v>
      </c>
      <c r="G10" s="115"/>
    </row>
    <row r="13" spans="1:7" x14ac:dyDescent="0.25">
      <c r="B13" s="116"/>
      <c r="C13" s="116"/>
    </row>
    <row r="14" spans="1:7" x14ac:dyDescent="0.25">
      <c r="B14" s="116"/>
      <c r="C14" s="116"/>
    </row>
    <row r="15" spans="1:7" x14ac:dyDescent="0.25">
      <c r="B15" s="116"/>
      <c r="C15" s="116"/>
    </row>
    <row r="19" spans="5:6" x14ac:dyDescent="0.25">
      <c r="E19" s="89"/>
      <c r="F19" s="117"/>
    </row>
    <row r="30" spans="5:6" x14ac:dyDescent="0.25">
      <c r="E30" s="89"/>
      <c r="F30" s="117"/>
    </row>
    <row r="98" spans="5:5" x14ac:dyDescent="0.25">
      <c r="E98" s="89"/>
    </row>
    <row r="115" spans="5:6" x14ac:dyDescent="0.25">
      <c r="E115" s="89"/>
    </row>
    <row r="126" spans="5:6" x14ac:dyDescent="0.25">
      <c r="E126" s="89"/>
      <c r="F126" s="117"/>
    </row>
    <row r="131" spans="5:6" x14ac:dyDescent="0.25">
      <c r="E131" s="89"/>
      <c r="F131" s="117"/>
    </row>
    <row r="168" spans="5:5" x14ac:dyDescent="0.25">
      <c r="E168" s="89"/>
    </row>
    <row r="180" spans="5:5" x14ac:dyDescent="0.25">
      <c r="E180" s="89"/>
    </row>
    <row r="187" spans="5:5" x14ac:dyDescent="0.25">
      <c r="E187" s="89"/>
    </row>
    <row r="256" spans="5:6" x14ac:dyDescent="0.25">
      <c r="E256" s="89"/>
      <c r="F256" s="117"/>
    </row>
    <row r="262" spans="5:5" x14ac:dyDescent="0.25">
      <c r="E262" s="89"/>
    </row>
    <row r="288" spans="5:5" x14ac:dyDescent="0.25">
      <c r="E288" s="89"/>
    </row>
    <row r="320" spans="5:5" x14ac:dyDescent="0.25">
      <c r="E320" s="89"/>
    </row>
    <row r="350" spans="5:5" x14ac:dyDescent="0.25">
      <c r="E350" s="89"/>
    </row>
    <row r="352" spans="5:5" x14ac:dyDescent="0.25">
      <c r="E352" s="89"/>
    </row>
    <row r="371" spans="5:5" x14ac:dyDescent="0.25">
      <c r="E371" s="89"/>
    </row>
    <row r="386" spans="5:5" x14ac:dyDescent="0.25">
      <c r="E386" s="89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6"/>
  <sheetViews>
    <sheetView workbookViewId="0">
      <selection activeCell="E9" sqref="E9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43303</v>
      </c>
      <c r="C1" s="101"/>
      <c r="D1" s="102" t="s">
        <v>1335</v>
      </c>
      <c r="E1" s="103">
        <v>64.27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1358</v>
      </c>
      <c r="B4" s="12">
        <v>15.68</v>
      </c>
      <c r="C4" s="120"/>
      <c r="D4" s="112">
        <f t="shared" ref="D4:D10" si="0">(B4+C4)*$E$1</f>
        <v>1007.7535999999999</v>
      </c>
      <c r="E4" s="242">
        <v>1008</v>
      </c>
      <c r="F4" s="114">
        <f t="shared" ref="F4:F10" si="1">-D4+E4</f>
        <v>0.24640000000010787</v>
      </c>
      <c r="G4" s="115"/>
    </row>
    <row r="5" spans="1:7" s="109" customFormat="1" x14ac:dyDescent="0.25">
      <c r="A5" s="133" t="s">
        <v>456</v>
      </c>
      <c r="B5" s="12">
        <v>10.08</v>
      </c>
      <c r="C5" s="120"/>
      <c r="D5" s="112">
        <f t="shared" si="0"/>
        <v>647.84159999999997</v>
      </c>
      <c r="E5" s="258">
        <v>648</v>
      </c>
      <c r="F5" s="114">
        <f t="shared" si="1"/>
        <v>0.15840000000002874</v>
      </c>
      <c r="G5" s="115"/>
    </row>
    <row r="6" spans="1:7" s="109" customFormat="1" x14ac:dyDescent="0.25">
      <c r="A6" s="133" t="s">
        <v>551</v>
      </c>
      <c r="B6" s="12">
        <v>10.65</v>
      </c>
      <c r="C6" s="120"/>
      <c r="D6" s="112">
        <f t="shared" si="0"/>
        <v>684.47550000000001</v>
      </c>
      <c r="E6" s="243">
        <v>684</v>
      </c>
      <c r="F6" s="114">
        <f t="shared" si="1"/>
        <v>-0.47550000000001091</v>
      </c>
      <c r="G6" s="115"/>
    </row>
    <row r="7" spans="1:7" s="109" customFormat="1" x14ac:dyDescent="0.25">
      <c r="A7" s="133" t="s">
        <v>604</v>
      </c>
      <c r="B7" s="12">
        <v>9.15</v>
      </c>
      <c r="C7" s="120"/>
      <c r="D7" s="112">
        <f t="shared" si="0"/>
        <v>588.07050000000004</v>
      </c>
      <c r="E7" s="247">
        <v>588</v>
      </c>
      <c r="F7" s="114">
        <f t="shared" si="1"/>
        <v>-7.0500000000038199E-2</v>
      </c>
      <c r="G7" s="115"/>
    </row>
    <row r="8" spans="1:7" s="109" customFormat="1" x14ac:dyDescent="0.25">
      <c r="A8" s="133" t="s">
        <v>889</v>
      </c>
      <c r="B8" s="12">
        <v>27.55</v>
      </c>
      <c r="C8" s="120"/>
      <c r="D8" s="112">
        <f t="shared" si="0"/>
        <v>1770.6385</v>
      </c>
      <c r="E8" s="244">
        <f>1711+60</f>
        <v>1771</v>
      </c>
      <c r="F8" s="114">
        <f t="shared" si="1"/>
        <v>0.36149999999997817</v>
      </c>
      <c r="G8" s="115"/>
    </row>
    <row r="9" spans="1:7" s="109" customFormat="1" x14ac:dyDescent="0.25">
      <c r="A9" s="133" t="s">
        <v>545</v>
      </c>
      <c r="B9" s="12">
        <v>26.7</v>
      </c>
      <c r="C9" s="120"/>
      <c r="D9" s="112">
        <f t="shared" si="0"/>
        <v>1716.0089999999998</v>
      </c>
      <c r="E9" s="245">
        <v>1716</v>
      </c>
      <c r="F9" s="114">
        <f t="shared" si="1"/>
        <v>-8.9999999997871782E-3</v>
      </c>
      <c r="G9" s="115"/>
    </row>
    <row r="10" spans="1:7" s="109" customFormat="1" x14ac:dyDescent="0.25">
      <c r="A10" s="133" t="s">
        <v>807</v>
      </c>
      <c r="B10" s="12">
        <v>19.36</v>
      </c>
      <c r="C10" s="120"/>
      <c r="D10" s="112">
        <f t="shared" si="0"/>
        <v>1244.2671999999998</v>
      </c>
      <c r="E10" s="248">
        <v>1244</v>
      </c>
      <c r="F10" s="114">
        <f t="shared" si="1"/>
        <v>-0.26719999999977517</v>
      </c>
      <c r="G10" s="115"/>
    </row>
    <row r="13" spans="1:7" x14ac:dyDescent="0.25">
      <c r="B13" s="116"/>
      <c r="C13" s="116"/>
    </row>
    <row r="14" spans="1:7" x14ac:dyDescent="0.25">
      <c r="B14" s="116"/>
      <c r="C14" s="116"/>
    </row>
    <row r="15" spans="1:7" x14ac:dyDescent="0.25">
      <c r="B15" s="116"/>
      <c r="C15" s="116"/>
    </row>
    <row r="19" spans="5:6" x14ac:dyDescent="0.25">
      <c r="E19" s="89"/>
      <c r="F19" s="117"/>
    </row>
    <row r="30" spans="5:6" x14ac:dyDescent="0.25">
      <c r="E30" s="89"/>
      <c r="F30" s="117"/>
    </row>
    <row r="98" spans="5:5" x14ac:dyDescent="0.25">
      <c r="E98" s="89"/>
    </row>
    <row r="115" spans="5:6" x14ac:dyDescent="0.25">
      <c r="E115" s="89"/>
    </row>
    <row r="126" spans="5:6" x14ac:dyDescent="0.25">
      <c r="E126" s="89"/>
      <c r="F126" s="117"/>
    </row>
    <row r="131" spans="5:6" x14ac:dyDescent="0.25">
      <c r="E131" s="89"/>
      <c r="F131" s="117"/>
    </row>
    <row r="168" spans="5:5" x14ac:dyDescent="0.25">
      <c r="E168" s="89"/>
    </row>
    <row r="180" spans="5:5" x14ac:dyDescent="0.25">
      <c r="E180" s="89"/>
    </row>
    <row r="187" spans="5:5" x14ac:dyDescent="0.25">
      <c r="E187" s="89"/>
    </row>
    <row r="256" spans="5:6" x14ac:dyDescent="0.25">
      <c r="E256" s="89"/>
      <c r="F256" s="117"/>
    </row>
    <row r="262" spans="5:5" x14ac:dyDescent="0.25">
      <c r="E262" s="89"/>
    </row>
    <row r="288" spans="5:5" x14ac:dyDescent="0.25">
      <c r="E288" s="89"/>
    </row>
    <row r="320" spans="5:5" x14ac:dyDescent="0.25">
      <c r="E320" s="89"/>
    </row>
    <row r="350" spans="5:5" x14ac:dyDescent="0.25">
      <c r="E350" s="89"/>
    </row>
    <row r="352" spans="5:5" x14ac:dyDescent="0.25">
      <c r="E352" s="89"/>
    </row>
    <row r="371" spans="5:5" x14ac:dyDescent="0.25">
      <c r="E371" s="89"/>
    </row>
    <row r="386" spans="5:5" x14ac:dyDescent="0.25">
      <c r="E386" s="8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2"/>
  <sheetViews>
    <sheetView workbookViewId="0">
      <selection activeCell="B4" sqref="B4:B6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43339</v>
      </c>
      <c r="C1" s="101"/>
      <c r="D1" s="102" t="s">
        <v>1335</v>
      </c>
      <c r="E1" s="103">
        <v>67.838999999999999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345</v>
      </c>
      <c r="B4" s="12">
        <v>10.64</v>
      </c>
      <c r="C4" s="120"/>
      <c r="D4" s="112">
        <f t="shared" ref="D4:D6" si="0">(B4+C4)*$E$1</f>
        <v>721.80696</v>
      </c>
      <c r="E4" s="382"/>
      <c r="F4" s="114">
        <f t="shared" ref="F4:F6" si="1">-D4+E4</f>
        <v>-721.80696</v>
      </c>
      <c r="G4" s="115"/>
    </row>
    <row r="5" spans="1:7" s="109" customFormat="1" x14ac:dyDescent="0.25">
      <c r="A5" s="133" t="s">
        <v>890</v>
      </c>
      <c r="B5" s="128">
        <v>17.309999999999999</v>
      </c>
      <c r="C5" s="120"/>
      <c r="D5" s="112">
        <f t="shared" si="0"/>
        <v>1174.2930899999999</v>
      </c>
      <c r="E5" s="391"/>
      <c r="F5" s="114">
        <f t="shared" si="1"/>
        <v>-1174.2930899999999</v>
      </c>
      <c r="G5" s="115"/>
    </row>
    <row r="6" spans="1:7" s="109" customFormat="1" x14ac:dyDescent="0.25">
      <c r="A6" s="133" t="s">
        <v>1012</v>
      </c>
      <c r="B6" s="128">
        <v>28.53</v>
      </c>
      <c r="C6" s="120"/>
      <c r="D6" s="112">
        <f t="shared" si="0"/>
        <v>1935.44667</v>
      </c>
      <c r="E6" s="382"/>
      <c r="F6" s="114">
        <f t="shared" si="1"/>
        <v>-1935.44667</v>
      </c>
      <c r="G6" s="115"/>
    </row>
    <row r="9" spans="1:7" x14ac:dyDescent="0.25">
      <c r="B9" s="116"/>
      <c r="C9" s="116"/>
    </row>
    <row r="10" spans="1:7" x14ac:dyDescent="0.25">
      <c r="B10" s="116"/>
      <c r="C10" s="116"/>
    </row>
    <row r="11" spans="1:7" x14ac:dyDescent="0.25">
      <c r="B11" s="116"/>
      <c r="C11" s="116"/>
    </row>
    <row r="15" spans="1:7" x14ac:dyDescent="0.25">
      <c r="E15" s="89"/>
      <c r="F15" s="117"/>
    </row>
    <row r="26" spans="5:6" x14ac:dyDescent="0.25">
      <c r="E26" s="89"/>
      <c r="F26" s="117"/>
    </row>
    <row r="94" spans="5:5" x14ac:dyDescent="0.25">
      <c r="E94" s="89"/>
    </row>
    <row r="111" spans="5:5" x14ac:dyDescent="0.25">
      <c r="E111" s="89"/>
    </row>
    <row r="122" spans="5:6" x14ac:dyDescent="0.25">
      <c r="E122" s="89"/>
      <c r="F122" s="117"/>
    </row>
    <row r="127" spans="5:6" x14ac:dyDescent="0.25">
      <c r="E127" s="89"/>
      <c r="F127" s="117"/>
    </row>
    <row r="164" spans="5:5" x14ac:dyDescent="0.25">
      <c r="E164" s="89"/>
    </row>
    <row r="176" spans="5:5" x14ac:dyDescent="0.25">
      <c r="E176" s="89"/>
    </row>
    <row r="183" spans="5:5" x14ac:dyDescent="0.25">
      <c r="E183" s="89"/>
    </row>
    <row r="252" spans="5:6" x14ac:dyDescent="0.25">
      <c r="E252" s="89"/>
      <c r="F252" s="117"/>
    </row>
    <row r="258" spans="5:5" x14ac:dyDescent="0.25">
      <c r="E258" s="89"/>
    </row>
    <row r="284" spans="5:5" x14ac:dyDescent="0.25">
      <c r="E284" s="89"/>
    </row>
    <row r="316" spans="5:5" x14ac:dyDescent="0.25">
      <c r="E316" s="89"/>
    </row>
    <row r="346" spans="5:5" x14ac:dyDescent="0.25">
      <c r="E346" s="89"/>
    </row>
    <row r="348" spans="5:5" x14ac:dyDescent="0.25">
      <c r="E348" s="89"/>
    </row>
    <row r="367" spans="5:5" x14ac:dyDescent="0.25">
      <c r="E367" s="89"/>
    </row>
    <row r="382" spans="5:5" x14ac:dyDescent="0.25">
      <c r="E382" s="89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4"/>
  <sheetViews>
    <sheetView workbookViewId="0">
      <selection activeCell="A8" sqref="A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43299</v>
      </c>
      <c r="C1" s="101"/>
      <c r="D1" s="102" t="s">
        <v>1335</v>
      </c>
      <c r="E1" s="103">
        <v>63.097000000000001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1356</v>
      </c>
      <c r="B4" s="128">
        <v>3.95</v>
      </c>
      <c r="C4" s="120"/>
      <c r="D4" s="112">
        <f t="shared" ref="D4:D8" si="0">(B4+C4)*$E$1</f>
        <v>249.23315000000002</v>
      </c>
      <c r="E4" s="230">
        <v>249</v>
      </c>
      <c r="F4" s="114">
        <f t="shared" ref="F4:F8" si="1">-D4+E4</f>
        <v>-0.23315000000002328</v>
      </c>
      <c r="G4" s="115"/>
    </row>
    <row r="5" spans="1:7" s="109" customFormat="1" x14ac:dyDescent="0.25">
      <c r="A5" s="133" t="s">
        <v>225</v>
      </c>
      <c r="B5" s="12">
        <v>13.95</v>
      </c>
      <c r="C5" s="120"/>
      <c r="D5" s="112">
        <f t="shared" si="0"/>
        <v>880.20314999999994</v>
      </c>
      <c r="E5" s="236">
        <v>880</v>
      </c>
      <c r="F5" s="114">
        <f t="shared" si="1"/>
        <v>-0.20314999999993688</v>
      </c>
      <c r="G5" s="115"/>
    </row>
    <row r="6" spans="1:7" s="109" customFormat="1" x14ac:dyDescent="0.25">
      <c r="A6" s="133" t="s">
        <v>694</v>
      </c>
      <c r="B6" s="12">
        <v>22.58</v>
      </c>
      <c r="C6" s="120"/>
      <c r="D6" s="112">
        <f t="shared" si="0"/>
        <v>1424.7302599999998</v>
      </c>
      <c r="E6" s="240">
        <v>1425</v>
      </c>
      <c r="F6" s="114">
        <f t="shared" si="1"/>
        <v>0.2697400000001835</v>
      </c>
      <c r="G6" s="115"/>
    </row>
    <row r="7" spans="1:7" s="109" customFormat="1" x14ac:dyDescent="0.25">
      <c r="A7" s="133" t="s">
        <v>1357</v>
      </c>
      <c r="B7" s="12">
        <v>19.5</v>
      </c>
      <c r="C7" s="120"/>
      <c r="D7" s="112">
        <f t="shared" si="0"/>
        <v>1230.3915</v>
      </c>
      <c r="E7" s="239">
        <v>1230</v>
      </c>
      <c r="F7" s="114">
        <f t="shared" si="1"/>
        <v>-0.39149999999995089</v>
      </c>
      <c r="G7" s="115"/>
    </row>
    <row r="8" spans="1:7" s="109" customFormat="1" x14ac:dyDescent="0.25">
      <c r="A8" s="133" t="s">
        <v>490</v>
      </c>
      <c r="B8" s="12">
        <v>20.22</v>
      </c>
      <c r="C8" s="120"/>
      <c r="D8" s="112">
        <f t="shared" si="0"/>
        <v>1275.82134</v>
      </c>
      <c r="E8" s="238">
        <v>1206</v>
      </c>
      <c r="F8" s="114">
        <f t="shared" si="1"/>
        <v>-69.821339999999964</v>
      </c>
      <c r="G8" s="115"/>
    </row>
    <row r="11" spans="1:7" x14ac:dyDescent="0.25">
      <c r="B11" s="116"/>
      <c r="C11" s="116"/>
    </row>
    <row r="12" spans="1:7" x14ac:dyDescent="0.25">
      <c r="B12" s="116"/>
      <c r="C12" s="116"/>
    </row>
    <row r="13" spans="1:7" x14ac:dyDescent="0.25">
      <c r="B13" s="116"/>
      <c r="C13" s="116"/>
    </row>
    <row r="17" spans="5:6" x14ac:dyDescent="0.25">
      <c r="E17" s="89"/>
      <c r="F17" s="117"/>
    </row>
    <row r="28" spans="5:6" x14ac:dyDescent="0.25">
      <c r="E28" s="89"/>
      <c r="F28" s="117"/>
    </row>
    <row r="96" spans="5:5" x14ac:dyDescent="0.25">
      <c r="E96" s="89"/>
    </row>
    <row r="113" spans="5:6" x14ac:dyDescent="0.25">
      <c r="E113" s="89"/>
    </row>
    <row r="124" spans="5:6" x14ac:dyDescent="0.25">
      <c r="E124" s="89"/>
      <c r="F124" s="117"/>
    </row>
    <row r="129" spans="5:6" x14ac:dyDescent="0.25">
      <c r="E129" s="89"/>
      <c r="F129" s="117"/>
    </row>
    <row r="166" spans="5:5" x14ac:dyDescent="0.25">
      <c r="E166" s="89"/>
    </row>
    <row r="178" spans="5:5" x14ac:dyDescent="0.25">
      <c r="E178" s="89"/>
    </row>
    <row r="185" spans="5:5" x14ac:dyDescent="0.25">
      <c r="E185" s="89"/>
    </row>
    <row r="254" spans="5:6" x14ac:dyDescent="0.25">
      <c r="E254" s="89"/>
      <c r="F254" s="117"/>
    </row>
    <row r="260" spans="5:5" x14ac:dyDescent="0.25">
      <c r="E260" s="89"/>
    </row>
    <row r="286" spans="5:5" x14ac:dyDescent="0.25">
      <c r="E286" s="89"/>
    </row>
    <row r="318" spans="5:5" x14ac:dyDescent="0.25">
      <c r="E318" s="89"/>
    </row>
    <row r="348" spans="5:5" x14ac:dyDescent="0.25">
      <c r="E348" s="89"/>
    </row>
    <row r="350" spans="5:5" x14ac:dyDescent="0.25">
      <c r="E350" s="89"/>
    </row>
    <row r="369" spans="5:5" x14ac:dyDescent="0.25">
      <c r="E369" s="89"/>
    </row>
    <row r="384" spans="5:5" x14ac:dyDescent="0.25">
      <c r="E384" s="89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6"/>
  <sheetViews>
    <sheetView workbookViewId="0">
      <selection activeCell="E8" sqref="E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43299</v>
      </c>
      <c r="C1" s="101"/>
      <c r="D1" s="102" t="s">
        <v>1335</v>
      </c>
      <c r="E1" s="103">
        <v>63.097000000000001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577</v>
      </c>
      <c r="B4" s="12">
        <v>15.58</v>
      </c>
      <c r="C4" s="120"/>
      <c r="D4" s="112">
        <f t="shared" ref="D4:D10" si="0">(B4+C4)*$E$1</f>
        <v>983.05126000000007</v>
      </c>
      <c r="E4" s="229">
        <v>983</v>
      </c>
      <c r="F4" s="114">
        <f t="shared" ref="F4:F10" si="1">-D4+E4</f>
        <v>-5.1260000000070249E-2</v>
      </c>
      <c r="G4" s="115"/>
    </row>
    <row r="5" spans="1:7" s="109" customFormat="1" x14ac:dyDescent="0.25">
      <c r="A5" s="133" t="s">
        <v>243</v>
      </c>
      <c r="B5" s="12">
        <v>24.99</v>
      </c>
      <c r="C5" s="120"/>
      <c r="D5" s="112">
        <f t="shared" si="0"/>
        <v>1576.79403</v>
      </c>
      <c r="E5" s="237">
        <v>1561</v>
      </c>
      <c r="F5" s="114">
        <f t="shared" si="1"/>
        <v>-15.794030000000021</v>
      </c>
      <c r="G5" s="115"/>
    </row>
    <row r="6" spans="1:7" s="109" customFormat="1" x14ac:dyDescent="0.25">
      <c r="A6" s="133" t="s">
        <v>1348</v>
      </c>
      <c r="B6" s="12">
        <v>14.93</v>
      </c>
      <c r="C6" s="120"/>
      <c r="D6" s="112">
        <f t="shared" si="0"/>
        <v>942.03821000000005</v>
      </c>
      <c r="E6" s="234">
        <v>942</v>
      </c>
      <c r="F6" s="114">
        <f t="shared" si="1"/>
        <v>-3.8210000000049149E-2</v>
      </c>
      <c r="G6" s="115"/>
    </row>
    <row r="7" spans="1:7" s="109" customFormat="1" x14ac:dyDescent="0.25">
      <c r="A7" s="133" t="s">
        <v>1198</v>
      </c>
      <c r="B7" s="12">
        <v>9.57</v>
      </c>
      <c r="C7" s="120"/>
      <c r="D7" s="112">
        <f t="shared" si="0"/>
        <v>603.83829000000003</v>
      </c>
      <c r="E7" s="231">
        <v>606</v>
      </c>
      <c r="F7" s="114">
        <f t="shared" si="1"/>
        <v>2.1617099999999709</v>
      </c>
      <c r="G7" s="115"/>
    </row>
    <row r="8" spans="1:7" s="109" customFormat="1" x14ac:dyDescent="0.25">
      <c r="A8" s="133" t="s">
        <v>1035</v>
      </c>
      <c r="B8" s="12">
        <v>10.7</v>
      </c>
      <c r="C8" s="120"/>
      <c r="D8" s="112">
        <f t="shared" ref="D8" si="2">(B8+C8)*$E$1</f>
        <v>675.13789999999995</v>
      </c>
      <c r="E8" s="203">
        <f>1000-325</f>
        <v>675</v>
      </c>
      <c r="F8" s="114">
        <f t="shared" ref="F8" si="3">-D8+E8</f>
        <v>-0.13789999999994507</v>
      </c>
      <c r="G8" s="115" t="s">
        <v>1376</v>
      </c>
    </row>
    <row r="9" spans="1:7" s="109" customFormat="1" x14ac:dyDescent="0.25">
      <c r="A9" s="133" t="s">
        <v>879</v>
      </c>
      <c r="B9" s="12">
        <v>8.3800000000000008</v>
      </c>
      <c r="C9" s="120"/>
      <c r="D9" s="112">
        <f t="shared" si="0"/>
        <v>528.75286000000006</v>
      </c>
      <c r="E9" s="241">
        <v>529</v>
      </c>
      <c r="F9" s="114">
        <f t="shared" si="1"/>
        <v>0.24713999999994485</v>
      </c>
      <c r="G9" s="115"/>
    </row>
    <row r="10" spans="1:7" s="109" customFormat="1" x14ac:dyDescent="0.25">
      <c r="A10" s="133" t="s">
        <v>788</v>
      </c>
      <c r="B10" s="12">
        <v>23.99</v>
      </c>
      <c r="C10" s="120"/>
      <c r="D10" s="112">
        <f t="shared" si="0"/>
        <v>1513.69703</v>
      </c>
      <c r="E10" s="235">
        <v>1514</v>
      </c>
      <c r="F10" s="114">
        <f t="shared" si="1"/>
        <v>0.30296999999995933</v>
      </c>
      <c r="G10" s="115"/>
    </row>
    <row r="13" spans="1:7" x14ac:dyDescent="0.25">
      <c r="B13" s="116"/>
      <c r="C13" s="116"/>
    </row>
    <row r="14" spans="1:7" x14ac:dyDescent="0.25">
      <c r="B14" s="116"/>
      <c r="C14" s="116"/>
    </row>
    <row r="15" spans="1:7" x14ac:dyDescent="0.25">
      <c r="B15" s="116"/>
      <c r="C15" s="116"/>
    </row>
    <row r="19" spans="5:6" x14ac:dyDescent="0.25">
      <c r="E19" s="89"/>
      <c r="F19" s="117"/>
    </row>
    <row r="30" spans="5:6" x14ac:dyDescent="0.25">
      <c r="E30" s="89"/>
      <c r="F30" s="117"/>
    </row>
    <row r="98" spans="5:5" x14ac:dyDescent="0.25">
      <c r="E98" s="89"/>
    </row>
    <row r="115" spans="5:6" x14ac:dyDescent="0.25">
      <c r="E115" s="89"/>
    </row>
    <row r="126" spans="5:6" x14ac:dyDescent="0.25">
      <c r="E126" s="89"/>
      <c r="F126" s="117"/>
    </row>
    <row r="131" spans="5:6" x14ac:dyDescent="0.25">
      <c r="E131" s="89"/>
      <c r="F131" s="117"/>
    </row>
    <row r="168" spans="5:5" x14ac:dyDescent="0.25">
      <c r="E168" s="89"/>
    </row>
    <row r="180" spans="5:5" x14ac:dyDescent="0.25">
      <c r="E180" s="89"/>
    </row>
    <row r="187" spans="5:5" x14ac:dyDescent="0.25">
      <c r="E187" s="89"/>
    </row>
    <row r="256" spans="5:6" x14ac:dyDescent="0.25">
      <c r="E256" s="89"/>
      <c r="F256" s="117"/>
    </row>
    <row r="262" spans="5:5" x14ac:dyDescent="0.25">
      <c r="E262" s="89"/>
    </row>
    <row r="288" spans="5:5" x14ac:dyDescent="0.25">
      <c r="E288" s="89"/>
    </row>
    <row r="320" spans="5:5" x14ac:dyDescent="0.25">
      <c r="E320" s="89"/>
    </row>
    <row r="350" spans="5:5" x14ac:dyDescent="0.25">
      <c r="E350" s="89"/>
    </row>
    <row r="352" spans="5:5" x14ac:dyDescent="0.25">
      <c r="E352" s="89"/>
    </row>
    <row r="371" spans="5:5" x14ac:dyDescent="0.25">
      <c r="E371" s="89"/>
    </row>
    <row r="386" spans="5:5" x14ac:dyDescent="0.25">
      <c r="E386" s="89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E9" sqref="E9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43297</v>
      </c>
      <c r="C1" s="101"/>
      <c r="D1" s="102" t="s">
        <v>1335</v>
      </c>
      <c r="E1" s="103">
        <v>63.197000000000003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1187</v>
      </c>
      <c r="B4" s="111">
        <v>37.909999999999997</v>
      </c>
      <c r="C4" s="120"/>
      <c r="D4" s="112">
        <f t="shared" ref="D4:D9" si="0">(B4+C4)*$E$1</f>
        <v>2395.7982699999998</v>
      </c>
      <c r="E4" s="203">
        <v>2396</v>
      </c>
      <c r="F4" s="114">
        <f t="shared" ref="F4:F9" si="1">-D4+E4</f>
        <v>0.20173000000022512</v>
      </c>
      <c r="G4" s="115"/>
    </row>
    <row r="5" spans="1:7" s="109" customFormat="1" x14ac:dyDescent="0.25">
      <c r="A5" s="133" t="s">
        <v>919</v>
      </c>
      <c r="B5" s="12">
        <v>12.55</v>
      </c>
      <c r="C5" s="120"/>
      <c r="D5" s="112">
        <f t="shared" si="0"/>
        <v>793.1223500000001</v>
      </c>
      <c r="E5" s="215">
        <v>793</v>
      </c>
      <c r="F5" s="114">
        <f t="shared" si="1"/>
        <v>-0.12235000000009677</v>
      </c>
      <c r="G5" s="115"/>
    </row>
    <row r="6" spans="1:7" s="109" customFormat="1" x14ac:dyDescent="0.25">
      <c r="A6" s="133" t="s">
        <v>1061</v>
      </c>
      <c r="B6" s="12">
        <v>19.46</v>
      </c>
      <c r="C6" s="120"/>
      <c r="D6" s="112">
        <f t="shared" si="0"/>
        <v>1229.8136200000001</v>
      </c>
      <c r="E6" s="212">
        <v>1230</v>
      </c>
      <c r="F6" s="114">
        <f t="shared" si="1"/>
        <v>0.18637999999987187</v>
      </c>
      <c r="G6" s="115"/>
    </row>
    <row r="7" spans="1:7" s="109" customFormat="1" x14ac:dyDescent="0.25">
      <c r="A7" s="133" t="s">
        <v>170</v>
      </c>
      <c r="B7" s="12">
        <v>19.62</v>
      </c>
      <c r="C7" s="120"/>
      <c r="D7" s="112">
        <f t="shared" si="0"/>
        <v>1239.9251400000001</v>
      </c>
      <c r="E7" s="232">
        <v>1240</v>
      </c>
      <c r="F7" s="114">
        <f t="shared" si="1"/>
        <v>7.4859999999944193E-2</v>
      </c>
      <c r="G7" s="115"/>
    </row>
    <row r="8" spans="1:7" s="109" customFormat="1" x14ac:dyDescent="0.25">
      <c r="A8" s="133" t="s">
        <v>1355</v>
      </c>
      <c r="B8" s="12">
        <v>12.17</v>
      </c>
      <c r="C8" s="120"/>
      <c r="D8" s="112">
        <f t="shared" si="0"/>
        <v>769.10748999999998</v>
      </c>
      <c r="E8" s="213">
        <v>769</v>
      </c>
      <c r="F8" s="114">
        <f t="shared" si="1"/>
        <v>-0.10748999999998432</v>
      </c>
      <c r="G8" s="115"/>
    </row>
    <row r="9" spans="1:7" s="109" customFormat="1" x14ac:dyDescent="0.25">
      <c r="A9" s="133" t="s">
        <v>259</v>
      </c>
      <c r="B9" s="120">
        <v>8.99</v>
      </c>
      <c r="C9" s="120"/>
      <c r="D9" s="112">
        <f t="shared" si="0"/>
        <v>568.14103</v>
      </c>
      <c r="E9" s="233">
        <v>568</v>
      </c>
      <c r="F9" s="114">
        <f t="shared" si="1"/>
        <v>-0.14103000000000065</v>
      </c>
      <c r="G9" s="115"/>
    </row>
    <row r="12" spans="1:7" x14ac:dyDescent="0.25">
      <c r="B12" s="116"/>
      <c r="C12" s="116"/>
    </row>
    <row r="13" spans="1:7" x14ac:dyDescent="0.25">
      <c r="B13" s="116"/>
      <c r="C13" s="116"/>
    </row>
    <row r="14" spans="1:7" x14ac:dyDescent="0.25">
      <c r="B14" s="116"/>
      <c r="C14" s="116"/>
    </row>
    <row r="18" spans="5:6" x14ac:dyDescent="0.25">
      <c r="E18" s="89"/>
      <c r="F18" s="117"/>
    </row>
    <row r="29" spans="5:6" x14ac:dyDescent="0.25">
      <c r="E29" s="89"/>
      <c r="F29" s="117"/>
    </row>
    <row r="97" spans="5:5" x14ac:dyDescent="0.25">
      <c r="E97" s="89"/>
    </row>
    <row r="114" spans="5:6" x14ac:dyDescent="0.25">
      <c r="E114" s="89"/>
    </row>
    <row r="125" spans="5:6" x14ac:dyDescent="0.25">
      <c r="E125" s="89"/>
      <c r="F125" s="117"/>
    </row>
    <row r="130" spans="5:6" x14ac:dyDescent="0.25">
      <c r="E130" s="89"/>
      <c r="F130" s="117"/>
    </row>
    <row r="167" spans="5:5" x14ac:dyDescent="0.25">
      <c r="E167" s="89"/>
    </row>
    <row r="179" spans="5:5" x14ac:dyDescent="0.25">
      <c r="E179" s="89"/>
    </row>
    <row r="186" spans="5:5" x14ac:dyDescent="0.25">
      <c r="E186" s="89"/>
    </row>
    <row r="255" spans="5:6" x14ac:dyDescent="0.25">
      <c r="E255" s="89"/>
      <c r="F255" s="117"/>
    </row>
    <row r="261" spans="5:5" x14ac:dyDescent="0.25">
      <c r="E261" s="89"/>
    </row>
    <row r="287" spans="5:5" x14ac:dyDescent="0.25">
      <c r="E287" s="89"/>
    </row>
    <row r="319" spans="5:5" x14ac:dyDescent="0.25">
      <c r="E319" s="89"/>
    </row>
    <row r="349" spans="5:5" x14ac:dyDescent="0.25">
      <c r="E349" s="89"/>
    </row>
    <row r="351" spans="5:5" x14ac:dyDescent="0.25">
      <c r="E351" s="89"/>
    </row>
    <row r="370" spans="5:5" x14ac:dyDescent="0.25">
      <c r="E370" s="89"/>
    </row>
    <row r="385" spans="5:5" x14ac:dyDescent="0.25">
      <c r="E385" s="89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E6" sqref="E6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43297</v>
      </c>
      <c r="C1" s="101"/>
      <c r="D1" s="102" t="s">
        <v>1335</v>
      </c>
      <c r="E1" s="103">
        <v>63.197000000000003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845</v>
      </c>
      <c r="B4" s="111">
        <v>55.63</v>
      </c>
      <c r="C4" s="120"/>
      <c r="D4" s="112">
        <f t="shared" ref="D4:D6" si="0">(B4+C4)*$E$1</f>
        <v>3515.6491100000003</v>
      </c>
      <c r="E4" s="217">
        <v>3516</v>
      </c>
      <c r="F4" s="114">
        <f t="shared" ref="F4:F6" si="1">-D4+E4</f>
        <v>0.35088999999970838</v>
      </c>
      <c r="G4" s="115"/>
    </row>
    <row r="5" spans="1:7" s="109" customFormat="1" x14ac:dyDescent="0.25">
      <c r="A5" s="133" t="s">
        <v>172</v>
      </c>
      <c r="B5" s="12">
        <v>26.98</v>
      </c>
      <c r="C5" s="120"/>
      <c r="D5" s="112">
        <f t="shared" si="0"/>
        <v>1705.0550600000001</v>
      </c>
      <c r="E5" s="216">
        <v>1705</v>
      </c>
      <c r="F5" s="114">
        <f t="shared" si="1"/>
        <v>-5.5060000000139553E-2</v>
      </c>
      <c r="G5" s="115"/>
    </row>
    <row r="6" spans="1:7" s="109" customFormat="1" x14ac:dyDescent="0.25">
      <c r="A6" s="133" t="s">
        <v>604</v>
      </c>
      <c r="B6" s="12">
        <v>53.67</v>
      </c>
      <c r="C6" s="120"/>
      <c r="D6" s="112">
        <f t="shared" si="0"/>
        <v>3391.7829900000002</v>
      </c>
      <c r="E6" s="218">
        <v>3392</v>
      </c>
      <c r="F6" s="114">
        <f t="shared" si="1"/>
        <v>0.2170099999998456</v>
      </c>
      <c r="G6" s="115"/>
    </row>
    <row r="9" spans="1:7" x14ac:dyDescent="0.25">
      <c r="B9" s="116"/>
      <c r="C9" s="116"/>
    </row>
    <row r="10" spans="1:7" x14ac:dyDescent="0.25">
      <c r="B10" s="116"/>
      <c r="C10" s="116"/>
    </row>
    <row r="11" spans="1:7" x14ac:dyDescent="0.25">
      <c r="B11" s="116"/>
      <c r="C11" s="116"/>
    </row>
    <row r="15" spans="1:7" x14ac:dyDescent="0.25">
      <c r="E15" s="89"/>
      <c r="F15" s="117"/>
    </row>
    <row r="26" spans="5:6" x14ac:dyDescent="0.25">
      <c r="E26" s="89"/>
      <c r="F26" s="117"/>
    </row>
    <row r="94" spans="5:5" x14ac:dyDescent="0.25">
      <c r="E94" s="89"/>
    </row>
    <row r="111" spans="5:5" x14ac:dyDescent="0.25">
      <c r="E111" s="89"/>
    </row>
    <row r="122" spans="5:6" x14ac:dyDescent="0.25">
      <c r="E122" s="89"/>
      <c r="F122" s="117"/>
    </row>
    <row r="127" spans="5:6" x14ac:dyDescent="0.25">
      <c r="E127" s="89"/>
      <c r="F127" s="117"/>
    </row>
    <row r="164" spans="5:5" x14ac:dyDescent="0.25">
      <c r="E164" s="89"/>
    </row>
    <row r="176" spans="5:5" x14ac:dyDescent="0.25">
      <c r="E176" s="89"/>
    </row>
    <row r="183" spans="5:5" x14ac:dyDescent="0.25">
      <c r="E183" s="89"/>
    </row>
    <row r="252" spans="5:6" x14ac:dyDescent="0.25">
      <c r="E252" s="89"/>
      <c r="F252" s="117"/>
    </row>
    <row r="258" spans="5:5" x14ac:dyDescent="0.25">
      <c r="E258" s="89"/>
    </row>
    <row r="284" spans="5:5" x14ac:dyDescent="0.25">
      <c r="E284" s="89"/>
    </row>
    <row r="316" spans="5:5" x14ac:dyDescent="0.25">
      <c r="E316" s="89"/>
    </row>
    <row r="346" spans="5:5" x14ac:dyDescent="0.25">
      <c r="E346" s="89"/>
    </row>
    <row r="348" spans="5:5" x14ac:dyDescent="0.25">
      <c r="E348" s="89"/>
    </row>
    <row r="367" spans="5:5" x14ac:dyDescent="0.25">
      <c r="E367" s="89"/>
    </row>
    <row r="382" spans="5:5" x14ac:dyDescent="0.25">
      <c r="E382" s="89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8"/>
  <sheetViews>
    <sheetView workbookViewId="0">
      <selection activeCell="E6" sqref="E6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43297</v>
      </c>
      <c r="C1" s="101"/>
      <c r="D1" s="102" t="s">
        <v>1335</v>
      </c>
      <c r="E1" s="103">
        <v>63.197000000000003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707</v>
      </c>
      <c r="B4" s="12">
        <v>10.029999999999999</v>
      </c>
      <c r="C4" s="120"/>
      <c r="D4" s="112">
        <f t="shared" ref="D4:D12" si="0">(B4+C4)*$E$1</f>
        <v>633.86590999999999</v>
      </c>
      <c r="E4" s="220">
        <v>634</v>
      </c>
      <c r="F4" s="114">
        <f t="shared" ref="F4:F12" si="1">-D4+E4</f>
        <v>0.1340900000000147</v>
      </c>
      <c r="G4" s="115"/>
    </row>
    <row r="5" spans="1:7" s="109" customFormat="1" x14ac:dyDescent="0.25">
      <c r="A5" s="133" t="s">
        <v>1035</v>
      </c>
      <c r="B5" s="12">
        <v>7.97</v>
      </c>
      <c r="C5" s="120"/>
      <c r="D5" s="112">
        <f t="shared" si="0"/>
        <v>503.68009000000001</v>
      </c>
      <c r="E5" s="203">
        <v>504</v>
      </c>
      <c r="F5" s="114">
        <f t="shared" si="1"/>
        <v>0.31990999999999303</v>
      </c>
      <c r="G5" s="115"/>
    </row>
    <row r="6" spans="1:7" s="109" customFormat="1" x14ac:dyDescent="0.25">
      <c r="A6" s="133" t="s">
        <v>99</v>
      </c>
      <c r="B6" s="12">
        <v>22.43</v>
      </c>
      <c r="C6" s="120"/>
      <c r="D6" s="112">
        <f t="shared" ref="D6:D8" si="2">(B6+C6)*$E$1</f>
        <v>1417.5087100000001</v>
      </c>
      <c r="E6" s="221">
        <v>1417</v>
      </c>
      <c r="F6" s="114">
        <f t="shared" ref="F6:F8" si="3">-D6+E6</f>
        <v>-0.50871000000006461</v>
      </c>
      <c r="G6" s="115"/>
    </row>
    <row r="7" spans="1:7" s="109" customFormat="1" x14ac:dyDescent="0.25">
      <c r="A7" s="133" t="s">
        <v>833</v>
      </c>
      <c r="B7" s="12">
        <v>16.989999999999998</v>
      </c>
      <c r="C7" s="120"/>
      <c r="D7" s="112">
        <f t="shared" si="2"/>
        <v>1073.71703</v>
      </c>
      <c r="E7" s="219">
        <v>1074</v>
      </c>
      <c r="F7" s="114">
        <f t="shared" si="3"/>
        <v>0.28296999999997752</v>
      </c>
      <c r="G7" s="115"/>
    </row>
    <row r="8" spans="1:7" s="109" customFormat="1" x14ac:dyDescent="0.25">
      <c r="A8" s="133" t="s">
        <v>974</v>
      </c>
      <c r="B8" s="12">
        <v>4.99</v>
      </c>
      <c r="C8" s="120"/>
      <c r="D8" s="112">
        <f t="shared" si="2"/>
        <v>315.35303000000005</v>
      </c>
      <c r="E8" s="222">
        <v>315</v>
      </c>
      <c r="F8" s="114">
        <f t="shared" si="3"/>
        <v>-0.35303000000004658</v>
      </c>
      <c r="G8" s="115"/>
    </row>
    <row r="9" spans="1:7" s="109" customFormat="1" x14ac:dyDescent="0.25">
      <c r="A9" s="133" t="s">
        <v>1353</v>
      </c>
      <c r="B9" s="12">
        <v>5.99</v>
      </c>
      <c r="C9" s="120"/>
      <c r="D9" s="112">
        <f t="shared" si="0"/>
        <v>378.55003000000005</v>
      </c>
      <c r="E9" s="211">
        <v>378</v>
      </c>
      <c r="F9" s="114">
        <f t="shared" si="1"/>
        <v>-0.55003000000004931</v>
      </c>
      <c r="G9" s="115"/>
    </row>
    <row r="10" spans="1:7" s="109" customFormat="1" x14ac:dyDescent="0.25">
      <c r="A10" s="133" t="s">
        <v>506</v>
      </c>
      <c r="B10" s="12">
        <v>17.989999999999998</v>
      </c>
      <c r="C10" s="120"/>
      <c r="D10" s="112">
        <f t="shared" si="0"/>
        <v>1136.9140299999999</v>
      </c>
      <c r="E10" s="214">
        <v>1137</v>
      </c>
      <c r="F10" s="114">
        <f t="shared" si="1"/>
        <v>8.5970000000088476E-2</v>
      </c>
      <c r="G10" s="115"/>
    </row>
    <row r="11" spans="1:7" s="109" customFormat="1" x14ac:dyDescent="0.25">
      <c r="A11" s="133" t="s">
        <v>1198</v>
      </c>
      <c r="B11" s="128">
        <v>20.7</v>
      </c>
      <c r="C11" s="120"/>
      <c r="D11" s="112">
        <f t="shared" si="0"/>
        <v>1308.1778999999999</v>
      </c>
      <c r="E11" s="209">
        <v>1308</v>
      </c>
      <c r="F11" s="114">
        <f t="shared" si="1"/>
        <v>-0.17789999999990869</v>
      </c>
      <c r="G11" s="115"/>
    </row>
    <row r="12" spans="1:7" s="109" customFormat="1" x14ac:dyDescent="0.25">
      <c r="A12" s="133" t="s">
        <v>1354</v>
      </c>
      <c r="B12" s="12">
        <v>6.04</v>
      </c>
      <c r="C12" s="120"/>
      <c r="D12" s="112">
        <f t="shared" si="0"/>
        <v>381.70988</v>
      </c>
      <c r="E12" s="210">
        <f>692-310</f>
        <v>382</v>
      </c>
      <c r="F12" s="114">
        <f t="shared" si="1"/>
        <v>0.29012000000000171</v>
      </c>
      <c r="G12" s="115"/>
    </row>
    <row r="15" spans="1:7" x14ac:dyDescent="0.25">
      <c r="B15" s="116"/>
      <c r="C15" s="116"/>
    </row>
    <row r="16" spans="1:7" x14ac:dyDescent="0.25">
      <c r="B16" s="116"/>
      <c r="C16" s="116"/>
    </row>
    <row r="17" spans="2:6" x14ac:dyDescent="0.25">
      <c r="B17" s="116"/>
      <c r="C17" s="116"/>
    </row>
    <row r="21" spans="2:6" x14ac:dyDescent="0.25">
      <c r="E21" s="89"/>
      <c r="F21" s="117"/>
    </row>
    <row r="32" spans="2:6" x14ac:dyDescent="0.25">
      <c r="E32" s="89"/>
      <c r="F32" s="117"/>
    </row>
    <row r="100" spans="5:5" x14ac:dyDescent="0.25">
      <c r="E100" s="89"/>
    </row>
    <row r="117" spans="5:6" x14ac:dyDescent="0.25">
      <c r="E117" s="89"/>
    </row>
    <row r="128" spans="5:6" x14ac:dyDescent="0.25">
      <c r="E128" s="89"/>
      <c r="F128" s="117"/>
    </row>
    <row r="133" spans="5:6" x14ac:dyDescent="0.25">
      <c r="E133" s="89"/>
      <c r="F133" s="117"/>
    </row>
    <row r="170" spans="5:5" x14ac:dyDescent="0.25">
      <c r="E170" s="89"/>
    </row>
    <row r="182" spans="5:5" x14ac:dyDescent="0.25">
      <c r="E182" s="89"/>
    </row>
    <row r="189" spans="5:5" x14ac:dyDescent="0.25">
      <c r="E189" s="89"/>
    </row>
    <row r="258" spans="5:6" x14ac:dyDescent="0.25">
      <c r="E258" s="89"/>
      <c r="F258" s="117"/>
    </row>
    <row r="264" spans="5:6" x14ac:dyDescent="0.25">
      <c r="E264" s="89"/>
    </row>
    <row r="290" spans="5:5" x14ac:dyDescent="0.25">
      <c r="E290" s="89"/>
    </row>
    <row r="322" spans="5:5" x14ac:dyDescent="0.25">
      <c r="E322" s="89"/>
    </row>
    <row r="352" spans="5:5" x14ac:dyDescent="0.25">
      <c r="E352" s="89"/>
    </row>
    <row r="354" spans="5:5" x14ac:dyDescent="0.25">
      <c r="E354" s="89"/>
    </row>
    <row r="373" spans="5:5" x14ac:dyDescent="0.25">
      <c r="E373" s="89"/>
    </row>
    <row r="388" spans="5:5" x14ac:dyDescent="0.25">
      <c r="E388" s="89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I31" sqref="I31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43292</v>
      </c>
      <c r="C1" s="101"/>
      <c r="D1" s="102" t="s">
        <v>1335</v>
      </c>
      <c r="E1" s="103">
        <v>63.37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1192</v>
      </c>
      <c r="B4" s="111">
        <v>5.39</v>
      </c>
      <c r="C4" s="120"/>
      <c r="D4" s="112">
        <f t="shared" ref="D4:D9" si="0">(B4+C4)*$E$1</f>
        <v>341.56429999999995</v>
      </c>
      <c r="E4" s="200">
        <v>341</v>
      </c>
      <c r="F4" s="114">
        <f t="shared" ref="F4:F9" si="1">-D4+E4</f>
        <v>-0.56429999999994607</v>
      </c>
      <c r="G4" s="115"/>
    </row>
    <row r="5" spans="1:7" s="109" customFormat="1" x14ac:dyDescent="0.25">
      <c r="A5" s="133" t="s">
        <v>1046</v>
      </c>
      <c r="B5" s="12">
        <v>17.98</v>
      </c>
      <c r="C5" s="120"/>
      <c r="D5" s="112">
        <f t="shared" si="0"/>
        <v>1139.3925999999999</v>
      </c>
      <c r="E5" s="201">
        <v>1139</v>
      </c>
      <c r="F5" s="114">
        <f t="shared" si="1"/>
        <v>-0.39259999999990214</v>
      </c>
      <c r="G5" s="115"/>
    </row>
    <row r="6" spans="1:7" s="109" customFormat="1" x14ac:dyDescent="0.25">
      <c r="A6" s="133" t="s">
        <v>714</v>
      </c>
      <c r="B6" s="12">
        <v>6.59</v>
      </c>
      <c r="C6" s="120"/>
      <c r="D6" s="112">
        <f t="shared" si="0"/>
        <v>417.60829999999999</v>
      </c>
      <c r="E6" s="207">
        <v>418</v>
      </c>
      <c r="F6" s="114">
        <f t="shared" si="1"/>
        <v>0.39170000000001437</v>
      </c>
      <c r="G6" s="115"/>
    </row>
    <row r="7" spans="1:7" s="109" customFormat="1" x14ac:dyDescent="0.25">
      <c r="A7" s="133" t="s">
        <v>99</v>
      </c>
      <c r="B7" s="12">
        <v>51.77</v>
      </c>
      <c r="C7" s="120"/>
      <c r="D7" s="112">
        <f t="shared" ref="D7:D8" si="2">(B7+C7)*$E$1</f>
        <v>3280.6649000000002</v>
      </c>
      <c r="E7" s="208">
        <v>3281</v>
      </c>
      <c r="F7" s="114">
        <f t="shared" ref="F7:F8" si="3">-D7+E7</f>
        <v>0.3350999999997839</v>
      </c>
      <c r="G7" s="115"/>
    </row>
    <row r="8" spans="1:7" s="109" customFormat="1" x14ac:dyDescent="0.25">
      <c r="A8" s="133" t="s">
        <v>1201</v>
      </c>
      <c r="B8" s="12">
        <v>36.32</v>
      </c>
      <c r="C8" s="120"/>
      <c r="D8" s="112">
        <f t="shared" si="2"/>
        <v>2301.5983999999999</v>
      </c>
      <c r="E8" s="228">
        <v>2302</v>
      </c>
      <c r="F8" s="114">
        <f t="shared" si="3"/>
        <v>0.40160000000014406</v>
      </c>
      <c r="G8" s="115"/>
    </row>
    <row r="9" spans="1:7" s="109" customFormat="1" x14ac:dyDescent="0.25">
      <c r="A9" s="133" t="s">
        <v>695</v>
      </c>
      <c r="B9" s="120">
        <v>47.64</v>
      </c>
      <c r="C9" s="120"/>
      <c r="D9" s="112">
        <f t="shared" si="0"/>
        <v>3018.9467999999997</v>
      </c>
      <c r="E9" s="202">
        <v>3019</v>
      </c>
      <c r="F9" s="114">
        <f t="shared" si="1"/>
        <v>5.3200000000288128E-2</v>
      </c>
      <c r="G9" s="115"/>
    </row>
    <row r="12" spans="1:7" x14ac:dyDescent="0.25">
      <c r="B12" s="116"/>
      <c r="C12" s="116"/>
    </row>
    <row r="13" spans="1:7" x14ac:dyDescent="0.25">
      <c r="B13" s="116"/>
      <c r="C13" s="116"/>
    </row>
    <row r="14" spans="1:7" x14ac:dyDescent="0.25">
      <c r="B14" s="116"/>
      <c r="C14" s="116"/>
    </row>
    <row r="18" spans="5:6" x14ac:dyDescent="0.25">
      <c r="E18" s="89"/>
      <c r="F18" s="117"/>
    </row>
    <row r="29" spans="5:6" x14ac:dyDescent="0.25">
      <c r="E29" s="89"/>
      <c r="F29" s="117"/>
    </row>
    <row r="97" spans="5:5" x14ac:dyDescent="0.25">
      <c r="E97" s="89"/>
    </row>
    <row r="114" spans="5:6" x14ac:dyDescent="0.25">
      <c r="E114" s="89"/>
    </row>
    <row r="125" spans="5:6" x14ac:dyDescent="0.25">
      <c r="E125" s="89"/>
      <c r="F125" s="117"/>
    </row>
    <row r="130" spans="5:6" x14ac:dyDescent="0.25">
      <c r="E130" s="89"/>
      <c r="F130" s="117"/>
    </row>
    <row r="167" spans="5:5" x14ac:dyDescent="0.25">
      <c r="E167" s="89"/>
    </row>
    <row r="179" spans="5:5" x14ac:dyDescent="0.25">
      <c r="E179" s="89"/>
    </row>
    <row r="186" spans="5:5" x14ac:dyDescent="0.25">
      <c r="E186" s="89"/>
    </row>
    <row r="255" spans="5:6" x14ac:dyDescent="0.25">
      <c r="E255" s="89"/>
      <c r="F255" s="117"/>
    </row>
    <row r="261" spans="5:5" x14ac:dyDescent="0.25">
      <c r="E261" s="89"/>
    </row>
    <row r="287" spans="5:5" x14ac:dyDescent="0.25">
      <c r="E287" s="89"/>
    </row>
    <row r="319" spans="5:5" x14ac:dyDescent="0.25">
      <c r="E319" s="89"/>
    </row>
    <row r="349" spans="5:5" x14ac:dyDescent="0.25">
      <c r="E349" s="89"/>
    </row>
    <row r="351" spans="5:5" x14ac:dyDescent="0.25">
      <c r="E351" s="89"/>
    </row>
    <row r="370" spans="5:5" x14ac:dyDescent="0.25">
      <c r="E370" s="89"/>
    </row>
    <row r="385" spans="5:5" x14ac:dyDescent="0.25">
      <c r="E385" s="89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B18" sqref="B1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43289</v>
      </c>
      <c r="C1" s="101"/>
      <c r="D1" s="102" t="s">
        <v>1335</v>
      </c>
      <c r="E1" s="103">
        <v>63.601999999999997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268</v>
      </c>
      <c r="B4" s="12">
        <v>11.98</v>
      </c>
      <c r="C4" s="120"/>
      <c r="D4" s="112">
        <f t="shared" ref="D4:D7" si="0">(B4+C4)*$E$1</f>
        <v>761.95195999999999</v>
      </c>
      <c r="E4" s="195">
        <v>762</v>
      </c>
      <c r="F4" s="114">
        <f t="shared" ref="F4:F7" si="1">-D4+E4</f>
        <v>4.8040000000014516E-2</v>
      </c>
      <c r="G4" s="115"/>
    </row>
    <row r="5" spans="1:7" s="109" customFormat="1" x14ac:dyDescent="0.25">
      <c r="A5" s="133" t="s">
        <v>545</v>
      </c>
      <c r="B5" s="12">
        <v>15.25</v>
      </c>
      <c r="C5" s="120"/>
      <c r="D5" s="112">
        <f t="shared" si="0"/>
        <v>969.93049999999994</v>
      </c>
      <c r="E5" s="199">
        <v>970</v>
      </c>
      <c r="F5" s="114">
        <f t="shared" si="1"/>
        <v>6.9500000000061846E-2</v>
      </c>
      <c r="G5" s="115"/>
    </row>
    <row r="6" spans="1:7" s="109" customFormat="1" x14ac:dyDescent="0.25">
      <c r="A6" s="133" t="s">
        <v>735</v>
      </c>
      <c r="B6" s="12">
        <v>20.420000000000002</v>
      </c>
      <c r="C6" s="120"/>
      <c r="D6" s="112">
        <f t="shared" si="0"/>
        <v>1298.7528400000001</v>
      </c>
      <c r="E6" s="198">
        <v>1299</v>
      </c>
      <c r="F6" s="114">
        <f t="shared" si="1"/>
        <v>0.24715999999989435</v>
      </c>
      <c r="G6" s="115"/>
    </row>
    <row r="7" spans="1:7" s="109" customFormat="1" x14ac:dyDescent="0.25">
      <c r="A7" s="133" t="s">
        <v>879</v>
      </c>
      <c r="B7" s="120">
        <v>14.36</v>
      </c>
      <c r="C7" s="120"/>
      <c r="D7" s="112">
        <f t="shared" si="0"/>
        <v>913.32471999999996</v>
      </c>
      <c r="E7" s="196">
        <v>913</v>
      </c>
      <c r="F7" s="114">
        <f t="shared" si="1"/>
        <v>-0.3247199999999566</v>
      </c>
      <c r="G7" s="115"/>
    </row>
    <row r="10" spans="1:7" x14ac:dyDescent="0.25">
      <c r="B10" s="116"/>
      <c r="C10" s="116"/>
    </row>
    <row r="11" spans="1:7" x14ac:dyDescent="0.25">
      <c r="B11" s="116"/>
      <c r="C11" s="116"/>
    </row>
    <row r="12" spans="1:7" x14ac:dyDescent="0.25">
      <c r="B12" s="116"/>
      <c r="C12" s="116"/>
    </row>
    <row r="16" spans="1:7" x14ac:dyDescent="0.25">
      <c r="E16" s="89"/>
      <c r="F16" s="117"/>
    </row>
    <row r="27" spans="5:6" x14ac:dyDescent="0.25">
      <c r="E27" s="89"/>
      <c r="F27" s="117"/>
    </row>
    <row r="95" spans="5:5" x14ac:dyDescent="0.25">
      <c r="E95" s="89"/>
    </row>
    <row r="112" spans="5:5" x14ac:dyDescent="0.25">
      <c r="E112" s="89"/>
    </row>
    <row r="123" spans="5:6" x14ac:dyDescent="0.25">
      <c r="E123" s="89"/>
      <c r="F123" s="117"/>
    </row>
    <row r="128" spans="5:6" x14ac:dyDescent="0.25">
      <c r="E128" s="89"/>
      <c r="F128" s="117"/>
    </row>
    <row r="165" spans="5:5" x14ac:dyDescent="0.25">
      <c r="E165" s="89"/>
    </row>
    <row r="177" spans="5:5" x14ac:dyDescent="0.25">
      <c r="E177" s="89"/>
    </row>
    <row r="184" spans="5:5" x14ac:dyDescent="0.25">
      <c r="E184" s="89"/>
    </row>
    <row r="253" spans="5:6" x14ac:dyDescent="0.25">
      <c r="E253" s="89"/>
      <c r="F253" s="117"/>
    </row>
    <row r="259" spans="5:5" x14ac:dyDescent="0.25">
      <c r="E259" s="89"/>
    </row>
    <row r="285" spans="5:5" x14ac:dyDescent="0.25">
      <c r="E285" s="89"/>
    </row>
    <row r="317" spans="5:5" x14ac:dyDescent="0.25">
      <c r="E317" s="89"/>
    </row>
    <row r="347" spans="5:5" x14ac:dyDescent="0.25">
      <c r="E347" s="89"/>
    </row>
    <row r="349" spans="5:5" x14ac:dyDescent="0.25">
      <c r="E349" s="89"/>
    </row>
    <row r="368" spans="5:5" x14ac:dyDescent="0.25">
      <c r="E368" s="89"/>
    </row>
    <row r="383" spans="5:5" x14ac:dyDescent="0.25">
      <c r="E383" s="89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7" sqref="E7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43289</v>
      </c>
      <c r="C1" s="101"/>
      <c r="D1" s="102" t="s">
        <v>1335</v>
      </c>
      <c r="E1" s="103">
        <v>63.601999999999997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1198</v>
      </c>
      <c r="B4" s="12">
        <v>81.48</v>
      </c>
      <c r="C4" s="120"/>
      <c r="D4" s="112">
        <f t="shared" ref="D4:D7" si="0">(B4+C4)*$E$1</f>
        <v>5182.2909600000003</v>
      </c>
      <c r="E4" s="194">
        <v>5182</v>
      </c>
      <c r="F4" s="114">
        <f t="shared" ref="F4:F7" si="1">-D4+E4</f>
        <v>-0.29096000000026834</v>
      </c>
      <c r="G4" s="115"/>
    </row>
    <row r="5" spans="1:7" s="109" customFormat="1" x14ac:dyDescent="0.25">
      <c r="A5" s="133" t="s">
        <v>1352</v>
      </c>
      <c r="B5" s="12">
        <v>10</v>
      </c>
      <c r="C5" s="120"/>
      <c r="D5" s="112">
        <f t="shared" si="0"/>
        <v>636.02</v>
      </c>
      <c r="E5" s="193">
        <v>636</v>
      </c>
      <c r="F5" s="114">
        <f t="shared" si="1"/>
        <v>-1.999999999998181E-2</v>
      </c>
      <c r="G5" s="115"/>
    </row>
    <row r="6" spans="1:7" s="109" customFormat="1" x14ac:dyDescent="0.25">
      <c r="A6" s="133" t="s">
        <v>999</v>
      </c>
      <c r="B6" s="12">
        <v>7.99</v>
      </c>
      <c r="C6" s="120"/>
      <c r="D6" s="112">
        <f t="shared" si="0"/>
        <v>508.17998</v>
      </c>
      <c r="E6" s="192">
        <v>508</v>
      </c>
      <c r="F6" s="114">
        <f t="shared" si="1"/>
        <v>-0.17998000000000047</v>
      </c>
      <c r="G6" s="115"/>
    </row>
    <row r="7" spans="1:7" s="109" customFormat="1" x14ac:dyDescent="0.25">
      <c r="A7" s="133" t="s">
        <v>397</v>
      </c>
      <c r="B7" s="12">
        <v>17.079999999999998</v>
      </c>
      <c r="C7" s="120"/>
      <c r="D7" s="112">
        <f t="shared" si="0"/>
        <v>1086.3221599999999</v>
      </c>
      <c r="E7" s="197">
        <v>1086</v>
      </c>
      <c r="F7" s="114">
        <f t="shared" si="1"/>
        <v>-0.32215999999993983</v>
      </c>
      <c r="G7" s="115"/>
    </row>
    <row r="10" spans="1:7" x14ac:dyDescent="0.25">
      <c r="B10" s="116"/>
      <c r="C10" s="116"/>
    </row>
    <row r="11" spans="1:7" x14ac:dyDescent="0.25">
      <c r="B11" s="116"/>
      <c r="C11" s="116"/>
    </row>
    <row r="12" spans="1:7" x14ac:dyDescent="0.25">
      <c r="B12" s="116"/>
      <c r="C12" s="116"/>
    </row>
    <row r="16" spans="1:7" x14ac:dyDescent="0.25">
      <c r="E16" s="89"/>
      <c r="F16" s="117"/>
    </row>
    <row r="27" spans="5:6" x14ac:dyDescent="0.25">
      <c r="E27" s="89"/>
      <c r="F27" s="117"/>
    </row>
    <row r="95" spans="5:5" x14ac:dyDescent="0.25">
      <c r="E95" s="89"/>
    </row>
    <row r="112" spans="5:5" x14ac:dyDescent="0.25">
      <c r="E112" s="89"/>
    </row>
    <row r="123" spans="5:6" x14ac:dyDescent="0.25">
      <c r="E123" s="89"/>
      <c r="F123" s="117"/>
    </row>
    <row r="128" spans="5:6" x14ac:dyDescent="0.25">
      <c r="E128" s="89"/>
      <c r="F128" s="117"/>
    </row>
    <row r="165" spans="5:5" x14ac:dyDescent="0.25">
      <c r="E165" s="89"/>
    </row>
    <row r="177" spans="5:5" x14ac:dyDescent="0.25">
      <c r="E177" s="89"/>
    </row>
    <row r="184" spans="5:5" x14ac:dyDescent="0.25">
      <c r="E184" s="89"/>
    </row>
    <row r="253" spans="5:6" x14ac:dyDescent="0.25">
      <c r="E253" s="89"/>
      <c r="F253" s="117"/>
    </row>
    <row r="259" spans="5:5" x14ac:dyDescent="0.25">
      <c r="E259" s="89"/>
    </row>
    <row r="285" spans="5:5" x14ac:dyDescent="0.25">
      <c r="E285" s="89"/>
    </row>
    <row r="317" spans="5:5" x14ac:dyDescent="0.25">
      <c r="E317" s="89"/>
    </row>
    <row r="347" spans="5:5" x14ac:dyDescent="0.25">
      <c r="E347" s="89"/>
    </row>
    <row r="349" spans="5:5" x14ac:dyDescent="0.25">
      <c r="E349" s="89"/>
    </row>
    <row r="368" spans="5:5" x14ac:dyDescent="0.25">
      <c r="E368" s="89"/>
    </row>
    <row r="383" spans="5:5" x14ac:dyDescent="0.25">
      <c r="E383" s="89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6"/>
  <sheetViews>
    <sheetView workbookViewId="0">
      <selection activeCell="C21" sqref="C21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43285</v>
      </c>
      <c r="C1" s="101"/>
      <c r="D1" s="102" t="s">
        <v>1335</v>
      </c>
      <c r="E1" s="103">
        <v>63.881999999999998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1268</v>
      </c>
      <c r="B4" s="12">
        <v>12.22</v>
      </c>
      <c r="C4" s="120"/>
      <c r="D4" s="112">
        <f t="shared" ref="D4:D5" si="0">(B4+C4)*$E$1</f>
        <v>780.63804000000005</v>
      </c>
      <c r="E4" s="190">
        <v>781</v>
      </c>
      <c r="F4" s="114">
        <f t="shared" ref="F4:F10" si="1">-D4+E4</f>
        <v>0.36195999999995365</v>
      </c>
      <c r="G4" s="115"/>
    </row>
    <row r="5" spans="1:7" s="109" customFormat="1" x14ac:dyDescent="0.25">
      <c r="A5" s="133" t="s">
        <v>807</v>
      </c>
      <c r="B5" s="12">
        <v>15.1</v>
      </c>
      <c r="C5" s="120"/>
      <c r="D5" s="112">
        <f t="shared" si="0"/>
        <v>964.6182</v>
      </c>
      <c r="E5" s="187">
        <v>965</v>
      </c>
      <c r="F5" s="114">
        <f t="shared" si="1"/>
        <v>0.38179999999999836</v>
      </c>
      <c r="G5" s="115"/>
    </row>
    <row r="6" spans="1:7" s="109" customFormat="1" x14ac:dyDescent="0.25">
      <c r="A6" s="133" t="s">
        <v>716</v>
      </c>
      <c r="B6" s="12">
        <v>5.0199999999999996</v>
      </c>
      <c r="C6" s="120"/>
      <c r="D6" s="112">
        <f t="shared" ref="D6:D7" si="2">(B6+C6)*$E$1</f>
        <v>320.68763999999999</v>
      </c>
      <c r="E6" s="203">
        <v>321</v>
      </c>
      <c r="F6" s="114">
        <f t="shared" ref="F6:F7" si="3">-D6+E6</f>
        <v>0.31236000000001241</v>
      </c>
      <c r="G6" s="115"/>
    </row>
    <row r="7" spans="1:7" s="109" customFormat="1" x14ac:dyDescent="0.25">
      <c r="A7" s="133" t="s">
        <v>879</v>
      </c>
      <c r="B7" s="12">
        <v>15.58</v>
      </c>
      <c r="C7" s="120"/>
      <c r="D7" s="112">
        <f t="shared" si="2"/>
        <v>995.28156000000001</v>
      </c>
      <c r="E7" s="186">
        <v>995</v>
      </c>
      <c r="F7" s="114">
        <f t="shared" si="3"/>
        <v>-0.28156000000001313</v>
      </c>
      <c r="G7" s="115"/>
    </row>
    <row r="8" spans="1:7" s="109" customFormat="1" x14ac:dyDescent="0.25">
      <c r="A8" s="133" t="s">
        <v>999</v>
      </c>
      <c r="B8" s="12">
        <v>27.19</v>
      </c>
      <c r="C8" s="120"/>
      <c r="D8" s="112">
        <f>(B8+C8)*$E$1</f>
        <v>1736.9515799999999</v>
      </c>
      <c r="E8" s="188">
        <v>1737</v>
      </c>
      <c r="F8" s="114">
        <f t="shared" ref="F8:F9" si="4">-D8+E8</f>
        <v>4.8420000000078289E-2</v>
      </c>
      <c r="G8" s="115"/>
    </row>
    <row r="9" spans="1:7" s="109" customFormat="1" x14ac:dyDescent="0.25">
      <c r="A9" s="133" t="s">
        <v>1317</v>
      </c>
      <c r="B9" s="12">
        <v>12.58</v>
      </c>
      <c r="C9" s="120"/>
      <c r="D9" s="112">
        <f t="shared" ref="D9" si="5">(B9+C9)*$E$1</f>
        <v>803.63555999999994</v>
      </c>
      <c r="E9" s="189">
        <v>803</v>
      </c>
      <c r="F9" s="114">
        <f t="shared" si="4"/>
        <v>-0.63555999999994128</v>
      </c>
      <c r="G9" s="115"/>
    </row>
    <row r="10" spans="1:7" s="109" customFormat="1" x14ac:dyDescent="0.25">
      <c r="A10" s="133" t="s">
        <v>99</v>
      </c>
      <c r="B10" s="12">
        <v>18.82</v>
      </c>
      <c r="C10" s="120"/>
      <c r="D10" s="112">
        <f>(B10+C10)*$E$1</f>
        <v>1202.2592400000001</v>
      </c>
      <c r="E10" s="191">
        <v>1202</v>
      </c>
      <c r="F10" s="114">
        <f t="shared" si="1"/>
        <v>-0.25924000000009073</v>
      </c>
      <c r="G10" s="115"/>
    </row>
    <row r="13" spans="1:7" x14ac:dyDescent="0.25">
      <c r="B13" s="116"/>
      <c r="C13" s="116"/>
    </row>
    <row r="14" spans="1:7" x14ac:dyDescent="0.25">
      <c r="B14" s="116"/>
      <c r="C14" s="116"/>
    </row>
    <row r="15" spans="1:7" x14ac:dyDescent="0.25">
      <c r="B15" s="116"/>
      <c r="C15" s="116"/>
    </row>
    <row r="19" spans="5:6" x14ac:dyDescent="0.25">
      <c r="E19" s="89"/>
      <c r="F19" s="117"/>
    </row>
    <row r="30" spans="5:6" x14ac:dyDescent="0.25">
      <c r="E30" s="89"/>
      <c r="F30" s="117"/>
    </row>
    <row r="98" spans="5:5" x14ac:dyDescent="0.25">
      <c r="E98" s="89"/>
    </row>
    <row r="115" spans="5:6" x14ac:dyDescent="0.25">
      <c r="E115" s="89"/>
    </row>
    <row r="126" spans="5:6" x14ac:dyDescent="0.25">
      <c r="E126" s="89"/>
      <c r="F126" s="117"/>
    </row>
    <row r="131" spans="5:6" x14ac:dyDescent="0.25">
      <c r="E131" s="89"/>
      <c r="F131" s="117"/>
    </row>
    <row r="168" spans="5:5" x14ac:dyDescent="0.25">
      <c r="E168" s="89"/>
    </row>
    <row r="180" spans="5:5" x14ac:dyDescent="0.25">
      <c r="E180" s="89"/>
    </row>
    <row r="187" spans="5:5" x14ac:dyDescent="0.25">
      <c r="E187" s="89"/>
    </row>
    <row r="256" spans="5:6" x14ac:dyDescent="0.25">
      <c r="E256" s="89"/>
      <c r="F256" s="117"/>
    </row>
    <row r="262" spans="5:5" x14ac:dyDescent="0.25">
      <c r="E262" s="89"/>
    </row>
    <row r="288" spans="5:5" x14ac:dyDescent="0.25">
      <c r="E288" s="89"/>
    </row>
    <row r="320" spans="5:5" x14ac:dyDescent="0.25">
      <c r="E320" s="89"/>
    </row>
    <row r="350" spans="5:5" x14ac:dyDescent="0.25">
      <c r="E350" s="89"/>
    </row>
    <row r="352" spans="5:5" x14ac:dyDescent="0.25">
      <c r="E352" s="89"/>
    </row>
    <row r="371" spans="5:5" x14ac:dyDescent="0.25">
      <c r="E371" s="89"/>
    </row>
    <row r="386" spans="5:5" x14ac:dyDescent="0.25">
      <c r="E386" s="89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C4" sqref="C4:C7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43281</v>
      </c>
      <c r="C1" s="101"/>
      <c r="D1" s="102" t="s">
        <v>1335</v>
      </c>
      <c r="E1" s="103">
        <v>63.704999999999998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41" t="s">
        <v>1235</v>
      </c>
      <c r="B4" s="120">
        <v>57.35</v>
      </c>
      <c r="C4" s="120">
        <f t="shared" ref="C4:C6" si="0">B4*0.05</f>
        <v>2.8675000000000002</v>
      </c>
      <c r="D4" s="112">
        <f t="shared" ref="D4:D6" si="1">(B4+C4)*$E$1</f>
        <v>3836.1558375</v>
      </c>
      <c r="E4" s="175">
        <v>3836</v>
      </c>
      <c r="F4" s="114">
        <f t="shared" ref="F4:F6" si="2">-D4+E4</f>
        <v>-0.15583749999996144</v>
      </c>
      <c r="G4" s="115"/>
    </row>
    <row r="5" spans="1:7" s="109" customFormat="1" x14ac:dyDescent="0.25">
      <c r="A5" s="141" t="s">
        <v>66</v>
      </c>
      <c r="B5" s="12">
        <v>12.38</v>
      </c>
      <c r="C5" s="120">
        <f t="shared" si="0"/>
        <v>0.61900000000000011</v>
      </c>
      <c r="D5" s="112">
        <f t="shared" si="1"/>
        <v>828.10129500000005</v>
      </c>
      <c r="E5" s="172">
        <v>830</v>
      </c>
      <c r="F5" s="114">
        <f t="shared" si="2"/>
        <v>1.8987049999999499</v>
      </c>
      <c r="G5" s="115"/>
    </row>
    <row r="6" spans="1:7" s="109" customFormat="1" x14ac:dyDescent="0.25">
      <c r="A6" s="141" t="s">
        <v>811</v>
      </c>
      <c r="B6" s="12">
        <v>11.2</v>
      </c>
      <c r="C6" s="120">
        <f t="shared" si="0"/>
        <v>0.55999999999999994</v>
      </c>
      <c r="D6" s="112">
        <f t="shared" si="1"/>
        <v>749.17079999999999</v>
      </c>
      <c r="E6" s="177">
        <v>749</v>
      </c>
      <c r="F6" s="114">
        <f t="shared" si="2"/>
        <v>-0.17079999999998563</v>
      </c>
      <c r="G6" s="115"/>
    </row>
    <row r="7" spans="1:7" s="109" customFormat="1" x14ac:dyDescent="0.25">
      <c r="A7" s="141" t="s">
        <v>389</v>
      </c>
      <c r="B7" s="120">
        <v>60.65</v>
      </c>
      <c r="C7" s="120">
        <f t="shared" ref="C7" si="3">B7*0.05</f>
        <v>3.0325000000000002</v>
      </c>
      <c r="D7" s="112">
        <f t="shared" ref="D7" si="4">(B7+C7)*$E$1</f>
        <v>4056.8936624999997</v>
      </c>
      <c r="E7" s="176">
        <v>4057</v>
      </c>
      <c r="F7" s="114">
        <f t="shared" ref="F7" si="5">-D7+E7</f>
        <v>0.10633750000033615</v>
      </c>
      <c r="G7" s="115"/>
    </row>
    <row r="10" spans="1:7" x14ac:dyDescent="0.25">
      <c r="B10" s="116"/>
      <c r="C10" s="116"/>
    </row>
    <row r="11" spans="1:7" x14ac:dyDescent="0.25">
      <c r="B11" s="116"/>
      <c r="C11" s="116"/>
    </row>
    <row r="12" spans="1:7" x14ac:dyDescent="0.25">
      <c r="B12" s="116"/>
      <c r="C12" s="116"/>
    </row>
    <row r="16" spans="1:7" x14ac:dyDescent="0.25">
      <c r="E16" s="89"/>
      <c r="F16" s="117"/>
    </row>
    <row r="27" spans="5:6" x14ac:dyDescent="0.25">
      <c r="E27" s="89"/>
      <c r="F27" s="117"/>
    </row>
    <row r="95" spans="5:5" x14ac:dyDescent="0.25">
      <c r="E95" s="89"/>
    </row>
    <row r="112" spans="5:5" x14ac:dyDescent="0.25">
      <c r="E112" s="89"/>
    </row>
    <row r="123" spans="5:6" x14ac:dyDescent="0.25">
      <c r="E123" s="89"/>
      <c r="F123" s="117"/>
    </row>
    <row r="128" spans="5:6" x14ac:dyDescent="0.25">
      <c r="E128" s="89"/>
      <c r="F128" s="117"/>
    </row>
    <row r="165" spans="5:5" x14ac:dyDescent="0.25">
      <c r="E165" s="89"/>
    </row>
    <row r="177" spans="5:5" x14ac:dyDescent="0.25">
      <c r="E177" s="89"/>
    </row>
    <row r="184" spans="5:5" x14ac:dyDescent="0.25">
      <c r="E184" s="89"/>
    </row>
    <row r="253" spans="5:6" x14ac:dyDescent="0.25">
      <c r="E253" s="89"/>
      <c r="F253" s="117"/>
    </row>
    <row r="259" spans="5:5" x14ac:dyDescent="0.25">
      <c r="E259" s="89"/>
    </row>
    <row r="285" spans="5:5" x14ac:dyDescent="0.25">
      <c r="E285" s="89"/>
    </row>
    <row r="317" spans="5:5" x14ac:dyDescent="0.25">
      <c r="E317" s="89"/>
    </row>
    <row r="347" spans="5:5" x14ac:dyDescent="0.25">
      <c r="E347" s="89"/>
    </row>
    <row r="349" spans="5:5" x14ac:dyDescent="0.25">
      <c r="E349" s="89"/>
    </row>
    <row r="368" spans="5:5" x14ac:dyDescent="0.25">
      <c r="E368" s="89"/>
    </row>
    <row r="383" spans="5:5" x14ac:dyDescent="0.25">
      <c r="E383" s="8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4"/>
  <sheetViews>
    <sheetView workbookViewId="0">
      <selection activeCell="B4" sqref="B4:B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43339</v>
      </c>
      <c r="C1" s="101"/>
      <c r="D1" s="102" t="s">
        <v>1335</v>
      </c>
      <c r="E1" s="103">
        <v>67.838999999999999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1249</v>
      </c>
      <c r="B4" s="12">
        <v>5.99</v>
      </c>
      <c r="C4" s="120"/>
      <c r="D4" s="112">
        <f t="shared" ref="D4:D8" si="0">(B4+C4)*$E$1</f>
        <v>406.35561000000001</v>
      </c>
      <c r="E4" s="382"/>
      <c r="F4" s="114">
        <f t="shared" ref="F4:F8" si="1">-D4+E4</f>
        <v>-406.35561000000001</v>
      </c>
      <c r="G4" s="115"/>
    </row>
    <row r="5" spans="1:7" s="109" customFormat="1" x14ac:dyDescent="0.25">
      <c r="A5" s="133" t="s">
        <v>829</v>
      </c>
      <c r="B5" s="12">
        <v>14.98</v>
      </c>
      <c r="C5" s="120"/>
      <c r="D5" s="112">
        <f t="shared" si="0"/>
        <v>1016.22822</v>
      </c>
      <c r="E5" s="391"/>
      <c r="F5" s="114">
        <f t="shared" si="1"/>
        <v>-1016.22822</v>
      </c>
      <c r="G5" s="115"/>
    </row>
    <row r="6" spans="1:7" s="109" customFormat="1" x14ac:dyDescent="0.25">
      <c r="A6" s="133" t="s">
        <v>1035</v>
      </c>
      <c r="B6" s="128">
        <v>7.73</v>
      </c>
      <c r="C6" s="120"/>
      <c r="D6" s="112">
        <f t="shared" si="0"/>
        <v>524.39547000000005</v>
      </c>
      <c r="E6" s="382"/>
      <c r="F6" s="114">
        <f t="shared" si="1"/>
        <v>-524.39547000000005</v>
      </c>
      <c r="G6" s="115"/>
    </row>
    <row r="7" spans="1:7" s="109" customFormat="1" x14ac:dyDescent="0.25">
      <c r="A7" s="133" t="s">
        <v>438</v>
      </c>
      <c r="B7" s="128">
        <v>31.28</v>
      </c>
      <c r="C7" s="120"/>
      <c r="D7" s="112">
        <f t="shared" si="0"/>
        <v>2122.0039200000001</v>
      </c>
      <c r="E7" s="391"/>
      <c r="F7" s="114">
        <f t="shared" si="1"/>
        <v>-2122.0039200000001</v>
      </c>
      <c r="G7" s="115"/>
    </row>
    <row r="8" spans="1:7" s="109" customFormat="1" x14ac:dyDescent="0.25">
      <c r="A8" s="133" t="s">
        <v>1385</v>
      </c>
      <c r="B8" s="128">
        <v>42.51</v>
      </c>
      <c r="C8" s="120"/>
      <c r="D8" s="112">
        <f t="shared" si="0"/>
        <v>2883.8358899999998</v>
      </c>
      <c r="E8" s="391"/>
      <c r="F8" s="114">
        <f t="shared" si="1"/>
        <v>-2883.8358899999998</v>
      </c>
      <c r="G8" s="115"/>
    </row>
    <row r="11" spans="1:7" x14ac:dyDescent="0.25">
      <c r="B11" s="116"/>
      <c r="C11" s="116"/>
    </row>
    <row r="12" spans="1:7" x14ac:dyDescent="0.25">
      <c r="B12" s="116"/>
      <c r="C12" s="116"/>
    </row>
    <row r="13" spans="1:7" x14ac:dyDescent="0.25">
      <c r="B13" s="116"/>
      <c r="C13" s="116"/>
    </row>
    <row r="17" spans="5:6" x14ac:dyDescent="0.25">
      <c r="E17" s="89"/>
      <c r="F17" s="117"/>
    </row>
    <row r="28" spans="5:6" x14ac:dyDescent="0.25">
      <c r="E28" s="89"/>
      <c r="F28" s="117"/>
    </row>
    <row r="96" spans="5:5" x14ac:dyDescent="0.25">
      <c r="E96" s="89"/>
    </row>
    <row r="113" spans="5:6" x14ac:dyDescent="0.25">
      <c r="E113" s="89"/>
    </row>
    <row r="124" spans="5:6" x14ac:dyDescent="0.25">
      <c r="E124" s="89"/>
      <c r="F124" s="117"/>
    </row>
    <row r="129" spans="5:6" x14ac:dyDescent="0.25">
      <c r="E129" s="89"/>
      <c r="F129" s="117"/>
    </row>
    <row r="166" spans="5:5" x14ac:dyDescent="0.25">
      <c r="E166" s="89"/>
    </row>
    <row r="178" spans="5:5" x14ac:dyDescent="0.25">
      <c r="E178" s="89"/>
    </row>
    <row r="185" spans="5:5" x14ac:dyDescent="0.25">
      <c r="E185" s="89"/>
    </row>
    <row r="254" spans="5:6" x14ac:dyDescent="0.25">
      <c r="E254" s="89"/>
      <c r="F254" s="117"/>
    </row>
    <row r="260" spans="5:5" x14ac:dyDescent="0.25">
      <c r="E260" s="89"/>
    </row>
    <row r="286" spans="5:5" x14ac:dyDescent="0.25">
      <c r="E286" s="89"/>
    </row>
    <row r="318" spans="5:5" x14ac:dyDescent="0.25">
      <c r="E318" s="89"/>
    </row>
    <row r="348" spans="5:5" x14ac:dyDescent="0.25">
      <c r="E348" s="89"/>
    </row>
    <row r="350" spans="5:5" x14ac:dyDescent="0.25">
      <c r="E350" s="89"/>
    </row>
    <row r="369" spans="5:5" x14ac:dyDescent="0.25">
      <c r="E369" s="89"/>
    </row>
    <row r="384" spans="5:5" x14ac:dyDescent="0.25">
      <c r="E384" s="89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8" sqref="E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43281</v>
      </c>
      <c r="C1" s="101"/>
      <c r="D1" s="102" t="s">
        <v>1335</v>
      </c>
      <c r="E1" s="103">
        <v>63.704999999999998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41" t="s">
        <v>1351</v>
      </c>
      <c r="B4" s="120">
        <v>42.96</v>
      </c>
      <c r="C4" s="120">
        <f t="shared" ref="C4:C6" si="0">B4*0.05</f>
        <v>2.1480000000000001</v>
      </c>
      <c r="D4" s="112">
        <f t="shared" ref="D4:D6" si="1">(B4+C4)*$E$1</f>
        <v>2873.6051400000001</v>
      </c>
      <c r="E4" s="173">
        <v>2874</v>
      </c>
      <c r="F4" s="114">
        <f t="shared" ref="F4:F6" si="2">-D4+E4</f>
        <v>0.39485999999988053</v>
      </c>
      <c r="G4" s="115"/>
    </row>
    <row r="5" spans="1:7" s="109" customFormat="1" x14ac:dyDescent="0.25">
      <c r="A5" s="141" t="s">
        <v>879</v>
      </c>
      <c r="B5" s="120">
        <v>31.86</v>
      </c>
      <c r="C5" s="120">
        <f t="shared" si="0"/>
        <v>1.593</v>
      </c>
      <c r="D5" s="112">
        <f t="shared" si="1"/>
        <v>2131.1233649999999</v>
      </c>
      <c r="E5" s="178">
        <v>2133</v>
      </c>
      <c r="F5" s="114">
        <f t="shared" si="2"/>
        <v>1.8766350000000784</v>
      </c>
      <c r="G5" s="115"/>
    </row>
    <row r="6" spans="1:7" s="109" customFormat="1" x14ac:dyDescent="0.25">
      <c r="A6" s="141" t="s">
        <v>1050</v>
      </c>
      <c r="B6" s="12">
        <v>7.9</v>
      </c>
      <c r="C6" s="120">
        <f t="shared" si="0"/>
        <v>0.39500000000000002</v>
      </c>
      <c r="D6" s="112">
        <f t="shared" si="1"/>
        <v>528.43297499999994</v>
      </c>
      <c r="E6" s="174">
        <v>529</v>
      </c>
      <c r="F6" s="114">
        <f t="shared" si="2"/>
        <v>0.56702500000005784</v>
      </c>
      <c r="G6" s="115"/>
    </row>
    <row r="7" spans="1:7" s="109" customFormat="1" x14ac:dyDescent="0.25">
      <c r="A7" s="141" t="s">
        <v>48</v>
      </c>
      <c r="B7" s="12">
        <v>11</v>
      </c>
      <c r="C7" s="120">
        <f t="shared" ref="C7:C8" si="3">B7*0.05</f>
        <v>0.55000000000000004</v>
      </c>
      <c r="D7" s="112">
        <f t="shared" ref="D7:D8" si="4">(B7+C7)*$E$1</f>
        <v>735.79275000000007</v>
      </c>
      <c r="E7" s="171">
        <v>736</v>
      </c>
      <c r="F7" s="114">
        <f t="shared" ref="F7:F8" si="5">-D7+E7</f>
        <v>0.20724999999993088</v>
      </c>
      <c r="G7" s="115"/>
    </row>
    <row r="8" spans="1:7" s="109" customFormat="1" x14ac:dyDescent="0.25">
      <c r="A8" s="141" t="s">
        <v>694</v>
      </c>
      <c r="B8" s="120">
        <v>25.11</v>
      </c>
      <c r="C8" s="120">
        <f t="shared" si="3"/>
        <v>1.2555000000000001</v>
      </c>
      <c r="D8" s="112">
        <f t="shared" si="4"/>
        <v>1679.6141775000001</v>
      </c>
      <c r="E8" s="181">
        <v>1680</v>
      </c>
      <c r="F8" s="114">
        <f t="shared" si="5"/>
        <v>0.38582249999990381</v>
      </c>
      <c r="G8" s="115"/>
    </row>
    <row r="9" spans="1:7" x14ac:dyDescent="0.25">
      <c r="A9" s="95"/>
    </row>
    <row r="10" spans="1:7" x14ac:dyDescent="0.25">
      <c r="B10" s="116"/>
      <c r="C10" s="116"/>
    </row>
    <row r="11" spans="1:7" x14ac:dyDescent="0.25">
      <c r="B11" s="116"/>
      <c r="C11" s="116"/>
    </row>
    <row r="12" spans="1:7" x14ac:dyDescent="0.25">
      <c r="B12" s="116"/>
      <c r="C12" s="116"/>
    </row>
    <row r="16" spans="1:7" x14ac:dyDescent="0.25">
      <c r="E16" s="89"/>
      <c r="F16" s="117"/>
    </row>
    <row r="27" spans="5:6" x14ac:dyDescent="0.25">
      <c r="E27" s="89"/>
      <c r="F27" s="117"/>
    </row>
    <row r="95" spans="5:5" x14ac:dyDescent="0.25">
      <c r="E95" s="89"/>
    </row>
    <row r="112" spans="5:5" x14ac:dyDescent="0.25">
      <c r="E112" s="89"/>
    </row>
    <row r="123" spans="5:6" x14ac:dyDescent="0.25">
      <c r="E123" s="89"/>
      <c r="F123" s="117"/>
    </row>
    <row r="128" spans="5:6" x14ac:dyDescent="0.25">
      <c r="E128" s="89"/>
      <c r="F128" s="117"/>
    </row>
    <row r="165" spans="5:5" x14ac:dyDescent="0.25">
      <c r="E165" s="89"/>
    </row>
    <row r="177" spans="5:5" x14ac:dyDescent="0.25">
      <c r="E177" s="89"/>
    </row>
    <row r="184" spans="5:5" x14ac:dyDescent="0.25">
      <c r="E184" s="89"/>
    </row>
    <row r="253" spans="5:6" x14ac:dyDescent="0.25">
      <c r="E253" s="89"/>
      <c r="F253" s="117"/>
    </row>
    <row r="259" spans="5:5" x14ac:dyDescent="0.25">
      <c r="E259" s="89"/>
    </row>
    <row r="285" spans="5:5" x14ac:dyDescent="0.25">
      <c r="E285" s="89"/>
    </row>
    <row r="317" spans="5:5" x14ac:dyDescent="0.25">
      <c r="E317" s="89"/>
    </row>
    <row r="347" spans="5:5" x14ac:dyDescent="0.25">
      <c r="E347" s="89"/>
    </row>
    <row r="349" spans="5:5" x14ac:dyDescent="0.25">
      <c r="E349" s="89"/>
    </row>
    <row r="368" spans="5:5" x14ac:dyDescent="0.25">
      <c r="E368" s="89"/>
    </row>
    <row r="383" spans="5:5" x14ac:dyDescent="0.25">
      <c r="E383" s="89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7" sqref="E7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43281</v>
      </c>
      <c r="C1" s="101"/>
      <c r="D1" s="102" t="s">
        <v>1335</v>
      </c>
      <c r="E1" s="103">
        <v>63.704999999999998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41" t="s">
        <v>1046</v>
      </c>
      <c r="B4" s="12">
        <v>13.28</v>
      </c>
      <c r="C4" s="120">
        <f t="shared" ref="C4:C6" si="0">B4*0.05</f>
        <v>0.66400000000000003</v>
      </c>
      <c r="D4" s="112">
        <f t="shared" ref="D4:D6" si="1">(B4+C4)*$E$1</f>
        <v>888.30251999999996</v>
      </c>
      <c r="E4" s="179">
        <v>888</v>
      </c>
      <c r="F4" s="114">
        <f t="shared" ref="F4:F6" si="2">-D4+E4</f>
        <v>-0.3025199999999586</v>
      </c>
      <c r="G4" s="115"/>
    </row>
    <row r="5" spans="1:7" s="109" customFormat="1" x14ac:dyDescent="0.25">
      <c r="A5" s="141" t="s">
        <v>1317</v>
      </c>
      <c r="B5" s="120">
        <v>49.92</v>
      </c>
      <c r="C5" s="120">
        <f t="shared" si="0"/>
        <v>2.4960000000000004</v>
      </c>
      <c r="D5" s="112">
        <f t="shared" si="1"/>
        <v>3339.1612800000003</v>
      </c>
      <c r="E5" s="180">
        <v>3338</v>
      </c>
      <c r="F5" s="114">
        <f t="shared" si="2"/>
        <v>-1.1612800000002608</v>
      </c>
      <c r="G5" s="115"/>
    </row>
    <row r="6" spans="1:7" s="109" customFormat="1" x14ac:dyDescent="0.25">
      <c r="A6" s="141" t="s">
        <v>1350</v>
      </c>
      <c r="B6" s="120">
        <v>21.35</v>
      </c>
      <c r="C6" s="120">
        <f t="shared" si="0"/>
        <v>1.0675000000000001</v>
      </c>
      <c r="D6" s="112">
        <f t="shared" si="1"/>
        <v>1428.1068375</v>
      </c>
      <c r="E6" s="128">
        <v>1428</v>
      </c>
      <c r="F6" s="114">
        <f t="shared" si="2"/>
        <v>-0.10683749999998327</v>
      </c>
      <c r="G6" s="115"/>
    </row>
    <row r="7" spans="1:7" s="109" customFormat="1" x14ac:dyDescent="0.25">
      <c r="A7" s="141" t="s">
        <v>1061</v>
      </c>
      <c r="B7" s="120">
        <v>33.369999999999997</v>
      </c>
      <c r="C7" s="120">
        <f t="shared" ref="C7" si="3">B7*0.05</f>
        <v>1.6684999999999999</v>
      </c>
      <c r="D7" s="112">
        <f t="shared" ref="D7" si="4">(B7+C7)*$E$1</f>
        <v>2232.1276425000001</v>
      </c>
      <c r="E7" s="182">
        <v>2199</v>
      </c>
      <c r="F7" s="114">
        <f t="shared" ref="F7" si="5">-D7+E7</f>
        <v>-33.127642500000093</v>
      </c>
      <c r="G7" s="115"/>
    </row>
    <row r="10" spans="1:7" x14ac:dyDescent="0.25">
      <c r="B10" s="116"/>
      <c r="C10" s="116"/>
    </row>
    <row r="11" spans="1:7" x14ac:dyDescent="0.25">
      <c r="B11" s="116"/>
      <c r="C11" s="116"/>
    </row>
    <row r="12" spans="1:7" x14ac:dyDescent="0.25">
      <c r="B12" s="116"/>
      <c r="C12" s="116"/>
    </row>
    <row r="16" spans="1:7" x14ac:dyDescent="0.25">
      <c r="E16" s="89"/>
      <c r="F16" s="117"/>
    </row>
    <row r="27" spans="5:6" x14ac:dyDescent="0.25">
      <c r="E27" s="89"/>
      <c r="F27" s="117"/>
    </row>
    <row r="95" spans="5:5" x14ac:dyDescent="0.25">
      <c r="E95" s="89"/>
    </row>
    <row r="112" spans="5:5" x14ac:dyDescent="0.25">
      <c r="E112" s="89"/>
    </row>
    <row r="123" spans="5:6" x14ac:dyDescent="0.25">
      <c r="E123" s="89"/>
      <c r="F123" s="117"/>
    </row>
    <row r="128" spans="5:6" x14ac:dyDescent="0.25">
      <c r="E128" s="89"/>
      <c r="F128" s="117"/>
    </row>
    <row r="165" spans="5:5" x14ac:dyDescent="0.25">
      <c r="E165" s="89"/>
    </row>
    <row r="177" spans="5:5" x14ac:dyDescent="0.25">
      <c r="E177" s="89"/>
    </row>
    <row r="184" spans="5:5" x14ac:dyDescent="0.25">
      <c r="E184" s="89"/>
    </row>
    <row r="253" spans="5:6" x14ac:dyDescent="0.25">
      <c r="E253" s="89"/>
      <c r="F253" s="117"/>
    </row>
    <row r="259" spans="5:5" x14ac:dyDescent="0.25">
      <c r="E259" s="89"/>
    </row>
    <row r="285" spans="5:5" x14ac:dyDescent="0.25">
      <c r="E285" s="89"/>
    </row>
    <row r="317" spans="5:5" x14ac:dyDescent="0.25">
      <c r="E317" s="89"/>
    </row>
    <row r="347" spans="5:5" x14ac:dyDescent="0.25">
      <c r="E347" s="89"/>
    </row>
    <row r="349" spans="5:5" x14ac:dyDescent="0.25">
      <c r="E349" s="89"/>
    </row>
    <row r="368" spans="5:5" x14ac:dyDescent="0.25">
      <c r="E368" s="89"/>
    </row>
    <row r="383" spans="5:5" x14ac:dyDescent="0.25">
      <c r="E383" s="89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43278</v>
      </c>
      <c r="C1" s="101"/>
      <c r="D1" s="102" t="s">
        <v>1335</v>
      </c>
      <c r="E1" s="103">
        <v>63.588000000000001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41" t="s">
        <v>1349</v>
      </c>
      <c r="B4" s="12">
        <v>22.46</v>
      </c>
      <c r="C4" s="120">
        <f t="shared" ref="C4:C6" si="0">B4*0.05</f>
        <v>1.123</v>
      </c>
      <c r="D4" s="112">
        <f t="shared" ref="D4:D6" si="1">(B4+C4)*$E$1</f>
        <v>1499.595804</v>
      </c>
      <c r="E4" s="162">
        <v>1499</v>
      </c>
      <c r="F4" s="114">
        <f t="shared" ref="F4:F6" si="2">-D4+E4</f>
        <v>-0.59580400000004374</v>
      </c>
      <c r="G4" s="115"/>
    </row>
    <row r="5" spans="1:7" s="109" customFormat="1" x14ac:dyDescent="0.25">
      <c r="A5" s="141" t="s">
        <v>439</v>
      </c>
      <c r="B5" s="12">
        <v>14.61</v>
      </c>
      <c r="C5" s="120">
        <f t="shared" si="0"/>
        <v>0.73050000000000004</v>
      </c>
      <c r="D5" s="112">
        <f t="shared" si="1"/>
        <v>975.47171399999991</v>
      </c>
      <c r="E5" s="168">
        <v>975</v>
      </c>
      <c r="F5" s="114">
        <f t="shared" si="2"/>
        <v>-0.47171399999990626</v>
      </c>
      <c r="G5" s="115"/>
    </row>
    <row r="6" spans="1:7" s="109" customFormat="1" x14ac:dyDescent="0.25">
      <c r="A6" s="141" t="s">
        <v>987</v>
      </c>
      <c r="B6" s="12">
        <v>17.04</v>
      </c>
      <c r="C6" s="120">
        <f t="shared" si="0"/>
        <v>0.85199999999999998</v>
      </c>
      <c r="D6" s="112">
        <f t="shared" si="1"/>
        <v>1137.716496</v>
      </c>
      <c r="E6" s="167">
        <v>1138</v>
      </c>
      <c r="F6" s="114">
        <f t="shared" si="2"/>
        <v>0.28350399999999354</v>
      </c>
      <c r="G6" s="115"/>
    </row>
    <row r="7" spans="1:7" s="109" customFormat="1" x14ac:dyDescent="0.25">
      <c r="A7" s="141" t="s">
        <v>1162</v>
      </c>
      <c r="B7" s="12">
        <v>3.95</v>
      </c>
      <c r="C7" s="120">
        <f t="shared" ref="C7:C9" si="3">B7*0.05</f>
        <v>0.19750000000000001</v>
      </c>
      <c r="D7" s="112">
        <f t="shared" ref="D7:D9" si="4">(B7+C7)*$E$1</f>
        <v>263.73122999999998</v>
      </c>
      <c r="E7" s="164">
        <v>264</v>
      </c>
      <c r="F7" s="114">
        <f t="shared" ref="F7:F9" si="5">-D7+E7</f>
        <v>0.26877000000001772</v>
      </c>
      <c r="G7" s="115"/>
    </row>
    <row r="8" spans="1:7" s="109" customFormat="1" x14ac:dyDescent="0.25">
      <c r="A8" s="141" t="s">
        <v>758</v>
      </c>
      <c r="B8" s="120">
        <v>28.98</v>
      </c>
      <c r="C8" s="120">
        <f t="shared" si="3"/>
        <v>1.4490000000000001</v>
      </c>
      <c r="D8" s="112">
        <f t="shared" si="4"/>
        <v>1934.9192520000001</v>
      </c>
      <c r="E8" s="155">
        <v>1936</v>
      </c>
      <c r="F8" s="114">
        <f t="shared" si="5"/>
        <v>1.0807479999998577</v>
      </c>
      <c r="G8" s="115"/>
    </row>
    <row r="9" spans="1:7" s="109" customFormat="1" x14ac:dyDescent="0.25">
      <c r="A9" s="141" t="s">
        <v>890</v>
      </c>
      <c r="B9" s="120">
        <v>19.72</v>
      </c>
      <c r="C9" s="120">
        <f t="shared" si="3"/>
        <v>0.98599999999999999</v>
      </c>
      <c r="D9" s="112">
        <f t="shared" si="4"/>
        <v>1316.6531279999999</v>
      </c>
      <c r="E9" s="165">
        <v>1317</v>
      </c>
      <c r="F9" s="114">
        <f t="shared" si="5"/>
        <v>0.34687200000007579</v>
      </c>
      <c r="G9" s="115"/>
    </row>
    <row r="10" spans="1:7" x14ac:dyDescent="0.25">
      <c r="B10" s="116"/>
      <c r="C10" s="116"/>
    </row>
    <row r="11" spans="1:7" x14ac:dyDescent="0.25">
      <c r="B11" s="116"/>
      <c r="C11" s="116"/>
    </row>
    <row r="12" spans="1:7" x14ac:dyDescent="0.25">
      <c r="B12" s="116"/>
      <c r="C12" s="116"/>
    </row>
    <row r="16" spans="1:7" x14ac:dyDescent="0.25">
      <c r="E16" s="89"/>
      <c r="F16" s="117"/>
    </row>
    <row r="27" spans="5:6" x14ac:dyDescent="0.25">
      <c r="E27" s="89"/>
      <c r="F27" s="117"/>
    </row>
    <row r="95" spans="5:5" x14ac:dyDescent="0.25">
      <c r="E95" s="89"/>
    </row>
    <row r="112" spans="5:5" x14ac:dyDescent="0.25">
      <c r="E112" s="89"/>
    </row>
    <row r="123" spans="5:6" x14ac:dyDescent="0.25">
      <c r="E123" s="89"/>
      <c r="F123" s="117"/>
    </row>
    <row r="128" spans="5:6" x14ac:dyDescent="0.25">
      <c r="E128" s="89"/>
      <c r="F128" s="117"/>
    </row>
    <row r="165" spans="5:5" x14ac:dyDescent="0.25">
      <c r="E165" s="89"/>
    </row>
    <row r="177" spans="5:5" x14ac:dyDescent="0.25">
      <c r="E177" s="89"/>
    </row>
    <row r="184" spans="5:5" x14ac:dyDescent="0.25">
      <c r="E184" s="89"/>
    </row>
    <row r="253" spans="5:6" x14ac:dyDescent="0.25">
      <c r="E253" s="89"/>
      <c r="F253" s="117"/>
    </row>
    <row r="259" spans="5:5" x14ac:dyDescent="0.25">
      <c r="E259" s="89"/>
    </row>
    <row r="285" spans="5:5" x14ac:dyDescent="0.25">
      <c r="E285" s="89"/>
    </row>
    <row r="317" spans="5:5" x14ac:dyDescent="0.25">
      <c r="E317" s="89"/>
    </row>
    <row r="347" spans="5:5" x14ac:dyDescent="0.25">
      <c r="E347" s="89"/>
    </row>
    <row r="349" spans="5:5" x14ac:dyDescent="0.25">
      <c r="E349" s="89"/>
    </row>
    <row r="368" spans="5:5" x14ac:dyDescent="0.25">
      <c r="E368" s="89"/>
    </row>
    <row r="383" spans="5:5" x14ac:dyDescent="0.25">
      <c r="E383" s="89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4" sqref="E4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43278</v>
      </c>
      <c r="C1" s="101"/>
      <c r="D1" s="102" t="s">
        <v>1335</v>
      </c>
      <c r="E1" s="103">
        <v>63.588000000000001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41" t="s">
        <v>579</v>
      </c>
      <c r="B4" s="12">
        <v>5.26</v>
      </c>
      <c r="C4" s="120">
        <f t="shared" ref="C4:C6" si="0">B4*0.05</f>
        <v>0.26300000000000001</v>
      </c>
      <c r="D4" s="112">
        <f t="shared" ref="D4:D6" si="1">(B4+C4)*$E$1</f>
        <v>351.19652400000001</v>
      </c>
      <c r="E4" s="169">
        <v>351</v>
      </c>
      <c r="F4" s="114">
        <f t="shared" ref="F4:F6" si="2">-D4+E4</f>
        <v>-0.1965240000000108</v>
      </c>
      <c r="G4" s="115"/>
    </row>
    <row r="5" spans="1:7" s="109" customFormat="1" x14ac:dyDescent="0.25">
      <c r="A5" s="141" t="s">
        <v>551</v>
      </c>
      <c r="B5" s="12">
        <v>7.65</v>
      </c>
      <c r="C5" s="120">
        <f t="shared" si="0"/>
        <v>0.38250000000000006</v>
      </c>
      <c r="D5" s="112">
        <f t="shared" si="1"/>
        <v>510.77061000000003</v>
      </c>
      <c r="E5" s="159">
        <v>511</v>
      </c>
      <c r="F5" s="114">
        <f t="shared" si="2"/>
        <v>0.22938999999996668</v>
      </c>
      <c r="G5" s="115"/>
    </row>
    <row r="6" spans="1:7" s="109" customFormat="1" x14ac:dyDescent="0.25">
      <c r="A6" s="141" t="s">
        <v>999</v>
      </c>
      <c r="B6" s="12">
        <v>20.28</v>
      </c>
      <c r="C6" s="120">
        <f t="shared" si="0"/>
        <v>1.014</v>
      </c>
      <c r="D6" s="112">
        <f t="shared" si="1"/>
        <v>1354.042872</v>
      </c>
      <c r="E6" s="163">
        <v>1354</v>
      </c>
      <c r="F6" s="114">
        <f t="shared" si="2"/>
        <v>-4.2871999999988475E-2</v>
      </c>
      <c r="G6" s="115"/>
    </row>
    <row r="7" spans="1:7" s="109" customFormat="1" x14ac:dyDescent="0.25">
      <c r="A7" s="141" t="s">
        <v>54</v>
      </c>
      <c r="B7" s="120">
        <v>30.17</v>
      </c>
      <c r="C7" s="120">
        <f t="shared" ref="C7:C9" si="3">B7*0.05</f>
        <v>1.5085000000000002</v>
      </c>
      <c r="D7" s="112">
        <f t="shared" ref="D7:D9" si="4">(B7+C7)*$E$1</f>
        <v>2014.3724580000003</v>
      </c>
      <c r="E7" s="160">
        <v>2014</v>
      </c>
      <c r="F7" s="114">
        <f t="shared" ref="F7:F9" si="5">-D7+E7</f>
        <v>-0.37245800000027884</v>
      </c>
      <c r="G7" s="115"/>
    </row>
    <row r="8" spans="1:7" s="109" customFormat="1" x14ac:dyDescent="0.25">
      <c r="A8" s="141" t="s">
        <v>707</v>
      </c>
      <c r="B8" s="120">
        <v>16.05</v>
      </c>
      <c r="C8" s="120">
        <f t="shared" si="3"/>
        <v>0.8025000000000001</v>
      </c>
      <c r="D8" s="112">
        <f t="shared" si="4"/>
        <v>1071.6167699999999</v>
      </c>
      <c r="E8" s="166">
        <v>1072</v>
      </c>
      <c r="F8" s="114">
        <f t="shared" si="5"/>
        <v>0.38323000000013963</v>
      </c>
      <c r="G8" s="115"/>
    </row>
    <row r="9" spans="1:7" s="109" customFormat="1" x14ac:dyDescent="0.25">
      <c r="A9" s="141" t="s">
        <v>1348</v>
      </c>
      <c r="B9" s="12">
        <v>14.4</v>
      </c>
      <c r="C9" s="120">
        <f t="shared" si="3"/>
        <v>0.72000000000000008</v>
      </c>
      <c r="D9" s="112">
        <f t="shared" si="4"/>
        <v>961.45056000000011</v>
      </c>
      <c r="E9" s="161">
        <v>961</v>
      </c>
      <c r="F9" s="114">
        <f t="shared" si="5"/>
        <v>-0.45056000000010954</v>
      </c>
      <c r="G9" s="115"/>
    </row>
    <row r="10" spans="1:7" x14ac:dyDescent="0.25">
      <c r="B10" s="116"/>
      <c r="C10" s="116"/>
    </row>
    <row r="11" spans="1:7" x14ac:dyDescent="0.25">
      <c r="B11" s="116"/>
      <c r="C11" s="116"/>
    </row>
    <row r="12" spans="1:7" x14ac:dyDescent="0.25">
      <c r="B12" s="116"/>
      <c r="C12" s="116"/>
    </row>
    <row r="16" spans="1:7" x14ac:dyDescent="0.25">
      <c r="E16" s="89"/>
      <c r="F16" s="117"/>
    </row>
    <row r="27" spans="5:6" x14ac:dyDescent="0.25">
      <c r="E27" s="89"/>
      <c r="F27" s="117"/>
    </row>
    <row r="95" spans="5:5" x14ac:dyDescent="0.25">
      <c r="E95" s="89"/>
    </row>
    <row r="112" spans="5:5" x14ac:dyDescent="0.25">
      <c r="E112" s="89"/>
    </row>
    <row r="123" spans="5:6" x14ac:dyDescent="0.25">
      <c r="E123" s="89"/>
      <c r="F123" s="117"/>
    </row>
    <row r="128" spans="5:6" x14ac:dyDescent="0.25">
      <c r="E128" s="89"/>
      <c r="F128" s="117"/>
    </row>
    <row r="165" spans="5:5" x14ac:dyDescent="0.25">
      <c r="E165" s="89"/>
    </row>
    <row r="177" spans="5:5" x14ac:dyDescent="0.25">
      <c r="E177" s="89"/>
    </row>
    <row r="184" spans="5:5" x14ac:dyDescent="0.25">
      <c r="E184" s="89"/>
    </row>
    <row r="253" spans="5:6" x14ac:dyDescent="0.25">
      <c r="E253" s="89"/>
      <c r="F253" s="117"/>
    </row>
    <row r="259" spans="5:5" x14ac:dyDescent="0.25">
      <c r="E259" s="89"/>
    </row>
    <row r="285" spans="5:5" x14ac:dyDescent="0.25">
      <c r="E285" s="89"/>
    </row>
    <row r="317" spans="5:5" x14ac:dyDescent="0.25">
      <c r="E317" s="89"/>
    </row>
    <row r="347" spans="5:5" x14ac:dyDescent="0.25">
      <c r="E347" s="89"/>
    </row>
    <row r="349" spans="5:5" x14ac:dyDescent="0.25">
      <c r="E349" s="89"/>
    </row>
    <row r="368" spans="5:5" x14ac:dyDescent="0.25">
      <c r="E368" s="89"/>
    </row>
    <row r="383" spans="5:5" x14ac:dyDescent="0.25">
      <c r="E383" s="89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79"/>
  <sheetViews>
    <sheetView workbookViewId="0">
      <selection activeCell="C30" sqref="C30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43276</v>
      </c>
      <c r="C1" s="101"/>
      <c r="D1" s="102" t="s">
        <v>1335</v>
      </c>
      <c r="E1" s="103">
        <v>63.619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41" t="s">
        <v>968</v>
      </c>
      <c r="B4" s="12">
        <v>13.5</v>
      </c>
      <c r="C4" s="120">
        <f t="shared" ref="C4:C6" si="0">B4*0.05</f>
        <v>0.67500000000000004</v>
      </c>
      <c r="D4" s="112">
        <f t="shared" ref="D4:D6" si="1">(B4+C4)*$E$1</f>
        <v>901.79932500000007</v>
      </c>
      <c r="E4" s="154">
        <v>902</v>
      </c>
      <c r="F4" s="114">
        <f t="shared" ref="F4:F6" si="2">-D4+E4</f>
        <v>0.20067499999993288</v>
      </c>
      <c r="G4" s="115"/>
    </row>
    <row r="5" spans="1:7" s="109" customFormat="1" x14ac:dyDescent="0.25">
      <c r="A5" s="141" t="s">
        <v>660</v>
      </c>
      <c r="B5" s="12">
        <v>28.95</v>
      </c>
      <c r="C5" s="120">
        <f t="shared" si="0"/>
        <v>1.4475</v>
      </c>
      <c r="D5" s="112">
        <f t="shared" si="1"/>
        <v>1933.8585525000001</v>
      </c>
      <c r="E5" s="158">
        <v>1934</v>
      </c>
      <c r="F5" s="114">
        <f t="shared" si="2"/>
        <v>0.14144749999991291</v>
      </c>
      <c r="G5" s="115"/>
    </row>
    <row r="6" spans="1:7" s="109" customFormat="1" x14ac:dyDescent="0.25">
      <c r="A6" s="141" t="s">
        <v>1349</v>
      </c>
      <c r="B6" s="12">
        <v>21.15</v>
      </c>
      <c r="C6" s="120">
        <f t="shared" si="0"/>
        <v>1.0574999999999999</v>
      </c>
      <c r="D6" s="112">
        <f t="shared" si="1"/>
        <v>1412.8189425</v>
      </c>
      <c r="E6" s="153">
        <v>1416</v>
      </c>
      <c r="F6" s="114">
        <f t="shared" si="2"/>
        <v>3.1810574999999517</v>
      </c>
      <c r="G6" s="115"/>
    </row>
    <row r="7" spans="1:7" s="109" customFormat="1" x14ac:dyDescent="0.25">
      <c r="A7" s="141" t="s">
        <v>764</v>
      </c>
      <c r="B7" s="12">
        <v>5.4</v>
      </c>
      <c r="C7" s="120">
        <f t="shared" ref="C7:C9" si="3">B7*0.05</f>
        <v>0.27</v>
      </c>
      <c r="D7" s="112">
        <f t="shared" ref="D7:D9" si="4">(B7+C7)*$E$1</f>
        <v>360.71972999999997</v>
      </c>
      <c r="E7" s="156">
        <v>361</v>
      </c>
      <c r="F7" s="114">
        <f t="shared" ref="F7:F9" si="5">-D7+E7</f>
        <v>0.28027000000003</v>
      </c>
      <c r="G7" s="115"/>
    </row>
    <row r="8" spans="1:7" s="109" customFormat="1" x14ac:dyDescent="0.25">
      <c r="A8" s="141" t="s">
        <v>464</v>
      </c>
      <c r="B8" s="12">
        <v>8.4499999999999993</v>
      </c>
      <c r="C8" s="120">
        <f t="shared" si="3"/>
        <v>0.42249999999999999</v>
      </c>
      <c r="D8" s="112">
        <f t="shared" si="4"/>
        <v>564.45957749999991</v>
      </c>
      <c r="E8" s="113">
        <f>546+18</f>
        <v>564</v>
      </c>
      <c r="F8" s="114">
        <f t="shared" si="5"/>
        <v>-0.45957749999990938</v>
      </c>
      <c r="G8" s="115"/>
    </row>
    <row r="9" spans="1:7" s="109" customFormat="1" x14ac:dyDescent="0.25">
      <c r="A9" s="141" t="s">
        <v>509</v>
      </c>
      <c r="B9" s="12">
        <v>16.920000000000002</v>
      </c>
      <c r="C9" s="120">
        <f t="shared" si="3"/>
        <v>0.84600000000000009</v>
      </c>
      <c r="D9" s="112">
        <f t="shared" si="4"/>
        <v>1130.2551540000002</v>
      </c>
      <c r="E9" s="157">
        <v>1130</v>
      </c>
      <c r="F9" s="114">
        <f t="shared" si="5"/>
        <v>-0.25515400000017507</v>
      </c>
      <c r="G9" s="115"/>
    </row>
    <row r="12" spans="1:7" x14ac:dyDescent="0.25">
      <c r="E12" s="89"/>
      <c r="F12" s="117"/>
    </row>
    <row r="23" spans="5:6" x14ac:dyDescent="0.25">
      <c r="E23" s="89"/>
      <c r="F23" s="117"/>
    </row>
    <row r="91" spans="5:5" x14ac:dyDescent="0.25">
      <c r="E91" s="89"/>
    </row>
    <row r="108" spans="5:5" x14ac:dyDescent="0.25">
      <c r="E108" s="89"/>
    </row>
    <row r="119" spans="5:6" x14ac:dyDescent="0.25">
      <c r="E119" s="89"/>
      <c r="F119" s="117"/>
    </row>
    <row r="124" spans="5:6" x14ac:dyDescent="0.25">
      <c r="E124" s="89"/>
      <c r="F124" s="117"/>
    </row>
    <row r="161" spans="5:5" x14ac:dyDescent="0.25">
      <c r="E161" s="89"/>
    </row>
    <row r="173" spans="5:5" x14ac:dyDescent="0.25">
      <c r="E173" s="89"/>
    </row>
    <row r="180" spans="5:5" x14ac:dyDescent="0.25">
      <c r="E180" s="89"/>
    </row>
    <row r="249" spans="5:6" x14ac:dyDescent="0.25">
      <c r="E249" s="89"/>
      <c r="F249" s="117"/>
    </row>
    <row r="255" spans="5:6" x14ac:dyDescent="0.25">
      <c r="E255" s="89"/>
    </row>
    <row r="281" spans="5:5" x14ac:dyDescent="0.25">
      <c r="E281" s="89"/>
    </row>
    <row r="313" spans="5:5" x14ac:dyDescent="0.25">
      <c r="E313" s="89"/>
    </row>
    <row r="343" spans="5:5" x14ac:dyDescent="0.25">
      <c r="E343" s="89"/>
    </row>
    <row r="345" spans="5:5" x14ac:dyDescent="0.25">
      <c r="E345" s="89"/>
    </row>
    <row r="364" spans="5:5" x14ac:dyDescent="0.25">
      <c r="E364" s="89"/>
    </row>
    <row r="379" spans="5:5" x14ac:dyDescent="0.25">
      <c r="E379" s="89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4" sqref="E4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43273</v>
      </c>
      <c r="C1" s="101"/>
      <c r="D1" s="102" t="s">
        <v>1335</v>
      </c>
      <c r="E1" s="103">
        <v>64.296999999999997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735</v>
      </c>
      <c r="B4" s="120">
        <v>19.27</v>
      </c>
      <c r="C4" s="120">
        <f t="shared" ref="C4:C6" si="0">B4*0.05</f>
        <v>0.96350000000000002</v>
      </c>
      <c r="D4" s="112">
        <f t="shared" ref="D4:D6" si="1">(B4+C4)*$E$1</f>
        <v>1300.9533494999998</v>
      </c>
      <c r="E4" s="170">
        <v>1239</v>
      </c>
      <c r="F4" s="114">
        <f t="shared" ref="F4:F6" si="2">-D4+E4</f>
        <v>-61.953349499999831</v>
      </c>
      <c r="G4" s="115"/>
    </row>
    <row r="5" spans="1:7" s="109" customFormat="1" x14ac:dyDescent="0.25">
      <c r="A5" s="133" t="s">
        <v>1040</v>
      </c>
      <c r="B5" s="120">
        <v>39.18</v>
      </c>
      <c r="C5" s="120">
        <f t="shared" si="0"/>
        <v>1.9590000000000001</v>
      </c>
      <c r="D5" s="112">
        <f t="shared" si="1"/>
        <v>2645.1142829999999</v>
      </c>
      <c r="E5" s="150">
        <v>2645</v>
      </c>
      <c r="F5" s="114">
        <f t="shared" si="2"/>
        <v>-0.11428299999988667</v>
      </c>
      <c r="G5" s="115"/>
    </row>
    <row r="6" spans="1:7" s="109" customFormat="1" x14ac:dyDescent="0.25">
      <c r="A6" s="133" t="s">
        <v>509</v>
      </c>
      <c r="B6" s="120">
        <v>54.83</v>
      </c>
      <c r="C6" s="120">
        <f t="shared" si="0"/>
        <v>2.7415000000000003</v>
      </c>
      <c r="D6" s="112">
        <f t="shared" si="1"/>
        <v>3701.6747354999998</v>
      </c>
      <c r="E6" s="152">
        <v>3705</v>
      </c>
      <c r="F6" s="114">
        <f t="shared" si="2"/>
        <v>3.3252645000002303</v>
      </c>
      <c r="G6" s="115"/>
    </row>
    <row r="10" spans="1:7" x14ac:dyDescent="0.25">
      <c r="B10" s="116"/>
      <c r="C10" s="116"/>
    </row>
    <row r="11" spans="1:7" x14ac:dyDescent="0.25">
      <c r="B11" s="116"/>
      <c r="C11" s="116"/>
    </row>
    <row r="12" spans="1:7" x14ac:dyDescent="0.25">
      <c r="B12" s="116"/>
      <c r="C12" s="116"/>
    </row>
    <row r="16" spans="1:7" x14ac:dyDescent="0.25">
      <c r="E16" s="89"/>
      <c r="F16" s="117"/>
    </row>
    <row r="27" spans="5:6" x14ac:dyDescent="0.25">
      <c r="E27" s="89"/>
      <c r="F27" s="117"/>
    </row>
    <row r="95" spans="5:5" x14ac:dyDescent="0.25">
      <c r="E95" s="89"/>
    </row>
    <row r="112" spans="5:5" x14ac:dyDescent="0.25">
      <c r="E112" s="89"/>
    </row>
    <row r="123" spans="5:6" x14ac:dyDescent="0.25">
      <c r="E123" s="89"/>
      <c r="F123" s="117"/>
    </row>
    <row r="128" spans="5:6" x14ac:dyDescent="0.25">
      <c r="E128" s="89"/>
      <c r="F128" s="117"/>
    </row>
    <row r="165" spans="5:5" x14ac:dyDescent="0.25">
      <c r="E165" s="89"/>
    </row>
    <row r="177" spans="5:5" x14ac:dyDescent="0.25">
      <c r="E177" s="89"/>
    </row>
    <row r="184" spans="5:5" x14ac:dyDescent="0.25">
      <c r="E184" s="89"/>
    </row>
    <row r="253" spans="5:6" x14ac:dyDescent="0.25">
      <c r="E253" s="89"/>
      <c r="F253" s="117"/>
    </row>
    <row r="259" spans="5:5" x14ac:dyDescent="0.25">
      <c r="E259" s="89"/>
    </row>
    <row r="285" spans="5:5" x14ac:dyDescent="0.25">
      <c r="E285" s="89"/>
    </row>
    <row r="317" spans="5:5" x14ac:dyDescent="0.25">
      <c r="E317" s="89"/>
    </row>
    <row r="347" spans="5:5" x14ac:dyDescent="0.25">
      <c r="E347" s="89"/>
    </row>
    <row r="349" spans="5:5" x14ac:dyDescent="0.25">
      <c r="E349" s="89"/>
    </row>
    <row r="368" spans="5:5" x14ac:dyDescent="0.25">
      <c r="E368" s="89"/>
    </row>
    <row r="383" spans="5:5" x14ac:dyDescent="0.25">
      <c r="E383" s="89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H13" sqref="H13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43270</v>
      </c>
      <c r="C1" s="101"/>
      <c r="D1" s="102" t="s">
        <v>1335</v>
      </c>
      <c r="E1" s="103">
        <v>63.993000000000002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1347</v>
      </c>
      <c r="B4" s="120">
        <v>32.340000000000003</v>
      </c>
      <c r="C4" s="120">
        <f t="shared" ref="C4:C6" si="0">B4*0.05</f>
        <v>1.6170000000000002</v>
      </c>
      <c r="D4" s="112">
        <f t="shared" ref="D4:D6" si="1">(B4+C4)*$E$1</f>
        <v>2173.0103010000003</v>
      </c>
      <c r="E4" s="113">
        <v>2173</v>
      </c>
      <c r="F4" s="114">
        <f t="shared" ref="F4:F6" si="2">-D4+E4</f>
        <v>-1.0301000000254135E-2</v>
      </c>
      <c r="G4" s="115"/>
    </row>
    <row r="5" spans="1:7" s="109" customFormat="1" x14ac:dyDescent="0.25">
      <c r="A5" s="133" t="s">
        <v>829</v>
      </c>
      <c r="B5" s="12">
        <v>19.28</v>
      </c>
      <c r="C5" s="120">
        <f t="shared" si="0"/>
        <v>0.96400000000000008</v>
      </c>
      <c r="D5" s="112">
        <f t="shared" si="1"/>
        <v>1295.4742920000001</v>
      </c>
      <c r="E5" s="113">
        <v>1295</v>
      </c>
      <c r="F5" s="114">
        <f t="shared" si="2"/>
        <v>-0.47429200000010496</v>
      </c>
      <c r="G5" s="115"/>
    </row>
    <row r="6" spans="1:7" s="109" customFormat="1" x14ac:dyDescent="0.25">
      <c r="A6" s="133" t="s">
        <v>1061</v>
      </c>
      <c r="B6" s="120">
        <v>89.87</v>
      </c>
      <c r="C6" s="120">
        <f t="shared" si="0"/>
        <v>4.4935</v>
      </c>
      <c r="D6" s="112">
        <f t="shared" si="1"/>
        <v>6038.6034555000006</v>
      </c>
      <c r="E6" s="148">
        <v>6038</v>
      </c>
      <c r="F6" s="114">
        <f t="shared" si="2"/>
        <v>-0.60345550000056392</v>
      </c>
      <c r="G6" s="115"/>
    </row>
    <row r="10" spans="1:7" x14ac:dyDescent="0.25">
      <c r="B10" s="116"/>
      <c r="C10" s="116"/>
    </row>
    <row r="11" spans="1:7" x14ac:dyDescent="0.25">
      <c r="B11" s="116"/>
      <c r="C11" s="116"/>
    </row>
    <row r="12" spans="1:7" x14ac:dyDescent="0.25">
      <c r="B12" s="116"/>
      <c r="C12" s="116"/>
    </row>
    <row r="16" spans="1:7" x14ac:dyDescent="0.25">
      <c r="E16" s="89"/>
      <c r="F16" s="117"/>
    </row>
    <row r="27" spans="5:6" x14ac:dyDescent="0.25">
      <c r="E27" s="89"/>
      <c r="F27" s="117"/>
    </row>
    <row r="95" spans="5:5" x14ac:dyDescent="0.25">
      <c r="E95" s="89"/>
    </row>
    <row r="112" spans="5:5" x14ac:dyDescent="0.25">
      <c r="E112" s="89"/>
    </row>
    <row r="123" spans="5:6" x14ac:dyDescent="0.25">
      <c r="E123" s="89"/>
      <c r="F123" s="117"/>
    </row>
    <row r="128" spans="5:6" x14ac:dyDescent="0.25">
      <c r="E128" s="89"/>
      <c r="F128" s="117"/>
    </row>
    <row r="165" spans="5:5" x14ac:dyDescent="0.25">
      <c r="E165" s="89"/>
    </row>
    <row r="177" spans="5:5" x14ac:dyDescent="0.25">
      <c r="E177" s="89"/>
    </row>
    <row r="184" spans="5:5" x14ac:dyDescent="0.25">
      <c r="E184" s="89"/>
    </row>
    <row r="253" spans="5:6" x14ac:dyDescent="0.25">
      <c r="E253" s="89"/>
      <c r="F253" s="117"/>
    </row>
    <row r="259" spans="5:5" x14ac:dyDescent="0.25">
      <c r="E259" s="89"/>
    </row>
    <row r="285" spans="5:5" x14ac:dyDescent="0.25">
      <c r="E285" s="89"/>
    </row>
    <row r="317" spans="5:5" x14ac:dyDescent="0.25">
      <c r="E317" s="89"/>
    </row>
    <row r="347" spans="5:5" x14ac:dyDescent="0.25">
      <c r="E347" s="89"/>
    </row>
    <row r="349" spans="5:5" x14ac:dyDescent="0.25">
      <c r="E349" s="89"/>
    </row>
    <row r="368" spans="5:5" x14ac:dyDescent="0.25">
      <c r="E368" s="89"/>
    </row>
    <row r="383" spans="5:5" x14ac:dyDescent="0.25">
      <c r="E383" s="89"/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43272</v>
      </c>
      <c r="C1" s="101"/>
      <c r="D1" s="102" t="s">
        <v>1335</v>
      </c>
      <c r="E1" s="103">
        <v>64.296999999999997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365</v>
      </c>
      <c r="B4" s="120">
        <v>30.76</v>
      </c>
      <c r="C4" s="120">
        <f t="shared" ref="C4:C5" si="0">B4*0.05</f>
        <v>1.5380000000000003</v>
      </c>
      <c r="D4" s="112">
        <f t="shared" ref="D4:D5" si="1">(B4+C4)*$E$1</f>
        <v>2076.6645060000001</v>
      </c>
      <c r="E4" s="113">
        <v>2077</v>
      </c>
      <c r="F4" s="114">
        <f t="shared" ref="F4:F5" si="2">-D4+E4</f>
        <v>0.33549399999992602</v>
      </c>
      <c r="G4" s="115"/>
    </row>
    <row r="5" spans="1:7" s="109" customFormat="1" x14ac:dyDescent="0.25">
      <c r="A5" s="133" t="s">
        <v>1348</v>
      </c>
      <c r="B5" s="120">
        <v>72</v>
      </c>
      <c r="C5" s="120">
        <f t="shared" si="0"/>
        <v>3.6</v>
      </c>
      <c r="D5" s="112">
        <f t="shared" si="1"/>
        <v>4860.8531999999996</v>
      </c>
      <c r="E5" s="151">
        <v>4861</v>
      </c>
      <c r="F5" s="114">
        <f t="shared" si="2"/>
        <v>0.14680000000043947</v>
      </c>
      <c r="G5" s="115"/>
    </row>
    <row r="9" spans="1:7" x14ac:dyDescent="0.25">
      <c r="B9" s="116"/>
      <c r="C9" s="116"/>
    </row>
    <row r="10" spans="1:7" x14ac:dyDescent="0.25">
      <c r="B10" s="116"/>
      <c r="C10" s="116"/>
    </row>
    <row r="11" spans="1:7" x14ac:dyDescent="0.25">
      <c r="B11" s="116"/>
      <c r="C11" s="116"/>
    </row>
    <row r="15" spans="1:7" x14ac:dyDescent="0.25">
      <c r="E15" s="89"/>
      <c r="F15" s="117"/>
    </row>
    <row r="26" spans="5:6" x14ac:dyDescent="0.25">
      <c r="E26" s="89"/>
      <c r="F26" s="117"/>
    </row>
    <row r="94" spans="5:5" x14ac:dyDescent="0.25">
      <c r="E94" s="89"/>
    </row>
    <row r="111" spans="5:5" x14ac:dyDescent="0.25">
      <c r="E111" s="89"/>
    </row>
    <row r="122" spans="5:6" x14ac:dyDescent="0.25">
      <c r="E122" s="89"/>
      <c r="F122" s="117"/>
    </row>
    <row r="127" spans="5:6" x14ac:dyDescent="0.25">
      <c r="E127" s="89"/>
      <c r="F127" s="117"/>
    </row>
    <row r="164" spans="5:5" x14ac:dyDescent="0.25">
      <c r="E164" s="89"/>
    </row>
    <row r="176" spans="5:5" x14ac:dyDescent="0.25">
      <c r="E176" s="89"/>
    </row>
    <row r="183" spans="5:5" x14ac:dyDescent="0.25">
      <c r="E183" s="89"/>
    </row>
    <row r="252" spans="5:6" x14ac:dyDescent="0.25">
      <c r="E252" s="89"/>
      <c r="F252" s="117"/>
    </row>
    <row r="258" spans="5:5" x14ac:dyDescent="0.25">
      <c r="E258" s="89"/>
    </row>
    <row r="284" spans="5:5" x14ac:dyDescent="0.25">
      <c r="E284" s="89"/>
    </row>
    <row r="316" spans="5:5" x14ac:dyDescent="0.25">
      <c r="E316" s="89"/>
    </row>
    <row r="346" spans="5:5" x14ac:dyDescent="0.25">
      <c r="E346" s="89"/>
    </row>
    <row r="348" spans="5:5" x14ac:dyDescent="0.25">
      <c r="E348" s="89"/>
    </row>
    <row r="367" spans="5:5" x14ac:dyDescent="0.25">
      <c r="E367" s="89"/>
    </row>
    <row r="382" spans="5:5" x14ac:dyDescent="0.25">
      <c r="E382" s="89"/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F9" sqref="F9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43270</v>
      </c>
      <c r="C1" s="101"/>
      <c r="D1" s="102" t="s">
        <v>1335</v>
      </c>
      <c r="E1" s="103">
        <v>64.430000000000007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1206</v>
      </c>
      <c r="B4" s="12">
        <v>3.82</v>
      </c>
      <c r="C4" s="120">
        <f t="shared" ref="C4:C6" si="0">B4*0.05</f>
        <v>0.191</v>
      </c>
      <c r="D4" s="112">
        <f t="shared" ref="D4:D6" si="1">(B4+C4)*$E$1</f>
        <v>258.42873000000003</v>
      </c>
      <c r="E4" s="140">
        <v>258</v>
      </c>
      <c r="F4" s="114">
        <f t="shared" ref="F4:F6" si="2">-D4+E4</f>
        <v>-0.42873000000003003</v>
      </c>
      <c r="G4" s="115"/>
    </row>
    <row r="5" spans="1:7" s="109" customFormat="1" x14ac:dyDescent="0.25">
      <c r="A5" s="133" t="s">
        <v>506</v>
      </c>
      <c r="B5" s="120">
        <v>69.319999999999993</v>
      </c>
      <c r="C5" s="120">
        <f t="shared" si="0"/>
        <v>3.4659999999999997</v>
      </c>
      <c r="D5" s="112">
        <f t="shared" si="1"/>
        <v>4689.6019799999995</v>
      </c>
      <c r="E5" s="149">
        <v>4690</v>
      </c>
      <c r="F5" s="114">
        <f t="shared" si="2"/>
        <v>0.3980200000005425</v>
      </c>
      <c r="G5" s="115"/>
    </row>
    <row r="6" spans="1:7" s="109" customFormat="1" x14ac:dyDescent="0.25">
      <c r="A6" s="133" t="s">
        <v>718</v>
      </c>
      <c r="B6" s="120">
        <v>35.96</v>
      </c>
      <c r="C6" s="120">
        <f t="shared" si="0"/>
        <v>1.798</v>
      </c>
      <c r="D6" s="112">
        <f t="shared" si="1"/>
        <v>2432.7479400000007</v>
      </c>
      <c r="E6" s="113">
        <v>2433</v>
      </c>
      <c r="F6" s="114">
        <f t="shared" si="2"/>
        <v>0.25205999999934647</v>
      </c>
      <c r="G6" s="115"/>
    </row>
    <row r="10" spans="1:7" x14ac:dyDescent="0.25">
      <c r="B10" s="116"/>
      <c r="C10" s="116"/>
    </row>
    <row r="11" spans="1:7" x14ac:dyDescent="0.25">
      <c r="B11" s="116"/>
      <c r="C11" s="116"/>
    </row>
    <row r="12" spans="1:7" x14ac:dyDescent="0.25">
      <c r="B12" s="116"/>
      <c r="C12" s="116"/>
    </row>
    <row r="16" spans="1:7" x14ac:dyDescent="0.25">
      <c r="E16" s="89"/>
      <c r="F16" s="117"/>
    </row>
    <row r="27" spans="5:6" x14ac:dyDescent="0.25">
      <c r="E27" s="89"/>
      <c r="F27" s="117"/>
    </row>
    <row r="95" spans="5:5" x14ac:dyDescent="0.25">
      <c r="E95" s="89"/>
    </row>
    <row r="112" spans="5:5" x14ac:dyDescent="0.25">
      <c r="E112" s="89"/>
    </row>
    <row r="123" spans="5:6" x14ac:dyDescent="0.25">
      <c r="E123" s="89"/>
      <c r="F123" s="117"/>
    </row>
    <row r="128" spans="5:6" x14ac:dyDescent="0.25">
      <c r="E128" s="89"/>
      <c r="F128" s="117"/>
    </row>
    <row r="165" spans="5:5" x14ac:dyDescent="0.25">
      <c r="E165" s="89"/>
    </row>
    <row r="177" spans="5:5" x14ac:dyDescent="0.25">
      <c r="E177" s="89"/>
    </row>
    <row r="184" spans="5:5" x14ac:dyDescent="0.25">
      <c r="E184" s="89"/>
    </row>
    <row r="253" spans="5:6" x14ac:dyDescent="0.25">
      <c r="E253" s="89"/>
      <c r="F253" s="117"/>
    </row>
    <row r="259" spans="5:5" x14ac:dyDescent="0.25">
      <c r="E259" s="89"/>
    </row>
    <row r="285" spans="5:5" x14ac:dyDescent="0.25">
      <c r="E285" s="89"/>
    </row>
    <row r="317" spans="5:5" x14ac:dyDescent="0.25">
      <c r="E317" s="89"/>
    </row>
    <row r="347" spans="5:5" x14ac:dyDescent="0.25">
      <c r="E347" s="89"/>
    </row>
    <row r="349" spans="5:5" x14ac:dyDescent="0.25">
      <c r="E349" s="89"/>
    </row>
    <row r="368" spans="5:5" x14ac:dyDescent="0.25">
      <c r="E368" s="89"/>
    </row>
    <row r="383" spans="5:5" x14ac:dyDescent="0.25">
      <c r="E383" s="89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43270</v>
      </c>
      <c r="C1" s="101"/>
      <c r="D1" s="102" t="s">
        <v>1335</v>
      </c>
      <c r="E1" s="103">
        <v>63.993000000000002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955</v>
      </c>
      <c r="B4" s="120">
        <v>59.51</v>
      </c>
      <c r="C4" s="120">
        <f t="shared" ref="C4:C5" si="0">B4*0.05</f>
        <v>2.9755000000000003</v>
      </c>
      <c r="D4" s="112">
        <f t="shared" ref="D4:D5" si="1">(B4+C4)*$E$1</f>
        <v>3998.6346015000004</v>
      </c>
      <c r="E4" s="113">
        <v>3998</v>
      </c>
      <c r="F4" s="114">
        <f t="shared" ref="F4:F5" si="2">-D4+E4</f>
        <v>-0.63460150000037174</v>
      </c>
      <c r="G4" s="115"/>
    </row>
    <row r="5" spans="1:7" s="109" customFormat="1" x14ac:dyDescent="0.25">
      <c r="A5" s="133" t="s">
        <v>11</v>
      </c>
      <c r="B5" s="12">
        <v>70.55</v>
      </c>
      <c r="C5" s="120">
        <f t="shared" si="0"/>
        <v>3.5274999999999999</v>
      </c>
      <c r="D5" s="112">
        <f t="shared" si="1"/>
        <v>4740.4414575000001</v>
      </c>
      <c r="E5" s="140">
        <v>4740</v>
      </c>
      <c r="F5" s="114">
        <f t="shared" si="2"/>
        <v>-0.44145750000006956</v>
      </c>
      <c r="G5" s="115"/>
    </row>
    <row r="9" spans="1:7" x14ac:dyDescent="0.25">
      <c r="B9" s="116"/>
      <c r="C9" s="116"/>
    </row>
    <row r="10" spans="1:7" x14ac:dyDescent="0.25">
      <c r="B10" s="116"/>
      <c r="C10" s="116"/>
    </row>
    <row r="11" spans="1:7" x14ac:dyDescent="0.25">
      <c r="B11" s="116"/>
      <c r="C11" s="116"/>
    </row>
    <row r="15" spans="1:7" x14ac:dyDescent="0.25">
      <c r="E15" s="89"/>
      <c r="F15" s="117"/>
    </row>
    <row r="26" spans="5:6" x14ac:dyDescent="0.25">
      <c r="E26" s="89"/>
      <c r="F26" s="117"/>
    </row>
    <row r="94" spans="5:5" x14ac:dyDescent="0.25">
      <c r="E94" s="89"/>
    </row>
    <row r="111" spans="5:5" x14ac:dyDescent="0.25">
      <c r="E111" s="89"/>
    </row>
    <row r="122" spans="5:6" x14ac:dyDescent="0.25">
      <c r="E122" s="89"/>
      <c r="F122" s="117"/>
    </row>
    <row r="127" spans="5:6" x14ac:dyDescent="0.25">
      <c r="E127" s="89"/>
      <c r="F127" s="117"/>
    </row>
    <row r="164" spans="5:5" x14ac:dyDescent="0.25">
      <c r="E164" s="89"/>
    </row>
    <row r="176" spans="5:5" x14ac:dyDescent="0.25">
      <c r="E176" s="89"/>
    </row>
    <row r="183" spans="5:5" x14ac:dyDescent="0.25">
      <c r="E183" s="89"/>
    </row>
    <row r="252" spans="5:6" x14ac:dyDescent="0.25">
      <c r="E252" s="89"/>
      <c r="F252" s="117"/>
    </row>
    <row r="258" spans="5:5" x14ac:dyDescent="0.25">
      <c r="E258" s="89"/>
    </row>
    <row r="284" spans="5:5" x14ac:dyDescent="0.25">
      <c r="E284" s="89"/>
    </row>
    <row r="316" spans="5:5" x14ac:dyDescent="0.25">
      <c r="E316" s="89"/>
    </row>
    <row r="346" spans="5:5" x14ac:dyDescent="0.25">
      <c r="E346" s="89"/>
    </row>
    <row r="348" spans="5:5" x14ac:dyDescent="0.25">
      <c r="E348" s="89"/>
    </row>
    <row r="367" spans="5:5" x14ac:dyDescent="0.25">
      <c r="E367" s="89"/>
    </row>
    <row r="382" spans="5:5" x14ac:dyDescent="0.25">
      <c r="E382" s="8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3"/>
  <sheetViews>
    <sheetView workbookViewId="0">
      <selection activeCell="E6" sqref="E6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43334</v>
      </c>
      <c r="C1" s="101"/>
      <c r="D1" s="102" t="s">
        <v>1335</v>
      </c>
      <c r="E1" s="103">
        <v>67.826999999999998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1383</v>
      </c>
      <c r="B4" s="128">
        <v>12.19</v>
      </c>
      <c r="C4" s="120"/>
      <c r="D4" s="112">
        <f t="shared" ref="D4:D7" si="0">(B4+C4)*$E$1</f>
        <v>826.81112999999993</v>
      </c>
      <c r="E4" s="396">
        <v>827</v>
      </c>
      <c r="F4" s="114">
        <f t="shared" ref="F4:F7" si="1">-D4+E4</f>
        <v>0.18887000000006537</v>
      </c>
      <c r="G4" s="115"/>
    </row>
    <row r="5" spans="1:7" s="109" customFormat="1" x14ac:dyDescent="0.25">
      <c r="A5" s="133" t="s">
        <v>1384</v>
      </c>
      <c r="B5" s="128">
        <v>14.86</v>
      </c>
      <c r="C5" s="120"/>
      <c r="D5" s="112">
        <f t="shared" si="0"/>
        <v>1007.9092199999999</v>
      </c>
      <c r="E5" s="400">
        <v>1008</v>
      </c>
      <c r="F5" s="114">
        <f t="shared" si="1"/>
        <v>9.0780000000108885E-2</v>
      </c>
      <c r="G5" s="115"/>
    </row>
    <row r="6" spans="1:7" s="109" customFormat="1" x14ac:dyDescent="0.25">
      <c r="A6" s="133" t="s">
        <v>304</v>
      </c>
      <c r="B6" s="128">
        <v>27.58</v>
      </c>
      <c r="C6" s="120"/>
      <c r="D6" s="112">
        <f t="shared" si="0"/>
        <v>1870.6686599999998</v>
      </c>
      <c r="E6" s="414">
        <v>1871</v>
      </c>
      <c r="F6" s="114">
        <f t="shared" si="1"/>
        <v>0.33134000000018204</v>
      </c>
      <c r="G6" s="115"/>
    </row>
    <row r="7" spans="1:7" s="109" customFormat="1" ht="15.75" thickBot="1" x14ac:dyDescent="0.3">
      <c r="A7" s="133" t="s">
        <v>1085</v>
      </c>
      <c r="B7" s="128">
        <v>25.81</v>
      </c>
      <c r="C7" s="120"/>
      <c r="D7" s="112">
        <f t="shared" si="0"/>
        <v>1750.6148699999999</v>
      </c>
      <c r="E7" s="393">
        <v>1751</v>
      </c>
      <c r="F7" s="114">
        <f t="shared" si="1"/>
        <v>0.38513000000011743</v>
      </c>
      <c r="G7" s="115"/>
    </row>
    <row r="10" spans="1:7" x14ac:dyDescent="0.25">
      <c r="B10" s="116"/>
      <c r="C10" s="116"/>
    </row>
    <row r="11" spans="1:7" x14ac:dyDescent="0.25">
      <c r="B11" s="116"/>
      <c r="C11" s="116"/>
    </row>
    <row r="12" spans="1:7" x14ac:dyDescent="0.25">
      <c r="B12" s="116"/>
      <c r="C12" s="116"/>
    </row>
    <row r="16" spans="1:7" x14ac:dyDescent="0.25">
      <c r="E16" s="89"/>
      <c r="F16" s="117"/>
    </row>
    <row r="27" spans="5:6" x14ac:dyDescent="0.25">
      <c r="E27" s="89"/>
      <c r="F27" s="117"/>
    </row>
    <row r="95" spans="5:5" x14ac:dyDescent="0.25">
      <c r="E95" s="89"/>
    </row>
    <row r="112" spans="5:5" x14ac:dyDescent="0.25">
      <c r="E112" s="89"/>
    </row>
    <row r="123" spans="5:6" x14ac:dyDescent="0.25">
      <c r="E123" s="89"/>
      <c r="F123" s="117"/>
    </row>
    <row r="128" spans="5:6" x14ac:dyDescent="0.25">
      <c r="E128" s="89"/>
      <c r="F128" s="117"/>
    </row>
    <row r="165" spans="5:5" x14ac:dyDescent="0.25">
      <c r="E165" s="89"/>
    </row>
    <row r="177" spans="5:5" x14ac:dyDescent="0.25">
      <c r="E177" s="89"/>
    </row>
    <row r="184" spans="5:5" x14ac:dyDescent="0.25">
      <c r="E184" s="89"/>
    </row>
    <row r="253" spans="5:6" x14ac:dyDescent="0.25">
      <c r="E253" s="89"/>
      <c r="F253" s="117"/>
    </row>
    <row r="259" spans="5:5" x14ac:dyDescent="0.25">
      <c r="E259" s="89"/>
    </row>
    <row r="285" spans="5:5" x14ac:dyDescent="0.25">
      <c r="E285" s="89"/>
    </row>
    <row r="317" spans="5:5" x14ac:dyDescent="0.25">
      <c r="E317" s="89"/>
    </row>
    <row r="347" spans="5:5" x14ac:dyDescent="0.25">
      <c r="E347" s="89"/>
    </row>
    <row r="349" spans="5:5" x14ac:dyDescent="0.25">
      <c r="E349" s="89"/>
    </row>
    <row r="368" spans="5:5" x14ac:dyDescent="0.25">
      <c r="E368" s="89"/>
    </row>
    <row r="383" spans="5:5" x14ac:dyDescent="0.25">
      <c r="E383" s="89"/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2"/>
  <sheetViews>
    <sheetView workbookViewId="0">
      <selection activeCell="B23" sqref="B23"/>
    </sheetView>
  </sheetViews>
  <sheetFormatPr defaultRowHeight="15" x14ac:dyDescent="0.25"/>
  <cols>
    <col min="1" max="1" width="29" customWidth="1"/>
    <col min="2" max="2" width="18.7109375" customWidth="1"/>
    <col min="3" max="4" width="11.5703125" customWidth="1"/>
    <col min="5" max="5" width="10.85546875" customWidth="1"/>
  </cols>
  <sheetData>
    <row r="1" spans="1:6" ht="21" x14ac:dyDescent="0.35">
      <c r="A1" s="100" t="s">
        <v>1334</v>
      </c>
      <c r="B1" s="101">
        <v>43269</v>
      </c>
      <c r="C1" s="101"/>
      <c r="D1" s="102" t="s">
        <v>1335</v>
      </c>
      <c r="E1" s="103">
        <v>63.77</v>
      </c>
      <c r="F1" s="104" t="s">
        <v>1336</v>
      </c>
    </row>
    <row r="2" spans="1:6" x14ac:dyDescent="0.25">
      <c r="A2" s="105"/>
      <c r="B2" s="104"/>
      <c r="C2" s="104"/>
      <c r="D2" s="104"/>
      <c r="E2" s="104"/>
      <c r="F2" s="104"/>
    </row>
    <row r="3" spans="1:6" ht="30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6" x14ac:dyDescent="0.25">
      <c r="A4" s="129" t="s">
        <v>1214</v>
      </c>
      <c r="B4" s="12">
        <v>13.95</v>
      </c>
      <c r="C4" s="120">
        <f t="shared" ref="C4:C12" si="0">B4*0.05</f>
        <v>0.69750000000000001</v>
      </c>
      <c r="D4" s="112">
        <f t="shared" ref="D4:D12" si="1">(B4+C4)*$E$1</f>
        <v>934.07107499999995</v>
      </c>
      <c r="E4" s="113">
        <v>934</v>
      </c>
      <c r="F4" s="114">
        <f t="shared" ref="F4:F12" si="2">-D4+E4</f>
        <v>-7.1074999999950705E-2</v>
      </c>
    </row>
    <row r="5" spans="1:6" x14ac:dyDescent="0.25">
      <c r="A5" s="129" t="s">
        <v>16</v>
      </c>
      <c r="B5" s="12">
        <v>10</v>
      </c>
      <c r="C5" s="120">
        <f t="shared" si="0"/>
        <v>0.5</v>
      </c>
      <c r="D5" s="112">
        <f t="shared" si="1"/>
        <v>669.58500000000004</v>
      </c>
      <c r="E5" s="140">
        <f>650+23</f>
        <v>673</v>
      </c>
      <c r="F5" s="114">
        <f t="shared" si="2"/>
        <v>3.4149999999999636</v>
      </c>
    </row>
    <row r="6" spans="1:6" x14ac:dyDescent="0.25">
      <c r="A6" s="129" t="s">
        <v>551</v>
      </c>
      <c r="B6" s="12">
        <v>10.65</v>
      </c>
      <c r="C6" s="120">
        <f t="shared" si="0"/>
        <v>0.53250000000000008</v>
      </c>
      <c r="D6" s="112">
        <f t="shared" si="1"/>
        <v>713.10802500000011</v>
      </c>
      <c r="E6" s="113">
        <v>714</v>
      </c>
      <c r="F6" s="114">
        <f t="shared" si="2"/>
        <v>0.8919749999998885</v>
      </c>
    </row>
    <row r="7" spans="1:6" x14ac:dyDescent="0.25">
      <c r="A7" s="129" t="s">
        <v>1346</v>
      </c>
      <c r="B7" s="12">
        <v>9.34</v>
      </c>
      <c r="C7" s="120">
        <f t="shared" si="0"/>
        <v>0.46700000000000003</v>
      </c>
      <c r="D7" s="112">
        <f t="shared" si="1"/>
        <v>625.39239000000009</v>
      </c>
      <c r="E7" s="145">
        <v>625</v>
      </c>
      <c r="F7" s="114">
        <f t="shared" si="2"/>
        <v>-0.39239000000009128</v>
      </c>
    </row>
    <row r="8" spans="1:6" x14ac:dyDescent="0.25">
      <c r="A8" s="129" t="s">
        <v>762</v>
      </c>
      <c r="B8" s="12">
        <v>8.18</v>
      </c>
      <c r="C8" s="120">
        <f t="shared" si="0"/>
        <v>0.40900000000000003</v>
      </c>
      <c r="D8" s="112">
        <f t="shared" si="1"/>
        <v>547.72053000000005</v>
      </c>
      <c r="E8" s="113">
        <v>548</v>
      </c>
      <c r="F8" s="114">
        <f t="shared" si="2"/>
        <v>0.27946999999994659</v>
      </c>
    </row>
    <row r="9" spans="1:6" x14ac:dyDescent="0.25">
      <c r="A9" s="129" t="s">
        <v>99</v>
      </c>
      <c r="B9" s="12">
        <v>17</v>
      </c>
      <c r="C9" s="120">
        <f t="shared" si="0"/>
        <v>0.85000000000000009</v>
      </c>
      <c r="D9" s="112">
        <f t="shared" si="1"/>
        <v>1138.2945000000002</v>
      </c>
      <c r="E9" s="146">
        <v>1138</v>
      </c>
      <c r="F9" s="114">
        <f t="shared" si="2"/>
        <v>-0.29450000000019827</v>
      </c>
    </row>
    <row r="10" spans="1:6" x14ac:dyDescent="0.25">
      <c r="A10" s="129" t="s">
        <v>845</v>
      </c>
      <c r="B10" s="120">
        <v>15.92</v>
      </c>
      <c r="C10" s="120">
        <f t="shared" si="0"/>
        <v>0.79600000000000004</v>
      </c>
      <c r="D10" s="112">
        <f t="shared" si="1"/>
        <v>1065.9793200000001</v>
      </c>
      <c r="E10" s="113">
        <v>1066</v>
      </c>
      <c r="F10" s="114">
        <f t="shared" si="2"/>
        <v>2.0679999999856591E-2</v>
      </c>
    </row>
    <row r="11" spans="1:6" x14ac:dyDescent="0.25">
      <c r="A11" s="129" t="s">
        <v>268</v>
      </c>
      <c r="B11" s="120">
        <v>15.99</v>
      </c>
      <c r="C11" s="120">
        <f t="shared" si="0"/>
        <v>0.7995000000000001</v>
      </c>
      <c r="D11" s="112">
        <f t="shared" si="1"/>
        <v>1070.6664150000001</v>
      </c>
      <c r="E11" s="113">
        <v>1071</v>
      </c>
      <c r="F11" s="114">
        <f t="shared" si="2"/>
        <v>0.33358499999985725</v>
      </c>
    </row>
    <row r="12" spans="1:6" x14ac:dyDescent="0.25">
      <c r="A12" s="129" t="s">
        <v>839</v>
      </c>
      <c r="B12" s="120">
        <v>29.03</v>
      </c>
      <c r="C12" s="120">
        <f t="shared" si="0"/>
        <v>1.4515000000000002</v>
      </c>
      <c r="D12" s="112">
        <f t="shared" si="1"/>
        <v>1943.8052550000002</v>
      </c>
      <c r="E12" s="147">
        <v>1944</v>
      </c>
      <c r="F12" s="114">
        <f t="shared" si="2"/>
        <v>0.19474499999978434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6"/>
  <sheetViews>
    <sheetView workbookViewId="0">
      <selection activeCell="E8" sqref="E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43264</v>
      </c>
      <c r="C1" s="101"/>
      <c r="D1" s="102" t="s">
        <v>1335</v>
      </c>
      <c r="E1" s="103">
        <v>63.183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20" t="s">
        <v>370</v>
      </c>
      <c r="B4" s="120">
        <v>5.39</v>
      </c>
      <c r="C4" s="120">
        <f t="shared" ref="C4:C9" si="0">B4*0.05</f>
        <v>0.26950000000000002</v>
      </c>
      <c r="D4" s="112">
        <f t="shared" ref="D4:D9" si="1">(B4+C4)*$E$1</f>
        <v>357.58418849999998</v>
      </c>
      <c r="E4" s="113">
        <v>358</v>
      </c>
      <c r="F4" s="114">
        <f t="shared" ref="F4:F9" si="2">-D4+E4</f>
        <v>0.41581150000001799</v>
      </c>
      <c r="G4" s="115"/>
    </row>
    <row r="5" spans="1:7" s="109" customFormat="1" x14ac:dyDescent="0.25">
      <c r="A5" s="120" t="s">
        <v>542</v>
      </c>
      <c r="B5" s="120">
        <v>31.77</v>
      </c>
      <c r="C5" s="120">
        <f t="shared" si="0"/>
        <v>1.5885</v>
      </c>
      <c r="D5" s="112">
        <f t="shared" si="1"/>
        <v>2107.6901054999998</v>
      </c>
      <c r="E5" s="113">
        <v>2108</v>
      </c>
      <c r="F5" s="114">
        <f t="shared" si="2"/>
        <v>0.30989450000015495</v>
      </c>
      <c r="G5" s="115"/>
    </row>
    <row r="6" spans="1:7" s="109" customFormat="1" x14ac:dyDescent="0.25">
      <c r="A6" s="120" t="s">
        <v>134</v>
      </c>
      <c r="B6" s="120">
        <v>50.48</v>
      </c>
      <c r="C6" s="120">
        <f t="shared" si="0"/>
        <v>2.524</v>
      </c>
      <c r="D6" s="112">
        <f t="shared" si="1"/>
        <v>3348.951732</v>
      </c>
      <c r="E6" s="128">
        <v>3350</v>
      </c>
      <c r="F6" s="114">
        <f t="shared" si="2"/>
        <v>1.0482680000000073</v>
      </c>
      <c r="G6" s="115"/>
    </row>
    <row r="7" spans="1:7" s="109" customFormat="1" x14ac:dyDescent="0.25">
      <c r="A7" s="120" t="s">
        <v>1344</v>
      </c>
      <c r="B7" s="120">
        <v>18.23</v>
      </c>
      <c r="C7" s="120">
        <f t="shared" si="0"/>
        <v>0.91150000000000009</v>
      </c>
      <c r="D7" s="112">
        <f t="shared" si="1"/>
        <v>1209.4173945</v>
      </c>
      <c r="E7" s="113">
        <v>1209</v>
      </c>
      <c r="F7" s="114">
        <f t="shared" si="2"/>
        <v>-0.41739450000000033</v>
      </c>
      <c r="G7" s="115"/>
    </row>
    <row r="8" spans="1:7" s="109" customFormat="1" x14ac:dyDescent="0.25">
      <c r="A8" s="120" t="s">
        <v>1345</v>
      </c>
      <c r="B8" s="120">
        <v>13.31</v>
      </c>
      <c r="C8" s="120">
        <f t="shared" si="0"/>
        <v>0.66550000000000009</v>
      </c>
      <c r="D8" s="112">
        <f t="shared" si="1"/>
        <v>883.01401650000003</v>
      </c>
      <c r="E8" s="142">
        <v>883</v>
      </c>
      <c r="F8" s="114">
        <f t="shared" si="2"/>
        <v>-1.4016500000025189E-2</v>
      </c>
      <c r="G8" s="115"/>
    </row>
    <row r="9" spans="1:7" s="109" customFormat="1" x14ac:dyDescent="0.25">
      <c r="A9" s="120" t="s">
        <v>113</v>
      </c>
      <c r="B9" s="120">
        <v>13.95</v>
      </c>
      <c r="C9" s="120">
        <f t="shared" si="0"/>
        <v>0.69750000000000001</v>
      </c>
      <c r="D9" s="112">
        <f t="shared" si="1"/>
        <v>925.47299249999992</v>
      </c>
      <c r="E9" s="113">
        <v>926</v>
      </c>
      <c r="F9" s="114">
        <f t="shared" si="2"/>
        <v>0.52700750000008156</v>
      </c>
      <c r="G9" s="115"/>
    </row>
    <row r="13" spans="1:7" x14ac:dyDescent="0.25">
      <c r="B13" s="116"/>
      <c r="C13" s="116"/>
    </row>
    <row r="14" spans="1:7" x14ac:dyDescent="0.25">
      <c r="B14" s="116"/>
      <c r="C14" s="116"/>
    </row>
    <row r="15" spans="1:7" x14ac:dyDescent="0.25">
      <c r="B15" s="116"/>
      <c r="C15" s="116"/>
    </row>
    <row r="19" spans="5:6" x14ac:dyDescent="0.25">
      <c r="E19" s="89"/>
      <c r="F19" s="117"/>
    </row>
    <row r="30" spans="5:6" x14ac:dyDescent="0.25">
      <c r="E30" s="89"/>
      <c r="F30" s="117"/>
    </row>
    <row r="98" spans="5:5" x14ac:dyDescent="0.25">
      <c r="E98" s="89"/>
    </row>
    <row r="115" spans="5:6" x14ac:dyDescent="0.25">
      <c r="E115" s="89"/>
    </row>
    <row r="126" spans="5:6" x14ac:dyDescent="0.25">
      <c r="E126" s="89"/>
      <c r="F126" s="117"/>
    </row>
    <row r="131" spans="5:6" x14ac:dyDescent="0.25">
      <c r="E131" s="89"/>
      <c r="F131" s="117"/>
    </row>
    <row r="168" spans="5:5" x14ac:dyDescent="0.25">
      <c r="E168" s="89"/>
    </row>
    <row r="180" spans="5:5" x14ac:dyDescent="0.25">
      <c r="E180" s="89"/>
    </row>
    <row r="187" spans="5:5" x14ac:dyDescent="0.25">
      <c r="E187" s="89"/>
    </row>
    <row r="256" spans="5:6" x14ac:dyDescent="0.25">
      <c r="E256" s="89"/>
      <c r="F256" s="117"/>
    </row>
    <row r="262" spans="5:5" x14ac:dyDescent="0.25">
      <c r="E262" s="89"/>
    </row>
    <row r="288" spans="5:5" x14ac:dyDescent="0.25">
      <c r="E288" s="89"/>
    </row>
    <row r="320" spans="5:5" x14ac:dyDescent="0.25">
      <c r="E320" s="89"/>
    </row>
    <row r="350" spans="5:5" x14ac:dyDescent="0.25">
      <c r="E350" s="89"/>
    </row>
    <row r="352" spans="5:5" x14ac:dyDescent="0.25">
      <c r="E352" s="89"/>
    </row>
    <row r="371" spans="5:5" x14ac:dyDescent="0.25">
      <c r="E371" s="89"/>
    </row>
    <row r="386" spans="5:5" x14ac:dyDescent="0.25">
      <c r="E386" s="89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C19" sqref="C19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43264</v>
      </c>
      <c r="C1" s="101"/>
      <c r="D1" s="102" t="s">
        <v>1335</v>
      </c>
      <c r="E1" s="103">
        <v>63.183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18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19" t="s">
        <v>1198</v>
      </c>
      <c r="B4" s="119">
        <v>33.9</v>
      </c>
      <c r="C4" s="120">
        <f t="shared" ref="C4:C8" si="0">B4*0.05</f>
        <v>1.6950000000000001</v>
      </c>
      <c r="D4" s="112">
        <f t="shared" ref="D4:D8" si="1">(B4+C4)*$E$1</f>
        <v>2248.998885</v>
      </c>
      <c r="E4" s="113">
        <v>2249</v>
      </c>
      <c r="F4" s="114">
        <f t="shared" ref="F4:F8" si="2">-D4+E4</f>
        <v>1.1150000000270666E-3</v>
      </c>
      <c r="G4" s="115"/>
    </row>
    <row r="5" spans="1:7" s="109" customFormat="1" x14ac:dyDescent="0.25">
      <c r="A5" s="119" t="s">
        <v>829</v>
      </c>
      <c r="B5" s="119">
        <v>8.6</v>
      </c>
      <c r="C5" s="120">
        <f t="shared" si="0"/>
        <v>0.43</v>
      </c>
      <c r="D5" s="112">
        <f t="shared" si="1"/>
        <v>570.54248999999993</v>
      </c>
      <c r="E5" s="113">
        <v>571</v>
      </c>
      <c r="F5" s="114">
        <f t="shared" si="2"/>
        <v>0.45751000000007025</v>
      </c>
      <c r="G5" s="115"/>
    </row>
    <row r="6" spans="1:7" s="109" customFormat="1" x14ac:dyDescent="0.25">
      <c r="A6" s="119" t="s">
        <v>980</v>
      </c>
      <c r="B6" s="119">
        <v>6.43</v>
      </c>
      <c r="C6" s="120">
        <f t="shared" si="0"/>
        <v>0.32150000000000001</v>
      </c>
      <c r="D6" s="112">
        <f t="shared" si="1"/>
        <v>426.58002449999998</v>
      </c>
      <c r="E6" s="113">
        <v>427</v>
      </c>
      <c r="F6" s="114">
        <f t="shared" si="2"/>
        <v>0.41997550000002093</v>
      </c>
      <c r="G6" s="115"/>
    </row>
    <row r="7" spans="1:7" s="109" customFormat="1" x14ac:dyDescent="0.25">
      <c r="A7" s="119" t="s">
        <v>1343</v>
      </c>
      <c r="B7" s="119">
        <v>12.88</v>
      </c>
      <c r="C7" s="120">
        <f t="shared" si="0"/>
        <v>0.64400000000000013</v>
      </c>
      <c r="D7" s="112">
        <f t="shared" si="1"/>
        <v>854.48689200000001</v>
      </c>
      <c r="E7" s="113">
        <v>854</v>
      </c>
      <c r="F7" s="114">
        <f t="shared" si="2"/>
        <v>-0.48689200000001165</v>
      </c>
      <c r="G7" s="115"/>
    </row>
    <row r="8" spans="1:7" s="109" customFormat="1" x14ac:dyDescent="0.25">
      <c r="A8" s="119" t="s">
        <v>604</v>
      </c>
      <c r="B8" s="119">
        <v>61.95</v>
      </c>
      <c r="C8" s="120">
        <f t="shared" si="0"/>
        <v>3.0975000000000001</v>
      </c>
      <c r="D8" s="112">
        <f t="shared" si="1"/>
        <v>4109.8961925000003</v>
      </c>
      <c r="E8" s="113">
        <v>3821</v>
      </c>
      <c r="F8" s="114">
        <f t="shared" si="2"/>
        <v>-288.89619250000032</v>
      </c>
      <c r="G8" s="115"/>
    </row>
    <row r="12" spans="1:7" x14ac:dyDescent="0.25">
      <c r="B12" s="116"/>
      <c r="C12" s="116"/>
    </row>
    <row r="13" spans="1:7" x14ac:dyDescent="0.25">
      <c r="B13" s="116"/>
      <c r="C13" s="116"/>
    </row>
    <row r="14" spans="1:7" x14ac:dyDescent="0.25">
      <c r="B14" s="116"/>
      <c r="C14" s="116"/>
    </row>
    <row r="18" spans="5:6" x14ac:dyDescent="0.25">
      <c r="E18" s="89"/>
      <c r="F18" s="117"/>
    </row>
    <row r="29" spans="5:6" x14ac:dyDescent="0.25">
      <c r="E29" s="89"/>
      <c r="F29" s="117"/>
    </row>
    <row r="97" spans="5:5" x14ac:dyDescent="0.25">
      <c r="E97" s="89"/>
    </row>
    <row r="114" spans="5:6" x14ac:dyDescent="0.25">
      <c r="E114" s="89"/>
    </row>
    <row r="125" spans="5:6" x14ac:dyDescent="0.25">
      <c r="E125" s="89"/>
      <c r="F125" s="117"/>
    </row>
    <row r="130" spans="5:6" x14ac:dyDescent="0.25">
      <c r="E130" s="89"/>
      <c r="F130" s="117"/>
    </row>
    <row r="167" spans="5:5" x14ac:dyDescent="0.25">
      <c r="E167" s="89"/>
    </row>
    <row r="179" spans="5:5" x14ac:dyDescent="0.25">
      <c r="E179" s="89"/>
    </row>
    <row r="186" spans="5:5" x14ac:dyDescent="0.25">
      <c r="E186" s="89"/>
    </row>
    <row r="255" spans="5:6" x14ac:dyDescent="0.25">
      <c r="E255" s="89"/>
      <c r="F255" s="117"/>
    </row>
    <row r="261" spans="5:5" x14ac:dyDescent="0.25">
      <c r="E261" s="89"/>
    </row>
    <row r="287" spans="5:5" x14ac:dyDescent="0.25">
      <c r="E287" s="89"/>
    </row>
    <row r="319" spans="5:5" x14ac:dyDescent="0.25">
      <c r="E319" s="89"/>
    </row>
    <row r="349" spans="5:5" x14ac:dyDescent="0.25">
      <c r="E349" s="89"/>
    </row>
    <row r="351" spans="5:5" x14ac:dyDescent="0.25">
      <c r="E351" s="89"/>
    </row>
    <row r="370" spans="5:5" x14ac:dyDescent="0.25">
      <c r="E370" s="89"/>
    </row>
    <row r="385" spans="5:5" x14ac:dyDescent="0.25">
      <c r="E385" s="89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D18" sqref="D1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43259</v>
      </c>
      <c r="C1" s="101"/>
      <c r="D1" s="102" t="s">
        <v>1335</v>
      </c>
      <c r="E1" s="103">
        <v>62.593000000000004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18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22" t="s">
        <v>438</v>
      </c>
      <c r="B4" s="119">
        <v>13.28</v>
      </c>
      <c r="C4" s="120">
        <f t="shared" ref="C4:C5" si="0">B4*0.05</f>
        <v>0.66400000000000003</v>
      </c>
      <c r="D4" s="112">
        <f t="shared" ref="D4:D5" si="1">(B4+C4)*$E$1</f>
        <v>872.79679199999998</v>
      </c>
      <c r="E4" s="113">
        <v>873</v>
      </c>
      <c r="F4" s="114">
        <f t="shared" ref="F4:F5" si="2">-D4+E4</f>
        <v>0.20320800000001782</v>
      </c>
      <c r="G4" s="115"/>
    </row>
    <row r="5" spans="1:7" s="109" customFormat="1" x14ac:dyDescent="0.25">
      <c r="A5" s="119" t="s">
        <v>1198</v>
      </c>
      <c r="B5" s="119">
        <v>80.98</v>
      </c>
      <c r="C5" s="120">
        <f t="shared" si="0"/>
        <v>4.0490000000000004</v>
      </c>
      <c r="D5" s="112">
        <f t="shared" si="1"/>
        <v>5322.2201970000006</v>
      </c>
      <c r="E5" s="113">
        <v>5322</v>
      </c>
      <c r="F5" s="114">
        <f t="shared" si="2"/>
        <v>-0.22019700000055309</v>
      </c>
      <c r="G5" s="115"/>
    </row>
    <row r="9" spans="1:7" x14ac:dyDescent="0.25">
      <c r="B9" s="116"/>
      <c r="C9" s="116"/>
    </row>
    <row r="10" spans="1:7" x14ac:dyDescent="0.25">
      <c r="B10" s="116"/>
      <c r="C10" s="116"/>
    </row>
    <row r="11" spans="1:7" x14ac:dyDescent="0.25">
      <c r="B11" s="116"/>
      <c r="C11" s="116"/>
    </row>
    <row r="15" spans="1:7" x14ac:dyDescent="0.25">
      <c r="E15" s="89"/>
      <c r="F15" s="117"/>
    </row>
    <row r="26" spans="5:6" x14ac:dyDescent="0.25">
      <c r="E26" s="89"/>
      <c r="F26" s="117"/>
    </row>
    <row r="94" spans="5:5" x14ac:dyDescent="0.25">
      <c r="E94" s="89"/>
    </row>
    <row r="111" spans="5:5" x14ac:dyDescent="0.25">
      <c r="E111" s="89"/>
    </row>
    <row r="122" spans="5:6" x14ac:dyDescent="0.25">
      <c r="E122" s="89"/>
      <c r="F122" s="117"/>
    </row>
    <row r="127" spans="5:6" x14ac:dyDescent="0.25">
      <c r="E127" s="89"/>
      <c r="F127" s="117"/>
    </row>
    <row r="164" spans="5:5" x14ac:dyDescent="0.25">
      <c r="E164" s="89"/>
    </row>
    <row r="176" spans="5:5" x14ac:dyDescent="0.25">
      <c r="E176" s="89"/>
    </row>
    <row r="183" spans="5:5" x14ac:dyDescent="0.25">
      <c r="E183" s="89"/>
    </row>
    <row r="252" spans="5:6" x14ac:dyDescent="0.25">
      <c r="E252" s="89"/>
      <c r="F252" s="117"/>
    </row>
    <row r="258" spans="5:5" x14ac:dyDescent="0.25">
      <c r="E258" s="89"/>
    </row>
    <row r="284" spans="5:5" x14ac:dyDescent="0.25">
      <c r="E284" s="89"/>
    </row>
    <row r="316" spans="5:5" x14ac:dyDescent="0.25">
      <c r="E316" s="89"/>
    </row>
    <row r="346" spans="5:5" x14ac:dyDescent="0.25">
      <c r="E346" s="89"/>
    </row>
    <row r="348" spans="5:5" x14ac:dyDescent="0.25">
      <c r="E348" s="89"/>
    </row>
    <row r="367" spans="5:5" x14ac:dyDescent="0.25">
      <c r="E367" s="89"/>
    </row>
    <row r="382" spans="5:5" x14ac:dyDescent="0.25">
      <c r="E382" s="89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4"/>
  <sheetViews>
    <sheetView workbookViewId="0">
      <selection activeCell="C18" sqref="C1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43259</v>
      </c>
      <c r="C1" s="101"/>
      <c r="D1" s="102" t="s">
        <v>1335</v>
      </c>
      <c r="E1" s="103">
        <v>62.593000000000004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18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19" t="s">
        <v>754</v>
      </c>
      <c r="B4" s="111">
        <v>29.3</v>
      </c>
      <c r="C4" s="120">
        <f t="shared" ref="C4:C7" si="0">B4*0.05</f>
        <v>1.4650000000000001</v>
      </c>
      <c r="D4" s="112">
        <f t="shared" ref="D4:D7" si="1">(B4+C4)*$E$1</f>
        <v>1925.6736450000001</v>
      </c>
      <c r="E4" s="113">
        <v>1926</v>
      </c>
      <c r="F4" s="114">
        <f t="shared" ref="F4:F7" si="2">-D4+E4</f>
        <v>0.32635499999992135</v>
      </c>
      <c r="G4" s="115"/>
    </row>
    <row r="5" spans="1:7" s="109" customFormat="1" x14ac:dyDescent="0.25">
      <c r="A5" s="119" t="s">
        <v>1089</v>
      </c>
      <c r="B5" s="111">
        <v>36.479999999999997</v>
      </c>
      <c r="C5" s="120">
        <f t="shared" si="0"/>
        <v>1.8239999999999998</v>
      </c>
      <c r="D5" s="112">
        <f t="shared" si="1"/>
        <v>2397.5622719999997</v>
      </c>
      <c r="E5" s="113">
        <v>2398</v>
      </c>
      <c r="F5" s="114">
        <f t="shared" si="2"/>
        <v>0.43772800000033385</v>
      </c>
      <c r="G5" s="115"/>
    </row>
    <row r="6" spans="1:7" s="109" customFormat="1" x14ac:dyDescent="0.25">
      <c r="A6" s="119" t="s">
        <v>1085</v>
      </c>
      <c r="B6" s="111">
        <v>38.47</v>
      </c>
      <c r="C6" s="120">
        <f t="shared" si="0"/>
        <v>1.9235</v>
      </c>
      <c r="D6" s="112">
        <f t="shared" si="1"/>
        <v>2528.3503455</v>
      </c>
      <c r="E6" s="113">
        <v>2528</v>
      </c>
      <c r="F6" s="114">
        <f t="shared" si="2"/>
        <v>-0.35034550000000309</v>
      </c>
      <c r="G6" s="115"/>
    </row>
    <row r="7" spans="1:7" s="109" customFormat="1" x14ac:dyDescent="0.25">
      <c r="A7" s="119" t="s">
        <v>512</v>
      </c>
      <c r="B7" s="12">
        <v>4.95</v>
      </c>
      <c r="C7" s="120">
        <f t="shared" si="0"/>
        <v>0.24750000000000003</v>
      </c>
      <c r="D7" s="112">
        <f t="shared" si="1"/>
        <v>325.32711749999999</v>
      </c>
      <c r="E7" s="113">
        <v>325</v>
      </c>
      <c r="F7" s="114">
        <f t="shared" si="2"/>
        <v>-0.32711749999998574</v>
      </c>
      <c r="G7" s="115"/>
    </row>
    <row r="11" spans="1:7" x14ac:dyDescent="0.25">
      <c r="B11" s="116"/>
      <c r="C11" s="116"/>
    </row>
    <row r="12" spans="1:7" x14ac:dyDescent="0.25">
      <c r="B12" s="116"/>
      <c r="C12" s="116"/>
    </row>
    <row r="13" spans="1:7" x14ac:dyDescent="0.25">
      <c r="B13" s="116"/>
      <c r="C13" s="116"/>
    </row>
    <row r="17" spans="5:6" x14ac:dyDescent="0.25">
      <c r="E17" s="89"/>
      <c r="F17" s="117"/>
    </row>
    <row r="28" spans="5:6" x14ac:dyDescent="0.25">
      <c r="E28" s="89"/>
      <c r="F28" s="117"/>
    </row>
    <row r="96" spans="5:5" x14ac:dyDescent="0.25">
      <c r="E96" s="89"/>
    </row>
    <row r="113" spans="5:6" x14ac:dyDescent="0.25">
      <c r="E113" s="89"/>
    </row>
    <row r="124" spans="5:6" x14ac:dyDescent="0.25">
      <c r="E124" s="89"/>
      <c r="F124" s="117"/>
    </row>
    <row r="129" spans="5:6" x14ac:dyDescent="0.25">
      <c r="E129" s="89"/>
      <c r="F129" s="117"/>
    </row>
    <row r="166" spans="5:5" x14ac:dyDescent="0.25">
      <c r="E166" s="89"/>
    </row>
    <row r="178" spans="5:5" x14ac:dyDescent="0.25">
      <c r="E178" s="89"/>
    </row>
    <row r="185" spans="5:5" x14ac:dyDescent="0.25">
      <c r="E185" s="89"/>
    </row>
    <row r="254" spans="5:6" x14ac:dyDescent="0.25">
      <c r="E254" s="89"/>
      <c r="F254" s="117"/>
    </row>
    <row r="260" spans="5:5" x14ac:dyDescent="0.25">
      <c r="E260" s="89"/>
    </row>
    <row r="286" spans="5:5" x14ac:dyDescent="0.25">
      <c r="E286" s="89"/>
    </row>
    <row r="318" spans="5:5" x14ac:dyDescent="0.25">
      <c r="E318" s="89"/>
    </row>
    <row r="348" spans="5:5" x14ac:dyDescent="0.25">
      <c r="E348" s="89"/>
    </row>
    <row r="350" spans="5:5" x14ac:dyDescent="0.25">
      <c r="E350" s="89"/>
    </row>
    <row r="369" spans="5:5" x14ac:dyDescent="0.25">
      <c r="E369" s="89"/>
    </row>
    <row r="384" spans="5:5" x14ac:dyDescent="0.25">
      <c r="E384" s="89"/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F21" sqref="F21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43259</v>
      </c>
      <c r="C1" s="101"/>
      <c r="D1" s="102" t="s">
        <v>1335</v>
      </c>
      <c r="E1" s="103">
        <v>62.593000000000004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18" t="s">
        <v>1337</v>
      </c>
      <c r="B3" s="107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19" t="s">
        <v>542</v>
      </c>
      <c r="B4" s="111">
        <v>31.78</v>
      </c>
      <c r="C4" s="110">
        <f t="shared" ref="C4:C8" si="0">B4*0.05</f>
        <v>1.5890000000000002</v>
      </c>
      <c r="D4" s="112">
        <f t="shared" ref="D4:D8" si="1">(B4+C4)*$E$1</f>
        <v>2088.6658170000001</v>
      </c>
      <c r="E4" s="113">
        <v>2089</v>
      </c>
      <c r="F4" s="114">
        <f t="shared" ref="F4:F8" si="2">-D4+E4</f>
        <v>0.33418299999993906</v>
      </c>
      <c r="G4" s="115"/>
    </row>
    <row r="5" spans="1:7" s="109" customFormat="1" x14ac:dyDescent="0.25">
      <c r="A5" s="119" t="s">
        <v>243</v>
      </c>
      <c r="B5" s="111">
        <v>78.94</v>
      </c>
      <c r="C5" s="110">
        <f t="shared" si="0"/>
        <v>3.9470000000000001</v>
      </c>
      <c r="D5" s="112">
        <f t="shared" si="1"/>
        <v>5188.1459910000003</v>
      </c>
      <c r="E5" s="113">
        <v>5188</v>
      </c>
      <c r="F5" s="114">
        <f t="shared" si="2"/>
        <v>-0.14599100000032195</v>
      </c>
      <c r="G5" s="115"/>
    </row>
    <row r="6" spans="1:7" s="109" customFormat="1" x14ac:dyDescent="0.25">
      <c r="A6" s="119" t="s">
        <v>664</v>
      </c>
      <c r="B6" s="111">
        <v>8.6300000000000008</v>
      </c>
      <c r="C6" s="110">
        <f t="shared" si="0"/>
        <v>0.43150000000000005</v>
      </c>
      <c r="D6" s="112">
        <f t="shared" si="1"/>
        <v>567.18646950000004</v>
      </c>
      <c r="E6" s="113">
        <v>567</v>
      </c>
      <c r="F6" s="114">
        <f t="shared" si="2"/>
        <v>-0.18646950000004381</v>
      </c>
      <c r="G6" s="115"/>
    </row>
    <row r="7" spans="1:7" s="109" customFormat="1" x14ac:dyDescent="0.25">
      <c r="A7" s="119" t="s">
        <v>807</v>
      </c>
      <c r="B7" s="111">
        <v>18</v>
      </c>
      <c r="C7" s="110">
        <f t="shared" si="0"/>
        <v>0.9</v>
      </c>
      <c r="D7" s="112">
        <f t="shared" si="1"/>
        <v>1183.0076999999999</v>
      </c>
      <c r="E7" s="113">
        <v>1183</v>
      </c>
      <c r="F7" s="114">
        <f t="shared" si="2"/>
        <v>-7.6999999998861313E-3</v>
      </c>
      <c r="G7" s="115"/>
    </row>
    <row r="8" spans="1:7" s="109" customFormat="1" x14ac:dyDescent="0.25">
      <c r="A8" s="119" t="s">
        <v>735</v>
      </c>
      <c r="B8" s="111">
        <v>10.7</v>
      </c>
      <c r="C8" s="110">
        <f t="shared" si="0"/>
        <v>0.53500000000000003</v>
      </c>
      <c r="D8" s="112">
        <f t="shared" si="1"/>
        <v>703.23235499999998</v>
      </c>
      <c r="E8" s="113">
        <v>703</v>
      </c>
      <c r="F8" s="114">
        <f t="shared" si="2"/>
        <v>-0.2323549999999841</v>
      </c>
      <c r="G8" s="115"/>
    </row>
    <row r="12" spans="1:7" x14ac:dyDescent="0.25">
      <c r="B12" s="116"/>
      <c r="C12" s="116"/>
    </row>
    <row r="13" spans="1:7" x14ac:dyDescent="0.25">
      <c r="B13" s="116"/>
      <c r="C13" s="116"/>
    </row>
    <row r="14" spans="1:7" x14ac:dyDescent="0.25">
      <c r="B14" s="116"/>
      <c r="C14" s="116"/>
    </row>
    <row r="18" spans="5:6" x14ac:dyDescent="0.25">
      <c r="E18" s="89"/>
      <c r="F18" s="117"/>
    </row>
    <row r="29" spans="5:6" x14ac:dyDescent="0.25">
      <c r="E29" s="89"/>
      <c r="F29" s="117"/>
    </row>
    <row r="97" spans="5:5" x14ac:dyDescent="0.25">
      <c r="E97" s="89"/>
    </row>
    <row r="114" spans="5:6" x14ac:dyDescent="0.25">
      <c r="E114" s="89"/>
    </row>
    <row r="125" spans="5:6" x14ac:dyDescent="0.25">
      <c r="E125" s="89"/>
      <c r="F125" s="117"/>
    </row>
    <row r="130" spans="5:6" x14ac:dyDescent="0.25">
      <c r="E130" s="89"/>
      <c r="F130" s="117"/>
    </row>
    <row r="167" spans="5:5" x14ac:dyDescent="0.25">
      <c r="E167" s="89"/>
    </row>
    <row r="179" spans="5:5" x14ac:dyDescent="0.25">
      <c r="E179" s="89"/>
    </row>
    <row r="186" spans="5:5" x14ac:dyDescent="0.25">
      <c r="E186" s="89"/>
    </row>
    <row r="255" spans="5:6" x14ac:dyDescent="0.25">
      <c r="E255" s="89"/>
      <c r="F255" s="117"/>
    </row>
    <row r="261" spans="5:5" x14ac:dyDescent="0.25">
      <c r="E261" s="89"/>
    </row>
    <row r="287" spans="5:5" x14ac:dyDescent="0.25">
      <c r="E287" s="89"/>
    </row>
    <row r="319" spans="5:5" x14ac:dyDescent="0.25">
      <c r="E319" s="89"/>
    </row>
    <row r="349" spans="5:5" x14ac:dyDescent="0.25">
      <c r="E349" s="89"/>
    </row>
    <row r="351" spans="5:5" x14ac:dyDescent="0.25">
      <c r="E351" s="89"/>
    </row>
    <row r="370" spans="5:5" x14ac:dyDescent="0.25">
      <c r="E370" s="89"/>
    </row>
    <row r="385" spans="5:5" x14ac:dyDescent="0.25">
      <c r="E385" s="89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5"/>
  <sheetViews>
    <sheetView workbookViewId="0">
      <selection activeCell="E6" sqref="E6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43334</v>
      </c>
      <c r="C1" s="101"/>
      <c r="D1" s="102" t="s">
        <v>1335</v>
      </c>
      <c r="E1" s="103">
        <v>67.826999999999998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1382</v>
      </c>
      <c r="B4" s="128">
        <v>8.4600000000000009</v>
      </c>
      <c r="C4" s="120"/>
      <c r="D4" s="112">
        <f t="shared" ref="D4:D9" si="0">(B4+C4)*$E$1</f>
        <v>573.81641999999999</v>
      </c>
      <c r="E4" s="399">
        <v>574</v>
      </c>
      <c r="F4" s="114">
        <f t="shared" ref="F4:F9" si="1">-D4+E4</f>
        <v>0.18358000000000629</v>
      </c>
      <c r="G4" s="115"/>
    </row>
    <row r="5" spans="1:7" s="109" customFormat="1" x14ac:dyDescent="0.25">
      <c r="A5" s="133" t="s">
        <v>248</v>
      </c>
      <c r="B5" s="128">
        <v>17.97</v>
      </c>
      <c r="C5" s="120"/>
      <c r="D5" s="112">
        <f t="shared" si="0"/>
        <v>1218.8511899999999</v>
      </c>
      <c r="E5" s="403">
        <v>1219</v>
      </c>
      <c r="F5" s="114">
        <f t="shared" si="1"/>
        <v>0.14881000000013955</v>
      </c>
      <c r="G5" s="115"/>
    </row>
    <row r="6" spans="1:7" s="109" customFormat="1" x14ac:dyDescent="0.25">
      <c r="A6" s="133" t="s">
        <v>1061</v>
      </c>
      <c r="B6" s="128">
        <v>18.61</v>
      </c>
      <c r="C6" s="120"/>
      <c r="D6" s="112">
        <f t="shared" si="0"/>
        <v>1262.2604699999999</v>
      </c>
      <c r="E6" s="415">
        <v>1260</v>
      </c>
      <c r="F6" s="114">
        <f t="shared" si="1"/>
        <v>-2.2604699999999411</v>
      </c>
      <c r="G6" s="115"/>
    </row>
    <row r="7" spans="1:7" s="109" customFormat="1" x14ac:dyDescent="0.25">
      <c r="A7" s="133" t="s">
        <v>1372</v>
      </c>
      <c r="B7" s="128">
        <v>23.16</v>
      </c>
      <c r="C7" s="120"/>
      <c r="D7" s="112">
        <f t="shared" si="0"/>
        <v>1570.8733199999999</v>
      </c>
      <c r="E7" s="397">
        <v>1571</v>
      </c>
      <c r="F7" s="114">
        <f t="shared" si="1"/>
        <v>0.12668000000007851</v>
      </c>
      <c r="G7" s="115"/>
    </row>
    <row r="8" spans="1:7" s="109" customFormat="1" x14ac:dyDescent="0.25">
      <c r="A8" s="133" t="s">
        <v>1156</v>
      </c>
      <c r="B8" s="128">
        <v>17.54</v>
      </c>
      <c r="C8" s="120"/>
      <c r="D8" s="112">
        <f t="shared" si="0"/>
        <v>1189.6855799999998</v>
      </c>
      <c r="E8" s="404">
        <v>1190</v>
      </c>
      <c r="F8" s="114">
        <f t="shared" si="1"/>
        <v>0.31442000000015469</v>
      </c>
      <c r="G8" s="115"/>
    </row>
    <row r="9" spans="1:7" s="109" customFormat="1" x14ac:dyDescent="0.25">
      <c r="A9" s="133" t="s">
        <v>1117</v>
      </c>
      <c r="B9" s="128">
        <v>27.7</v>
      </c>
      <c r="C9" s="120"/>
      <c r="D9" s="112">
        <f t="shared" si="0"/>
        <v>1878.8078999999998</v>
      </c>
      <c r="E9" s="398">
        <v>1879</v>
      </c>
      <c r="F9" s="114">
        <f t="shared" si="1"/>
        <v>0.19210000000020955</v>
      </c>
      <c r="G9" s="115"/>
    </row>
    <row r="12" spans="1:7" x14ac:dyDescent="0.25">
      <c r="B12" s="116"/>
      <c r="C12" s="116"/>
    </row>
    <row r="13" spans="1:7" x14ac:dyDescent="0.25">
      <c r="B13" s="116"/>
      <c r="C13" s="116"/>
    </row>
    <row r="14" spans="1:7" x14ac:dyDescent="0.25">
      <c r="B14" s="116"/>
      <c r="C14" s="116"/>
    </row>
    <row r="18" spans="5:6" x14ac:dyDescent="0.25">
      <c r="E18" s="89"/>
      <c r="F18" s="117"/>
    </row>
    <row r="29" spans="5:6" x14ac:dyDescent="0.25">
      <c r="E29" s="89"/>
      <c r="F29" s="117"/>
    </row>
    <row r="97" spans="5:5" x14ac:dyDescent="0.25">
      <c r="E97" s="89"/>
    </row>
    <row r="114" spans="5:6" x14ac:dyDescent="0.25">
      <c r="E114" s="89"/>
    </row>
    <row r="125" spans="5:6" x14ac:dyDescent="0.25">
      <c r="E125" s="89"/>
      <c r="F125" s="117"/>
    </row>
    <row r="130" spans="5:6" x14ac:dyDescent="0.25">
      <c r="E130" s="89"/>
      <c r="F130" s="117"/>
    </row>
    <row r="167" spans="5:5" x14ac:dyDescent="0.25">
      <c r="E167" s="89"/>
    </row>
    <row r="179" spans="5:5" x14ac:dyDescent="0.25">
      <c r="E179" s="89"/>
    </row>
    <row r="186" spans="5:5" x14ac:dyDescent="0.25">
      <c r="E186" s="89"/>
    </row>
    <row r="255" spans="5:6" x14ac:dyDescent="0.25">
      <c r="E255" s="89"/>
      <c r="F255" s="117"/>
    </row>
    <row r="261" spans="5:5" x14ac:dyDescent="0.25">
      <c r="E261" s="89"/>
    </row>
    <row r="287" spans="5:5" x14ac:dyDescent="0.25">
      <c r="E287" s="89"/>
    </row>
    <row r="319" spans="5:5" x14ac:dyDescent="0.25">
      <c r="E319" s="89"/>
    </row>
    <row r="349" spans="5:5" x14ac:dyDescent="0.25">
      <c r="E349" s="89"/>
    </row>
    <row r="351" spans="5:5" x14ac:dyDescent="0.25">
      <c r="E351" s="89"/>
    </row>
    <row r="370" spans="5:5" x14ac:dyDescent="0.25">
      <c r="E370" s="89"/>
    </row>
    <row r="385" spans="5:5" x14ac:dyDescent="0.25">
      <c r="E385" s="8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2"/>
  <sheetViews>
    <sheetView workbookViewId="0">
      <selection activeCell="E7" sqref="E7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43332</v>
      </c>
      <c r="C1" s="101"/>
      <c r="D1" s="102" t="s">
        <v>1335</v>
      </c>
      <c r="E1" s="103">
        <v>67.679699999999997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354</v>
      </c>
      <c r="B4" s="128">
        <v>34.93</v>
      </c>
      <c r="C4" s="120"/>
      <c r="D4" s="112">
        <f t="shared" ref="D4:D6" si="0">(B4+C4)*$E$1</f>
        <v>2364.0519209999998</v>
      </c>
      <c r="E4" s="395">
        <v>2364</v>
      </c>
      <c r="F4" s="114">
        <f t="shared" ref="F4:F6" si="1">-D4+E4</f>
        <v>-5.1920999999765627E-2</v>
      </c>
      <c r="G4" s="115"/>
    </row>
    <row r="5" spans="1:7" s="109" customFormat="1" x14ac:dyDescent="0.25">
      <c r="A5" s="133" t="s">
        <v>604</v>
      </c>
      <c r="B5" s="128">
        <v>58.8</v>
      </c>
      <c r="C5" s="120"/>
      <c r="D5" s="112">
        <f t="shared" si="0"/>
        <v>3979.5663599999998</v>
      </c>
      <c r="E5" s="409">
        <v>3980</v>
      </c>
      <c r="F5" s="114">
        <f t="shared" si="1"/>
        <v>0.43364000000019587</v>
      </c>
      <c r="G5" s="115"/>
    </row>
    <row r="6" spans="1:7" s="109" customFormat="1" x14ac:dyDescent="0.25">
      <c r="A6" s="133" t="s">
        <v>549</v>
      </c>
      <c r="B6" s="128">
        <v>13.15</v>
      </c>
      <c r="C6" s="120"/>
      <c r="D6" s="112">
        <f t="shared" si="0"/>
        <v>889.98805500000003</v>
      </c>
      <c r="E6" s="251">
        <v>890</v>
      </c>
      <c r="F6" s="114">
        <f t="shared" si="1"/>
        <v>1.1944999999968786E-2</v>
      </c>
      <c r="G6" s="115"/>
    </row>
    <row r="9" spans="1:7" x14ac:dyDescent="0.25">
      <c r="B9" s="116"/>
      <c r="C9" s="116"/>
    </row>
    <row r="10" spans="1:7" x14ac:dyDescent="0.25">
      <c r="B10" s="116"/>
      <c r="C10" s="116"/>
    </row>
    <row r="11" spans="1:7" x14ac:dyDescent="0.25">
      <c r="B11" s="116"/>
      <c r="C11" s="116"/>
    </row>
    <row r="15" spans="1:7" x14ac:dyDescent="0.25">
      <c r="E15" s="89"/>
      <c r="F15" s="117"/>
    </row>
    <row r="26" spans="5:6" x14ac:dyDescent="0.25">
      <c r="E26" s="89"/>
      <c r="F26" s="117"/>
    </row>
    <row r="94" spans="5:5" x14ac:dyDescent="0.25">
      <c r="E94" s="89"/>
    </row>
    <row r="111" spans="5:5" x14ac:dyDescent="0.25">
      <c r="E111" s="89"/>
    </row>
    <row r="122" spans="5:6" x14ac:dyDescent="0.25">
      <c r="E122" s="89"/>
      <c r="F122" s="117"/>
    </row>
    <row r="127" spans="5:6" x14ac:dyDescent="0.25">
      <c r="E127" s="89"/>
      <c r="F127" s="117"/>
    </row>
    <row r="164" spans="5:5" x14ac:dyDescent="0.25">
      <c r="E164" s="89"/>
    </row>
    <row r="176" spans="5:5" x14ac:dyDescent="0.25">
      <c r="E176" s="89"/>
    </row>
    <row r="183" spans="5:5" x14ac:dyDescent="0.25">
      <c r="E183" s="89"/>
    </row>
    <row r="252" spans="5:6" x14ac:dyDescent="0.25">
      <c r="E252" s="89"/>
      <c r="F252" s="117"/>
    </row>
    <row r="258" spans="5:5" x14ac:dyDescent="0.25">
      <c r="E258" s="89"/>
    </row>
    <row r="284" spans="5:5" x14ac:dyDescent="0.25">
      <c r="E284" s="89"/>
    </row>
    <row r="316" spans="5:5" x14ac:dyDescent="0.25">
      <c r="E316" s="89"/>
    </row>
    <row r="346" spans="5:5" x14ac:dyDescent="0.25">
      <c r="E346" s="89"/>
    </row>
    <row r="348" spans="5:5" x14ac:dyDescent="0.25">
      <c r="E348" s="89"/>
    </row>
    <row r="367" spans="5:5" x14ac:dyDescent="0.25">
      <c r="E367" s="89"/>
    </row>
    <row r="382" spans="5:5" x14ac:dyDescent="0.25">
      <c r="E382" s="8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3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4" customFormat="1" ht="21" x14ac:dyDescent="0.35">
      <c r="A1" s="100" t="s">
        <v>1334</v>
      </c>
      <c r="B1" s="101">
        <v>43332</v>
      </c>
      <c r="C1" s="101"/>
      <c r="D1" s="102" t="s">
        <v>1335</v>
      </c>
      <c r="E1" s="103">
        <v>67.679699999999997</v>
      </c>
      <c r="F1" s="104" t="s">
        <v>1336</v>
      </c>
    </row>
    <row r="2" spans="1:7" s="104" customFormat="1" x14ac:dyDescent="0.25">
      <c r="A2" s="105"/>
    </row>
    <row r="3" spans="1:7" s="109" customFormat="1" ht="30" customHeight="1" x14ac:dyDescent="0.2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25">
      <c r="A4" s="133" t="s">
        <v>1118</v>
      </c>
      <c r="B4" s="128">
        <v>89.2</v>
      </c>
      <c r="C4" s="120"/>
      <c r="D4" s="112">
        <f t="shared" ref="D4:D7" si="0">(B4+C4)*$E$1</f>
        <v>6037.0292399999998</v>
      </c>
      <c r="E4" s="401">
        <v>6005</v>
      </c>
      <c r="F4" s="114">
        <f t="shared" ref="F4:F7" si="1">-D4+E4</f>
        <v>-32.029239999999845</v>
      </c>
      <c r="G4" s="115"/>
    </row>
    <row r="5" spans="1:7" s="109" customFormat="1" x14ac:dyDescent="0.25">
      <c r="A5" s="133" t="s">
        <v>1381</v>
      </c>
      <c r="B5" s="128">
        <v>5.63</v>
      </c>
      <c r="C5" s="120"/>
      <c r="D5" s="112">
        <f t="shared" si="0"/>
        <v>381.03671099999997</v>
      </c>
      <c r="E5" s="412">
        <v>381</v>
      </c>
      <c r="F5" s="114">
        <f t="shared" si="1"/>
        <v>-3.6710999999968408E-2</v>
      </c>
      <c r="G5" s="115"/>
    </row>
    <row r="6" spans="1:7" s="109" customFormat="1" x14ac:dyDescent="0.25">
      <c r="A6" s="133" t="s">
        <v>707</v>
      </c>
      <c r="B6" s="128">
        <v>13.97</v>
      </c>
      <c r="C6" s="120"/>
      <c r="D6" s="112">
        <f t="shared" si="0"/>
        <v>945.485409</v>
      </c>
      <c r="E6" s="410">
        <v>945</v>
      </c>
      <c r="F6" s="114">
        <f t="shared" si="1"/>
        <v>-0.4854090000000042</v>
      </c>
      <c r="G6" s="115"/>
    </row>
    <row r="7" spans="1:7" s="109" customFormat="1" x14ac:dyDescent="0.25">
      <c r="A7" s="133" t="s">
        <v>99</v>
      </c>
      <c r="B7" s="128">
        <v>10.95</v>
      </c>
      <c r="C7" s="120"/>
      <c r="D7" s="112">
        <f t="shared" si="0"/>
        <v>741.09271499999988</v>
      </c>
      <c r="E7" s="402">
        <v>742</v>
      </c>
      <c r="F7" s="114">
        <f t="shared" si="1"/>
        <v>0.90728500000011536</v>
      </c>
      <c r="G7" s="115"/>
    </row>
    <row r="10" spans="1:7" x14ac:dyDescent="0.25">
      <c r="B10" s="116"/>
      <c r="C10" s="116"/>
    </row>
    <row r="11" spans="1:7" x14ac:dyDescent="0.25">
      <c r="B11" s="116"/>
      <c r="C11" s="116"/>
    </row>
    <row r="12" spans="1:7" x14ac:dyDescent="0.25">
      <c r="B12" s="116"/>
      <c r="C12" s="116"/>
    </row>
    <row r="16" spans="1:7" x14ac:dyDescent="0.25">
      <c r="E16" s="89"/>
      <c r="F16" s="117"/>
    </row>
    <row r="27" spans="5:6" x14ac:dyDescent="0.25">
      <c r="E27" s="89"/>
      <c r="F27" s="117"/>
    </row>
    <row r="95" spans="5:5" x14ac:dyDescent="0.25">
      <c r="E95" s="89"/>
    </row>
    <row r="112" spans="5:5" x14ac:dyDescent="0.25">
      <c r="E112" s="89"/>
    </row>
    <row r="123" spans="5:6" x14ac:dyDescent="0.25">
      <c r="E123" s="89"/>
      <c r="F123" s="117"/>
    </row>
    <row r="128" spans="5:6" x14ac:dyDescent="0.25">
      <c r="E128" s="89"/>
      <c r="F128" s="117"/>
    </row>
    <row r="165" spans="5:5" x14ac:dyDescent="0.25">
      <c r="E165" s="89"/>
    </row>
    <row r="177" spans="5:5" x14ac:dyDescent="0.25">
      <c r="E177" s="89"/>
    </row>
    <row r="184" spans="5:5" x14ac:dyDescent="0.25">
      <c r="E184" s="89"/>
    </row>
    <row r="253" spans="5:6" x14ac:dyDescent="0.25">
      <c r="E253" s="89"/>
      <c r="F253" s="117"/>
    </row>
    <row r="259" spans="5:5" x14ac:dyDescent="0.25">
      <c r="E259" s="89"/>
    </row>
    <row r="285" spans="5:5" x14ac:dyDescent="0.25">
      <c r="E285" s="89"/>
    </row>
    <row r="317" spans="5:5" x14ac:dyDescent="0.25">
      <c r="E317" s="89"/>
    </row>
    <row r="347" spans="5:5" x14ac:dyDescent="0.25">
      <c r="E347" s="89"/>
    </row>
    <row r="349" spans="5:5" x14ac:dyDescent="0.25">
      <c r="E349" s="89"/>
    </row>
    <row r="368" spans="5:5" x14ac:dyDescent="0.25">
      <c r="E368" s="89"/>
    </row>
    <row r="383" spans="5:5" x14ac:dyDescent="0.25">
      <c r="E383" s="8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65</vt:i4>
      </vt:variant>
    </vt:vector>
  </HeadingPairs>
  <TitlesOfParts>
    <vt:vector size="65" baseType="lpstr">
      <vt:lpstr>итого</vt:lpstr>
      <vt:lpstr>баланс</vt:lpstr>
      <vt:lpstr>1163</vt:lpstr>
      <vt:lpstr>1162</vt:lpstr>
      <vt:lpstr>1161</vt:lpstr>
      <vt:lpstr>1160</vt:lpstr>
      <vt:lpstr>1159</vt:lpstr>
      <vt:lpstr>1158</vt:lpstr>
      <vt:lpstr>1157</vt:lpstr>
      <vt:lpstr>1156</vt:lpstr>
      <vt:lpstr>1155</vt:lpstr>
      <vt:lpstr>1154</vt:lpstr>
      <vt:lpstr>1153</vt:lpstr>
      <vt:lpstr>1152</vt:lpstr>
      <vt:lpstr>1151</vt:lpstr>
      <vt:lpstr>1149</vt:lpstr>
      <vt:lpstr>1150</vt:lpstr>
      <vt:lpstr>1148</vt:lpstr>
      <vt:lpstr>1147</vt:lpstr>
      <vt:lpstr>1146</vt:lpstr>
      <vt:lpstr>1145</vt:lpstr>
      <vt:lpstr>1144</vt:lpstr>
      <vt:lpstr>1143</vt:lpstr>
      <vt:lpstr>1142</vt:lpstr>
      <vt:lpstr>1141</vt:lpstr>
      <vt:lpstr>1140</vt:lpstr>
      <vt:lpstr>1139</vt:lpstr>
      <vt:lpstr>1138</vt:lpstr>
      <vt:lpstr>1137</vt:lpstr>
      <vt:lpstr>1136</vt:lpstr>
      <vt:lpstr>1135</vt:lpstr>
      <vt:lpstr>1134</vt:lpstr>
      <vt:lpstr>1133</vt:lpstr>
      <vt:lpstr>1132</vt:lpstr>
      <vt:lpstr>1131</vt:lpstr>
      <vt:lpstr>1130</vt:lpstr>
      <vt:lpstr>1129</vt:lpstr>
      <vt:lpstr>1128</vt:lpstr>
      <vt:lpstr>1127</vt:lpstr>
      <vt:lpstr>1126</vt:lpstr>
      <vt:lpstr>1125</vt:lpstr>
      <vt:lpstr>1124</vt:lpstr>
      <vt:lpstr>1123</vt:lpstr>
      <vt:lpstr>1122</vt:lpstr>
      <vt:lpstr>1121</vt:lpstr>
      <vt:lpstr>1120</vt:lpstr>
      <vt:lpstr>1119</vt:lpstr>
      <vt:lpstr>1118</vt:lpstr>
      <vt:lpstr>1117</vt:lpstr>
      <vt:lpstr>1116</vt:lpstr>
      <vt:lpstr>1115</vt:lpstr>
      <vt:lpstr>1114</vt:lpstr>
      <vt:lpstr>1113</vt:lpstr>
      <vt:lpstr>1112</vt:lpstr>
      <vt:lpstr>1111</vt:lpstr>
      <vt:lpstr>1108</vt:lpstr>
      <vt:lpstr>1110</vt:lpstr>
      <vt:lpstr>1109</vt:lpstr>
      <vt:lpstr>1107</vt:lpstr>
      <vt:lpstr>1106</vt:lpstr>
      <vt:lpstr>1105</vt:lpstr>
      <vt:lpstr>1104</vt:lpstr>
      <vt:lpstr>1103</vt:lpstr>
      <vt:lpstr>1102</vt:lpstr>
      <vt:lpstr>1101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2018-08-27T16:21:46Z</dcterms:modified>
</cp:coreProperties>
</file>