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6" i="1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5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2"/>
  <c r="I2" s="1"/>
  <c r="I3"/>
  <c r="I4"/>
  <c r="I5"/>
  <c r="I6"/>
  <c r="I7"/>
  <c r="J8" s="1"/>
  <c r="I8"/>
  <c r="I9"/>
  <c r="I10"/>
  <c r="J13" s="1"/>
  <c r="I11"/>
  <c r="I12"/>
  <c r="I13"/>
  <c r="I14"/>
  <c r="I15"/>
  <c r="J18" s="1"/>
  <c r="I16"/>
  <c r="I17"/>
  <c r="I18"/>
  <c r="I19"/>
  <c r="I20"/>
  <c r="J21" s="1"/>
  <c r="I21"/>
  <c r="I22"/>
  <c r="I23"/>
  <c r="I24"/>
  <c r="I25"/>
  <c r="J34" s="1"/>
  <c r="I26"/>
  <c r="I27"/>
  <c r="I28"/>
  <c r="I29"/>
  <c r="I30"/>
  <c r="I31"/>
  <c r="I32"/>
  <c r="I33"/>
  <c r="I34"/>
  <c r="I35"/>
  <c r="I36"/>
  <c r="I37"/>
  <c r="J40" s="1"/>
  <c r="I38"/>
  <c r="I39"/>
  <c r="I40"/>
  <c r="I41"/>
  <c r="I42"/>
  <c r="I43"/>
  <c r="I44"/>
  <c r="J47" s="1"/>
  <c r="I45"/>
  <c r="I46"/>
  <c r="I47"/>
  <c r="I48"/>
  <c r="I49"/>
  <c r="J51" s="1"/>
  <c r="I50"/>
  <c r="I51"/>
  <c r="I52"/>
  <c r="I53"/>
  <c r="J56" s="1"/>
  <c r="I54"/>
  <c r="I55"/>
  <c r="I56"/>
  <c r="I57"/>
  <c r="I58"/>
  <c r="J59" s="1"/>
  <c r="I59"/>
  <c r="I60"/>
  <c r="I61"/>
  <c r="I62"/>
  <c r="I63"/>
  <c r="J67" s="1"/>
  <c r="I64"/>
  <c r="I65"/>
  <c r="I66"/>
  <c r="I67"/>
  <c r="I68"/>
  <c r="I69"/>
  <c r="J77" s="1"/>
  <c r="I70"/>
  <c r="I71"/>
  <c r="I72"/>
  <c r="I73"/>
  <c r="I74"/>
  <c r="I75"/>
  <c r="I76"/>
  <c r="I77"/>
  <c r="I78"/>
  <c r="I79"/>
  <c r="J80" s="1"/>
  <c r="I80"/>
  <c r="I81"/>
  <c r="I82"/>
  <c r="I83"/>
  <c r="I84"/>
  <c r="I85"/>
  <c r="I86"/>
  <c r="I87"/>
  <c r="I88"/>
  <c r="D9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2"/>
  <c r="F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2"/>
  <c r="F83"/>
  <c r="F84"/>
  <c r="F85"/>
  <c r="F86"/>
  <c r="F87"/>
  <c r="F88"/>
  <c r="F89"/>
  <c r="F90"/>
  <c r="F91"/>
  <c r="J5" l="1"/>
  <c r="F92"/>
</calcChain>
</file>

<file path=xl/sharedStrings.xml><?xml version="1.0" encoding="utf-8"?>
<sst xmlns="http://schemas.openxmlformats.org/spreadsheetml/2006/main" count="186" uniqueCount="119">
  <si>
    <t>ник</t>
  </si>
  <si>
    <t>заказ</t>
  </si>
  <si>
    <t>размер</t>
  </si>
  <si>
    <t>кол</t>
  </si>
  <si>
    <t>цена</t>
  </si>
  <si>
    <t>Р-КМ-70 Костюм "Никита" с шелкографией (велюр) 52 р-р 216 рублей</t>
  </si>
  <si>
    <t>КМ-77 Костюм "Миша" (футболка+шорты) (кулирка) 155 руб. р-р 56 - 3 шт </t>
  </si>
  <si>
    <t>Ш-10 Брюки "Загадка" с шелкографией (интерлок) 145 руб. р-р 56 - 2 шт </t>
  </si>
  <si>
    <t>Airy_Barnaul</t>
  </si>
  <si>
    <t>ШТ-14 Бермуды "Петя" р-р 76 Цвет любой 1 шт  135 руб </t>
  </si>
  <si>
    <t>Ф-20 Безрукавка с шелкографией р-р 76 2 шт цена 145 руб. </t>
  </si>
  <si>
    <t>ПД-Ф-08 Футболка "Тим" с вышивкой р-р 76 1 шт 190 руб. </t>
  </si>
  <si>
    <t>kluchik</t>
  </si>
  <si>
    <t>СК-10 Костюм "Биатлон" (петельчатый футер)(серый или синий, на всякий случай указываю) - 64 размер - 420 руб </t>
  </si>
  <si>
    <t>МТ-02 Майка+трусы-шорты (кулирка в полоску) - 60 и 64 размеры - 2*120 руб </t>
  </si>
  <si>
    <t>lena4ka82</t>
  </si>
  <si>
    <t>Д-43 Джемпер "Орленок" (интерлок) р-р 56,  240 руб. 2 шт</t>
  </si>
  <si>
    <t>КМ-44 Костюм "Арина" с шелкографией цвет желтый р-р 56,  280 руб. 1 шт</t>
  </si>
  <si>
    <t>Laris_a</t>
  </si>
  <si>
    <t>С-11 Сарафан "Ириска" с шелкографией (кулирка) р-р68 цв.оранжевый/фиолетовый</t>
  </si>
  <si>
    <t>lactochka</t>
  </si>
  <si>
    <t>Д-38 Джемпер "Мелодия" с шелкографией (интерлок) р.56 цвет синий замена темно-розовый 1 шт. 230 руб. </t>
  </si>
  <si>
    <t>ПЛ-70 Платье "Магнолия" с шелкографией (интерлок) р.56 цвет любой 1 шт. 220 руб. замена ПЛ-60 Платье "Вероника" (интерлок) р.56 цвет любой </t>
  </si>
  <si>
    <t>MA_Mary</t>
  </si>
  <si>
    <t>Шерда</t>
  </si>
  <si>
    <t>Км-135 Костюм Шалунья . Размер 68. </t>
  </si>
  <si>
    <t>Км-32 Костюм Барби. Размер 72. </t>
  </si>
  <si>
    <t>Км-44 Костюм Ариана. Размер 72. </t>
  </si>
  <si>
    <t>Трс-03 брюки с лампасами. Размер 72. Расцветка унисекс . На замену трс-02. </t>
  </si>
  <si>
    <t>Тр-14 Трико челси . Размер 72. Расцветка унисекс </t>
  </si>
  <si>
    <t>Тр-12 Трико робин. Размер 72. На замену тр-11 или тр-10.Расцветка унисекс </t>
  </si>
  <si>
    <t>Б-08 боди- майка Малыш. Размер 56. На мальчика.</t>
  </si>
  <si>
    <t>л-р180 размер 54-56 </t>
  </si>
  <si>
    <t>Ф-д 125 размер 54 </t>
  </si>
  <si>
    <t>Ф-д 510 размер 50 на замену Ф-я528 размер 50</t>
  </si>
  <si>
    <t>54-56</t>
  </si>
  <si>
    <t>Ф-14 Футболка полоса с шелкографией (кулирка), 120 р., 64 р-р. - 2 шт. </t>
  </si>
  <si>
    <t>Ф-27 Футболка "Фея" с шелкографией (кулирка), 115 р., 64 р-р. - 2 шт. </t>
  </si>
  <si>
    <t>Айседора Андреевна</t>
  </si>
  <si>
    <t>Ф-13 Футболка белая (кулирка) размеры 56 и 60 по 1 шт каждого - 85*2=170р </t>
  </si>
  <si>
    <t>ШТ-03 Шорты черные (интерлок) размер 60 1 шт  -105 р</t>
  </si>
  <si>
    <t>56,60,</t>
  </si>
  <si>
    <t>ТС-03 Толстовка "Бомбер" с вышивкой (футер 3-х нитка) размер 60 цвет черный (но если не будет , то любой) </t>
  </si>
  <si>
    <t>rita-chita</t>
  </si>
  <si>
    <t>КМ-136 Костюм "Вертикаль" с шелкографией (интерлок ) размер 60 цвет синий</t>
  </si>
  <si>
    <t>Бриджи "Нина" (кулирка). Арт.:ШТ-12, размер:56, цена: 120 руб./шт, 3 ШТУКИ, на девочку; </t>
  </si>
  <si>
    <t>Штанишки на рибане (однотонный интерлок). Арт.:Ш-07, размер: 56, цена: 80 руб./шт, 5 ШТУК, цвет, по возможности, на девочку; </t>
  </si>
  <si>
    <t>Трусы-девочка (кулирка), Арт.:Т-02, размер:56, цена:20 руб./шт, 5 ШТУК; </t>
  </si>
  <si>
    <t>Трусы-девочка белые с ажуром (кулирка), Арт.: Т-10, размер:56, цена: 50 руб./шт, 5 ШТУК.</t>
  </si>
  <si>
    <t>Еленка Распрекрасная</t>
  </si>
  <si>
    <t>СВЕСТОМ</t>
  </si>
  <si>
    <t>В-14 Водолазка однотонная с шелкографией (интерлок) 170р зеленый или синий </t>
  </si>
  <si>
    <t>В-02 Водолазка "Кеша" с шелкографией (кашкорсе) 175 </t>
  </si>
  <si>
    <t>Ш-10 Брюки "Загадка" с шелкографией (интерлок)145</t>
  </si>
  <si>
    <t>мал</t>
  </si>
  <si>
    <t>Вер@ника</t>
  </si>
  <si>
    <t>КМ-69 Костюм "Митяй" с шелкографией (футер 3-х нитка), 420 руб. (т. синий, голубой, серый) </t>
  </si>
  <si>
    <t>Д-34 Джемпер "Артур" (интерлок), 200 руб. </t>
  </si>
  <si>
    <t>Д-43 Джемпер "Орленок" (интерлок), 240 руб. (зеленый, голубой) </t>
  </si>
  <si>
    <t>ЭД-3 Джемпер "Погоны" (1444), 350 руб. </t>
  </si>
  <si>
    <t>РБ-05 Рубашка для мальчика д/р (шотландка), 225 руб. (синий+красный) </t>
  </si>
  <si>
    <t>Т-12 Трусы-мальчик (кулирка,интерлок), 5 штук</t>
  </si>
  <si>
    <t>Д-34 , 56 размер 1шт. -200 руб </t>
  </si>
  <si>
    <t>Ш-03 56 разм. 1шт 75руб. </t>
  </si>
  <si>
    <t>НОСКИ ДЕТС. АРТ. С7711 РАЗМ.16 1ШТ. 37 РУБ</t>
  </si>
  <si>
    <t>Дарья Валерьевна</t>
  </si>
  <si>
    <t>Д-10 Джемпер "Женя" с шелкографией (интерлок) р-р 56 - 1 шт</t>
  </si>
  <si>
    <t>Ю-7- new юбка- шорты Танюша размер 68 204 р </t>
  </si>
  <si>
    <t>шт-16 лосины-джинсы размер 68 140 р </t>
  </si>
  <si>
    <t>Котоеж</t>
  </si>
  <si>
    <t>КМ-135 Костюм "Шалунья" с шелкографией (интерлок)р-р 60 - 1 шт. 245 руб.</t>
  </si>
  <si>
    <t>В-02 Водолазка "Кеша" с шелкографией (кашкорсе), 60 размер-1 шт </t>
  </si>
  <si>
    <t>В-14 Водолазка однотонная с шелкографией (интерлок) - 60 размер </t>
  </si>
  <si>
    <t>Д-44 Джемпер "Глеб" (интерлок)-60 размер </t>
  </si>
  <si>
    <t>ТР-07 Трико "Фристайл" с вышивкой (футер)-60 размер </t>
  </si>
  <si>
    <t>Т-01 Трусы-шорты (кулирка)- 2 шт , 60 размер </t>
  </si>
  <si>
    <t>ШТ-01 Шорты с лампасами (кулирка)-60 размер</t>
  </si>
  <si>
    <t>SuMaL</t>
  </si>
  <si>
    <t>Шапка Л-КУ096 размер 54, 1 шт, 115 руб </t>
  </si>
  <si>
    <t>Шапка Л-Р034 размер 52, 1 шт, 110 руб</t>
  </si>
  <si>
    <t>Фиалка22</t>
  </si>
  <si>
    <t>В-18 Водолазка "Женя" с шелкографией (интерлок) - р.68 - 190 руб. </t>
  </si>
  <si>
    <t>КМ-58 Костюм "Дима" с шелкографией (безрукавка+шорты) (кулирка) - р.68 - 205 руб. </t>
  </si>
  <si>
    <t>ШТ-18 Шорты "Футбол" (интерлок) - р. 68 - 160 руб., цв. синий или голубой </t>
  </si>
  <si>
    <t>Ф-35 Футболка "Костик" с шелкографией (кулирка) - р. 68 - 140 руб. </t>
  </si>
  <si>
    <t>В-17 Водолазка "Жасмин" с шелкографией (кашкорсе) - р.56 - 160 руб. </t>
  </si>
  <si>
    <t>КМ-135 Костюм "Шалунья" с шелкографией (интерлок) - р. 60 - 245 руб. </t>
  </si>
  <si>
    <t>ПЛ-09 Платье "Алиса" с шелкографией (интерлок) - р.56 - 250 руб. </t>
  </si>
  <si>
    <t>Ф-27 Футболка "Фея" с шелкографией (кулирка) - р.56 - 115 руб. (рис. с Китти) </t>
  </si>
  <si>
    <t>ШТ-12 Бриджи "Нина" (кулирка) - р.56 - 120 руб. </t>
  </si>
  <si>
    <t>Шапка Ф-Я527 - р. 48 - 250 руб. </t>
  </si>
  <si>
    <t>шарф Ш-219 - 105 руб. (если можно, то цвет к шапке)</t>
  </si>
  <si>
    <t>КМ-44 Костюм "Арина" с шелкографией, 280 р., 64 р-р – 2 шт. </t>
  </si>
  <si>
    <t>Л-Т083, 143 р., 52-54 р-р. – 2 шт. </t>
  </si>
  <si>
    <t>52-54</t>
  </si>
  <si>
    <t>ПЛ-63 Платье "Незнакомка" (кулирка), 215рублей, размер 64 2 штуки </t>
  </si>
  <si>
    <t>ШТ-12 Бриджи "Нина" (кулирка), 120рублей размер 64 2 штуки </t>
  </si>
  <si>
    <t>Ф-40 Футболка "ВДВ" с шелкографией (кулирка) 110рублей размер 64 2 штуки</t>
  </si>
  <si>
    <t>Пламенная</t>
  </si>
  <si>
    <t>ТР-02 Трико резинка (футер), р-р 80, 2 шт </t>
  </si>
  <si>
    <t>ТР-07 Трико "Фристайл" с вышивкой (футер), р-р 72, 1 шт</t>
  </si>
  <si>
    <t>КМ-135 60 размер цена 245 руб. 1 шт</t>
  </si>
  <si>
    <t>Анюта08</t>
  </si>
  <si>
    <t>В-21 Водолазка с шелкографией (мальчик) (велюр) размер 52. </t>
  </si>
  <si>
    <t>В-24 Водолазка "Бирюза" (велюр+кашкорсе) размер 64. </t>
  </si>
  <si>
    <t>В-11 Водолазка полоса (начес) (кашкорсе) размер 52. на мальчика </t>
  </si>
  <si>
    <t>ТР-010 Брюки "Боня" с вышивкой (интерлок) размер 72</t>
  </si>
  <si>
    <t>Аульчанка</t>
  </si>
  <si>
    <t>ТРС-02</t>
  </si>
  <si>
    <t>ТРС-03</t>
  </si>
  <si>
    <t>я</t>
  </si>
  <si>
    <t>л-т071</t>
  </si>
  <si>
    <t>замена ПЛ-60 Платье "Вероника" (интерлок) р.56 цвет любой </t>
  </si>
  <si>
    <t>итого</t>
  </si>
  <si>
    <t>c орг%</t>
  </si>
  <si>
    <t>тр-т</t>
  </si>
  <si>
    <t>сдаем</t>
  </si>
  <si>
    <t>сдано</t>
  </si>
  <si>
    <t>долг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</si>
</sst>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  <font>
      <sz val="9"/>
      <color rgb="FF00000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3" fillId="0" borderId="0" xfId="1" applyFont="1" applyAlignment="1" applyProtection="1"/>
    <xf numFmtId="0" fontId="0" fillId="2" borderId="1" xfId="0" applyFill="1" applyBorder="1"/>
    <xf numFmtId="0" fontId="4" fillId="2" borderId="1" xfId="0" applyFont="1" applyFill="1" applyBorder="1"/>
    <xf numFmtId="0" fontId="4" fillId="2" borderId="0" xfId="0" applyFont="1" applyFill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orum.sibmama.ru/viewtopic.php?t=986767&amp;start=166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2"/>
  <sheetViews>
    <sheetView tabSelected="1" topLeftCell="A69" workbookViewId="0">
      <selection activeCell="A2" sqref="A2:D88"/>
    </sheetView>
  </sheetViews>
  <sheetFormatPr defaultRowHeight="15"/>
  <cols>
    <col min="1" max="1" width="22.85546875" style="1" customWidth="1"/>
    <col min="2" max="2" width="55" style="1" customWidth="1"/>
    <col min="3" max="5" width="9.140625" style="1"/>
    <col min="6" max="6" width="9.140625" style="7"/>
    <col min="7" max="9" width="9.140625" style="1"/>
    <col min="10" max="10" width="9.140625" style="8"/>
    <col min="11" max="11" width="9.140625" style="10"/>
    <col min="12" max="16384" width="9.140625" style="1"/>
  </cols>
  <sheetData>
    <row r="1" spans="1:12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113</v>
      </c>
      <c r="G1" s="2" t="s">
        <v>114</v>
      </c>
      <c r="H1" s="2" t="s">
        <v>115</v>
      </c>
      <c r="I1" s="2" t="s">
        <v>113</v>
      </c>
      <c r="J1" s="2" t="s">
        <v>116</v>
      </c>
      <c r="K1" s="10" t="s">
        <v>117</v>
      </c>
      <c r="L1" s="2" t="s">
        <v>118</v>
      </c>
    </row>
    <row r="2" spans="1:12">
      <c r="A2" s="1" t="s">
        <v>8</v>
      </c>
      <c r="B2" s="4" t="s">
        <v>16</v>
      </c>
      <c r="C2" s="1">
        <v>56</v>
      </c>
      <c r="D2" s="1">
        <v>2</v>
      </c>
      <c r="E2" s="1">
        <v>240</v>
      </c>
      <c r="F2" s="7">
        <f t="shared" ref="F2:F54" si="0">E2*D2</f>
        <v>480</v>
      </c>
      <c r="G2" s="7">
        <f>(F2)*(1+15%)</f>
        <v>552</v>
      </c>
      <c r="H2" s="7">
        <f>2.7*D2</f>
        <v>5.4</v>
      </c>
      <c r="I2" s="7">
        <f>G2+H2</f>
        <v>557.4</v>
      </c>
    </row>
    <row r="3" spans="1:12">
      <c r="B3" s="4" t="s">
        <v>6</v>
      </c>
      <c r="C3" s="1">
        <v>56</v>
      </c>
      <c r="D3" s="1">
        <v>3</v>
      </c>
      <c r="E3" s="1">
        <v>155</v>
      </c>
      <c r="F3" s="7">
        <f t="shared" si="0"/>
        <v>465</v>
      </c>
      <c r="G3" s="7">
        <f t="shared" ref="G3:G66" si="1">(F3)*(1+15%)</f>
        <v>534.75</v>
      </c>
      <c r="H3" s="7">
        <f t="shared" ref="H3:H66" si="2">2.7*D3</f>
        <v>8.1000000000000014</v>
      </c>
      <c r="I3" s="7">
        <f t="shared" ref="I3:I66" si="3">G3+H3</f>
        <v>542.85</v>
      </c>
    </row>
    <row r="4" spans="1:12">
      <c r="B4" s="4" t="s">
        <v>7</v>
      </c>
      <c r="C4" s="1">
        <v>56</v>
      </c>
      <c r="D4" s="1">
        <v>2</v>
      </c>
      <c r="E4" s="1">
        <v>145</v>
      </c>
      <c r="F4" s="7">
        <f t="shared" si="0"/>
        <v>290</v>
      </c>
      <c r="G4" s="7">
        <f t="shared" si="1"/>
        <v>333.5</v>
      </c>
      <c r="H4" s="7">
        <f t="shared" si="2"/>
        <v>5.4</v>
      </c>
      <c r="I4" s="7">
        <f t="shared" si="3"/>
        <v>338.9</v>
      </c>
    </row>
    <row r="5" spans="1:12">
      <c r="B5" s="4" t="s">
        <v>66</v>
      </c>
      <c r="C5" s="1">
        <v>56</v>
      </c>
      <c r="D5" s="1">
        <v>1</v>
      </c>
      <c r="E5" s="1">
        <v>185</v>
      </c>
      <c r="F5" s="7">
        <f t="shared" si="0"/>
        <v>185</v>
      </c>
      <c r="G5" s="7">
        <f t="shared" si="1"/>
        <v>212.74999999999997</v>
      </c>
      <c r="H5" s="7">
        <f t="shared" si="2"/>
        <v>2.7</v>
      </c>
      <c r="I5" s="7">
        <f t="shared" si="3"/>
        <v>215.44999999999996</v>
      </c>
      <c r="J5" s="9">
        <f>SUM(I2:I5)</f>
        <v>1654.6000000000001</v>
      </c>
      <c r="K5" s="10">
        <v>1650</v>
      </c>
      <c r="L5" s="9">
        <f>K5-J5</f>
        <v>-4.6000000000001364</v>
      </c>
    </row>
    <row r="6" spans="1:12">
      <c r="F6" s="7">
        <f t="shared" si="0"/>
        <v>0</v>
      </c>
      <c r="G6" s="7">
        <f t="shared" si="1"/>
        <v>0</v>
      </c>
      <c r="H6" s="7">
        <f t="shared" si="2"/>
        <v>0</v>
      </c>
      <c r="I6" s="7">
        <f t="shared" si="3"/>
        <v>0</v>
      </c>
      <c r="J6" s="9"/>
      <c r="L6" s="9">
        <f t="shared" ref="L6:L69" si="4">K6-J6</f>
        <v>0</v>
      </c>
    </row>
    <row r="7" spans="1:12">
      <c r="A7" s="1" t="s">
        <v>23</v>
      </c>
      <c r="B7" s="4" t="s">
        <v>21</v>
      </c>
      <c r="C7" s="1">
        <v>56</v>
      </c>
      <c r="D7" s="1">
        <v>1</v>
      </c>
      <c r="E7" s="1">
        <v>230</v>
      </c>
      <c r="F7" s="7">
        <f t="shared" si="0"/>
        <v>230</v>
      </c>
      <c r="G7" s="7">
        <f t="shared" si="1"/>
        <v>264.5</v>
      </c>
      <c r="H7" s="7">
        <f t="shared" si="2"/>
        <v>2.7</v>
      </c>
      <c r="I7" s="7">
        <f t="shared" si="3"/>
        <v>267.2</v>
      </c>
      <c r="J7" s="9"/>
      <c r="L7" s="9">
        <f t="shared" si="4"/>
        <v>0</v>
      </c>
    </row>
    <row r="8" spans="1:12">
      <c r="B8" s="4" t="s">
        <v>112</v>
      </c>
      <c r="C8" s="1">
        <v>56</v>
      </c>
      <c r="D8" s="1">
        <v>1</v>
      </c>
      <c r="E8" s="1">
        <v>185</v>
      </c>
      <c r="F8" s="7">
        <f t="shared" si="0"/>
        <v>185</v>
      </c>
      <c r="G8" s="7">
        <f t="shared" si="1"/>
        <v>212.74999999999997</v>
      </c>
      <c r="H8" s="7">
        <f t="shared" si="2"/>
        <v>2.7</v>
      </c>
      <c r="I8" s="7">
        <f t="shared" si="3"/>
        <v>215.44999999999996</v>
      </c>
      <c r="J8" s="9">
        <f>SUM(I7:I8)</f>
        <v>482.65</v>
      </c>
      <c r="K8" s="10">
        <v>481</v>
      </c>
      <c r="L8" s="9">
        <f t="shared" si="4"/>
        <v>-1.6499999999999773</v>
      </c>
    </row>
    <row r="9" spans="1:12">
      <c r="F9" s="7">
        <f t="shared" si="0"/>
        <v>0</v>
      </c>
      <c r="G9" s="7">
        <f t="shared" si="1"/>
        <v>0</v>
      </c>
      <c r="H9" s="7">
        <f t="shared" si="2"/>
        <v>0</v>
      </c>
      <c r="I9" s="7">
        <f t="shared" si="3"/>
        <v>0</v>
      </c>
      <c r="J9" s="9"/>
      <c r="L9" s="9">
        <f t="shared" si="4"/>
        <v>0</v>
      </c>
    </row>
    <row r="10" spans="1:12">
      <c r="A10" s="1" t="s">
        <v>12</v>
      </c>
      <c r="B10" s="4" t="s">
        <v>9</v>
      </c>
      <c r="C10" s="1">
        <v>76</v>
      </c>
      <c r="D10" s="1">
        <v>1</v>
      </c>
      <c r="E10" s="1">
        <v>135</v>
      </c>
      <c r="F10" s="7">
        <f t="shared" si="0"/>
        <v>135</v>
      </c>
      <c r="G10" s="7">
        <f t="shared" si="1"/>
        <v>155.25</v>
      </c>
      <c r="H10" s="7">
        <f t="shared" si="2"/>
        <v>2.7</v>
      </c>
      <c r="I10" s="7">
        <f t="shared" si="3"/>
        <v>157.94999999999999</v>
      </c>
      <c r="J10" s="9"/>
      <c r="L10" s="9">
        <f t="shared" si="4"/>
        <v>0</v>
      </c>
    </row>
    <row r="11" spans="1:12">
      <c r="B11" s="4" t="s">
        <v>10</v>
      </c>
      <c r="C11" s="1">
        <v>76</v>
      </c>
      <c r="D11" s="1">
        <v>2</v>
      </c>
      <c r="E11" s="1">
        <v>145</v>
      </c>
      <c r="F11" s="7">
        <f t="shared" si="0"/>
        <v>290</v>
      </c>
      <c r="G11" s="7">
        <f t="shared" si="1"/>
        <v>333.5</v>
      </c>
      <c r="H11" s="7">
        <f t="shared" si="2"/>
        <v>5.4</v>
      </c>
      <c r="I11" s="7">
        <f t="shared" si="3"/>
        <v>338.9</v>
      </c>
      <c r="J11" s="9"/>
      <c r="L11" s="9">
        <f t="shared" si="4"/>
        <v>0</v>
      </c>
    </row>
    <row r="12" spans="1:12">
      <c r="B12" s="4" t="s">
        <v>99</v>
      </c>
      <c r="C12" s="1">
        <v>80</v>
      </c>
      <c r="D12" s="1">
        <v>2</v>
      </c>
      <c r="E12" s="1">
        <v>160</v>
      </c>
      <c r="F12" s="7">
        <f t="shared" si="0"/>
        <v>320</v>
      </c>
      <c r="G12" s="7">
        <f t="shared" si="1"/>
        <v>368</v>
      </c>
      <c r="H12" s="7">
        <f t="shared" si="2"/>
        <v>5.4</v>
      </c>
      <c r="I12" s="7">
        <f t="shared" si="3"/>
        <v>373.4</v>
      </c>
      <c r="J12" s="9"/>
      <c r="L12" s="9">
        <f t="shared" si="4"/>
        <v>0</v>
      </c>
    </row>
    <row r="13" spans="1:12">
      <c r="B13" s="4" t="s">
        <v>100</v>
      </c>
      <c r="C13" s="1">
        <v>72</v>
      </c>
      <c r="D13" s="1">
        <v>1</v>
      </c>
      <c r="E13" s="1">
        <v>250</v>
      </c>
      <c r="F13" s="7">
        <f t="shared" si="0"/>
        <v>250</v>
      </c>
      <c r="G13" s="7">
        <f t="shared" si="1"/>
        <v>287.5</v>
      </c>
      <c r="H13" s="7">
        <f t="shared" si="2"/>
        <v>2.7</v>
      </c>
      <c r="I13" s="7">
        <f t="shared" si="3"/>
        <v>290.2</v>
      </c>
      <c r="J13" s="9">
        <f>SUM(I10:I13)</f>
        <v>1160.45</v>
      </c>
      <c r="K13" s="10">
        <v>1157</v>
      </c>
      <c r="L13" s="9">
        <f t="shared" si="4"/>
        <v>-3.4500000000000455</v>
      </c>
    </row>
    <row r="14" spans="1:12">
      <c r="F14" s="7">
        <f t="shared" si="0"/>
        <v>0</v>
      </c>
      <c r="G14" s="7">
        <f t="shared" si="1"/>
        <v>0</v>
      </c>
      <c r="H14" s="7">
        <f t="shared" si="2"/>
        <v>0</v>
      </c>
      <c r="I14" s="7">
        <f t="shared" si="3"/>
        <v>0</v>
      </c>
      <c r="L14" s="9">
        <f t="shared" si="4"/>
        <v>0</v>
      </c>
    </row>
    <row r="15" spans="1:12">
      <c r="A15" s="1" t="s">
        <v>15</v>
      </c>
      <c r="B15" s="4" t="s">
        <v>13</v>
      </c>
      <c r="C15" s="1">
        <v>64</v>
      </c>
      <c r="D15" s="1">
        <v>1</v>
      </c>
      <c r="E15" s="1">
        <v>420</v>
      </c>
      <c r="F15" s="7">
        <f t="shared" si="0"/>
        <v>420</v>
      </c>
      <c r="G15" s="7">
        <f t="shared" si="1"/>
        <v>482.99999999999994</v>
      </c>
      <c r="H15" s="7">
        <f t="shared" si="2"/>
        <v>2.7</v>
      </c>
      <c r="I15" s="7">
        <f t="shared" si="3"/>
        <v>485.69999999999993</v>
      </c>
      <c r="L15" s="9">
        <f t="shared" si="4"/>
        <v>0</v>
      </c>
    </row>
    <row r="16" spans="1:12">
      <c r="B16" s="4" t="s">
        <v>14</v>
      </c>
      <c r="C16" s="1">
        <v>60.64</v>
      </c>
      <c r="D16" s="1">
        <v>2</v>
      </c>
      <c r="E16" s="1">
        <v>120</v>
      </c>
      <c r="F16" s="7">
        <f t="shared" si="0"/>
        <v>240</v>
      </c>
      <c r="G16" s="7">
        <f t="shared" si="1"/>
        <v>276</v>
      </c>
      <c r="H16" s="7">
        <f t="shared" si="2"/>
        <v>5.4</v>
      </c>
      <c r="I16" s="7">
        <f t="shared" si="3"/>
        <v>281.39999999999998</v>
      </c>
      <c r="L16" s="9">
        <f t="shared" si="4"/>
        <v>0</v>
      </c>
    </row>
    <row r="17" spans="1:12">
      <c r="B17" s="4" t="s">
        <v>39</v>
      </c>
      <c r="C17" s="1" t="s">
        <v>41</v>
      </c>
      <c r="D17" s="1">
        <v>2</v>
      </c>
      <c r="E17" s="1">
        <v>75</v>
      </c>
      <c r="F17" s="7">
        <f t="shared" si="0"/>
        <v>150</v>
      </c>
      <c r="G17" s="7">
        <f t="shared" si="1"/>
        <v>172.5</v>
      </c>
      <c r="H17" s="7">
        <f t="shared" si="2"/>
        <v>5.4</v>
      </c>
      <c r="I17" s="7">
        <f t="shared" si="3"/>
        <v>177.9</v>
      </c>
      <c r="L17" s="9">
        <f t="shared" si="4"/>
        <v>0</v>
      </c>
    </row>
    <row r="18" spans="1:12">
      <c r="B18" s="4" t="s">
        <v>40</v>
      </c>
      <c r="C18" s="1">
        <v>60</v>
      </c>
      <c r="D18" s="1">
        <v>1</v>
      </c>
      <c r="E18" s="1">
        <v>105</v>
      </c>
      <c r="F18" s="7">
        <f t="shared" si="0"/>
        <v>105</v>
      </c>
      <c r="G18" s="7">
        <f t="shared" si="1"/>
        <v>120.74999999999999</v>
      </c>
      <c r="H18" s="7">
        <f t="shared" si="2"/>
        <v>2.7</v>
      </c>
      <c r="I18" s="7">
        <f t="shared" si="3"/>
        <v>123.44999999999999</v>
      </c>
      <c r="J18" s="9">
        <f>SUM(I15:I18)</f>
        <v>1068.4499999999998</v>
      </c>
      <c r="K18" s="11">
        <v>1065</v>
      </c>
      <c r="L18" s="9">
        <f t="shared" si="4"/>
        <v>-3.4499999999998181</v>
      </c>
    </row>
    <row r="19" spans="1:12">
      <c r="F19" s="7">
        <f t="shared" si="0"/>
        <v>0</v>
      </c>
      <c r="G19" s="7">
        <f t="shared" si="1"/>
        <v>0</v>
      </c>
      <c r="H19" s="7">
        <f t="shared" si="2"/>
        <v>0</v>
      </c>
      <c r="I19" s="7">
        <f t="shared" si="3"/>
        <v>0</v>
      </c>
      <c r="J19" s="9"/>
      <c r="K19" s="11"/>
      <c r="L19" s="9">
        <f t="shared" si="4"/>
        <v>0</v>
      </c>
    </row>
    <row r="20" spans="1:12">
      <c r="A20" s="1" t="s">
        <v>18</v>
      </c>
      <c r="B20" s="4" t="s">
        <v>17</v>
      </c>
      <c r="C20" s="1">
        <v>56</v>
      </c>
      <c r="D20" s="1">
        <v>1</v>
      </c>
      <c r="E20" s="1">
        <v>280</v>
      </c>
      <c r="F20" s="7">
        <f t="shared" si="0"/>
        <v>280</v>
      </c>
      <c r="G20" s="7">
        <f t="shared" si="1"/>
        <v>322</v>
      </c>
      <c r="H20" s="7">
        <f t="shared" si="2"/>
        <v>2.7</v>
      </c>
      <c r="I20" s="7">
        <f t="shared" si="3"/>
        <v>324.7</v>
      </c>
      <c r="J20" s="9"/>
      <c r="K20" s="11"/>
      <c r="L20" s="9">
        <f t="shared" si="4"/>
        <v>0</v>
      </c>
    </row>
    <row r="21" spans="1:12">
      <c r="B21" s="4" t="s">
        <v>70</v>
      </c>
      <c r="C21" s="1">
        <v>60</v>
      </c>
      <c r="D21" s="1">
        <v>1</v>
      </c>
      <c r="E21" s="1">
        <v>245</v>
      </c>
      <c r="F21" s="7">
        <f t="shared" si="0"/>
        <v>245</v>
      </c>
      <c r="G21" s="7">
        <f t="shared" si="1"/>
        <v>281.75</v>
      </c>
      <c r="H21" s="7">
        <f t="shared" si="2"/>
        <v>2.7</v>
      </c>
      <c r="I21" s="7">
        <f t="shared" si="3"/>
        <v>284.45</v>
      </c>
      <c r="J21" s="9">
        <f>SUM(I20:I21)</f>
        <v>609.15</v>
      </c>
      <c r="K21" s="11">
        <v>608</v>
      </c>
      <c r="L21" s="9">
        <f t="shared" si="4"/>
        <v>-1.1499999999999773</v>
      </c>
    </row>
    <row r="22" spans="1:12">
      <c r="F22" s="7">
        <f t="shared" si="0"/>
        <v>0</v>
      </c>
      <c r="G22" s="7">
        <f t="shared" si="1"/>
        <v>0</v>
      </c>
      <c r="H22" s="7">
        <f t="shared" si="2"/>
        <v>0</v>
      </c>
      <c r="I22" s="7">
        <f t="shared" si="3"/>
        <v>0</v>
      </c>
      <c r="J22" s="9"/>
      <c r="K22" s="11"/>
      <c r="L22" s="9">
        <f t="shared" si="4"/>
        <v>0</v>
      </c>
    </row>
    <row r="23" spans="1:12">
      <c r="A23" s="1" t="s">
        <v>20</v>
      </c>
      <c r="B23" s="4" t="s">
        <v>19</v>
      </c>
      <c r="C23" s="1">
        <v>68</v>
      </c>
      <c r="D23" s="1">
        <v>1</v>
      </c>
      <c r="E23" s="1">
        <v>170</v>
      </c>
      <c r="F23" s="7">
        <f t="shared" si="0"/>
        <v>170</v>
      </c>
      <c r="G23" s="7">
        <f t="shared" si="1"/>
        <v>195.49999999999997</v>
      </c>
      <c r="H23" s="7">
        <f t="shared" si="2"/>
        <v>2.7</v>
      </c>
      <c r="I23" s="7">
        <f t="shared" si="3"/>
        <v>198.19999999999996</v>
      </c>
      <c r="J23" s="9">
        <v>197.6</v>
      </c>
      <c r="K23" s="11">
        <v>198</v>
      </c>
      <c r="L23" s="9">
        <f t="shared" si="4"/>
        <v>0.40000000000000568</v>
      </c>
    </row>
    <row r="24" spans="1:12">
      <c r="F24" s="7">
        <f t="shared" si="0"/>
        <v>0</v>
      </c>
      <c r="G24" s="7">
        <f t="shared" si="1"/>
        <v>0</v>
      </c>
      <c r="H24" s="7">
        <f t="shared" si="2"/>
        <v>0</v>
      </c>
      <c r="I24" s="7">
        <f t="shared" si="3"/>
        <v>0</v>
      </c>
      <c r="J24" s="9"/>
      <c r="K24" s="11"/>
      <c r="L24" s="9">
        <f t="shared" si="4"/>
        <v>0</v>
      </c>
    </row>
    <row r="25" spans="1:12">
      <c r="A25" s="1" t="s">
        <v>24</v>
      </c>
      <c r="B25" s="4" t="s">
        <v>26</v>
      </c>
      <c r="C25" s="1">
        <v>72</v>
      </c>
      <c r="D25" s="1">
        <v>1</v>
      </c>
      <c r="E25" s="1">
        <v>210</v>
      </c>
      <c r="F25" s="7">
        <f t="shared" si="0"/>
        <v>210</v>
      </c>
      <c r="G25" s="7">
        <f t="shared" si="1"/>
        <v>241.49999999999997</v>
      </c>
      <c r="H25" s="7">
        <f t="shared" si="2"/>
        <v>2.7</v>
      </c>
      <c r="I25" s="7">
        <f t="shared" si="3"/>
        <v>244.19999999999996</v>
      </c>
      <c r="L25" s="9">
        <f t="shared" si="4"/>
        <v>0</v>
      </c>
    </row>
    <row r="26" spans="1:12">
      <c r="B26" s="4" t="s">
        <v>25</v>
      </c>
      <c r="C26" s="1">
        <v>68</v>
      </c>
      <c r="D26" s="1">
        <v>1</v>
      </c>
      <c r="E26" s="1">
        <v>245</v>
      </c>
      <c r="F26" s="7">
        <f t="shared" si="0"/>
        <v>245</v>
      </c>
      <c r="G26" s="7">
        <f t="shared" si="1"/>
        <v>281.75</v>
      </c>
      <c r="H26" s="7">
        <f t="shared" si="2"/>
        <v>2.7</v>
      </c>
      <c r="I26" s="7">
        <f t="shared" si="3"/>
        <v>284.45</v>
      </c>
      <c r="L26" s="9">
        <f t="shared" si="4"/>
        <v>0</v>
      </c>
    </row>
    <row r="27" spans="1:12">
      <c r="B27" s="4" t="s">
        <v>27</v>
      </c>
      <c r="C27" s="1">
        <v>72</v>
      </c>
      <c r="D27" s="1">
        <v>1</v>
      </c>
      <c r="E27" s="1">
        <v>280</v>
      </c>
      <c r="F27" s="7">
        <f t="shared" si="0"/>
        <v>280</v>
      </c>
      <c r="G27" s="7">
        <f t="shared" si="1"/>
        <v>322</v>
      </c>
      <c r="H27" s="7">
        <f t="shared" si="2"/>
        <v>2.7</v>
      </c>
      <c r="I27" s="7">
        <f t="shared" si="3"/>
        <v>324.7</v>
      </c>
      <c r="L27" s="9">
        <f t="shared" si="4"/>
        <v>0</v>
      </c>
    </row>
    <row r="28" spans="1:12">
      <c r="B28" s="4" t="s">
        <v>28</v>
      </c>
      <c r="C28" s="1">
        <v>72</v>
      </c>
      <c r="D28" s="1">
        <v>1</v>
      </c>
      <c r="E28" s="1">
        <v>165</v>
      </c>
      <c r="F28" s="7">
        <f t="shared" si="0"/>
        <v>165</v>
      </c>
      <c r="G28" s="7">
        <f t="shared" si="1"/>
        <v>189.74999999999997</v>
      </c>
      <c r="H28" s="7">
        <f t="shared" si="2"/>
        <v>2.7</v>
      </c>
      <c r="I28" s="7">
        <f t="shared" si="3"/>
        <v>192.44999999999996</v>
      </c>
      <c r="L28" s="9">
        <f t="shared" si="4"/>
        <v>0</v>
      </c>
    </row>
    <row r="29" spans="1:12">
      <c r="B29" s="4" t="s">
        <v>30</v>
      </c>
      <c r="C29" s="1">
        <v>72</v>
      </c>
      <c r="D29" s="1">
        <v>1</v>
      </c>
      <c r="E29" s="1">
        <v>355</v>
      </c>
      <c r="F29" s="7">
        <f t="shared" si="0"/>
        <v>355</v>
      </c>
      <c r="G29" s="7">
        <f t="shared" si="1"/>
        <v>408.24999999999994</v>
      </c>
      <c r="H29" s="7">
        <f t="shared" si="2"/>
        <v>2.7</v>
      </c>
      <c r="I29" s="7">
        <f t="shared" si="3"/>
        <v>410.94999999999993</v>
      </c>
      <c r="L29" s="9">
        <f t="shared" si="4"/>
        <v>0</v>
      </c>
    </row>
    <row r="30" spans="1:12">
      <c r="B30" s="4" t="s">
        <v>32</v>
      </c>
      <c r="C30" s="1" t="s">
        <v>35</v>
      </c>
      <c r="D30" s="1">
        <v>1</v>
      </c>
      <c r="E30" s="1">
        <v>173</v>
      </c>
      <c r="F30" s="7">
        <f t="shared" si="0"/>
        <v>173</v>
      </c>
      <c r="G30" s="7">
        <f t="shared" si="1"/>
        <v>198.95</v>
      </c>
      <c r="H30" s="7">
        <f t="shared" si="2"/>
        <v>2.7</v>
      </c>
      <c r="I30" s="7">
        <f t="shared" si="3"/>
        <v>201.64999999999998</v>
      </c>
      <c r="L30" s="9">
        <f t="shared" si="4"/>
        <v>0</v>
      </c>
    </row>
    <row r="31" spans="1:12">
      <c r="B31" s="4" t="s">
        <v>103</v>
      </c>
      <c r="C31" s="1">
        <v>52</v>
      </c>
      <c r="D31" s="1">
        <v>1</v>
      </c>
      <c r="E31" s="1">
        <v>215</v>
      </c>
      <c r="F31" s="7">
        <f t="shared" si="0"/>
        <v>215</v>
      </c>
      <c r="G31" s="7">
        <f t="shared" si="1"/>
        <v>247.24999999999997</v>
      </c>
      <c r="H31" s="7">
        <f t="shared" si="2"/>
        <v>2.7</v>
      </c>
      <c r="I31" s="7">
        <f t="shared" si="3"/>
        <v>249.94999999999996</v>
      </c>
      <c r="L31" s="9">
        <f t="shared" si="4"/>
        <v>0</v>
      </c>
    </row>
    <row r="32" spans="1:12">
      <c r="B32" s="4" t="s">
        <v>104</v>
      </c>
      <c r="C32" s="1">
        <v>64</v>
      </c>
      <c r="D32" s="1">
        <v>1</v>
      </c>
      <c r="E32" s="1">
        <v>215</v>
      </c>
      <c r="F32" s="7">
        <f t="shared" si="0"/>
        <v>215</v>
      </c>
      <c r="G32" s="7">
        <f t="shared" si="1"/>
        <v>247.24999999999997</v>
      </c>
      <c r="H32" s="7">
        <f t="shared" si="2"/>
        <v>2.7</v>
      </c>
      <c r="I32" s="7">
        <f t="shared" si="3"/>
        <v>249.94999999999996</v>
      </c>
      <c r="L32" s="9">
        <f t="shared" si="4"/>
        <v>0</v>
      </c>
    </row>
    <row r="33" spans="1:12">
      <c r="B33" s="4" t="s">
        <v>105</v>
      </c>
      <c r="C33" s="1">
        <v>52</v>
      </c>
      <c r="D33" s="1">
        <v>1</v>
      </c>
      <c r="E33" s="1">
        <v>145</v>
      </c>
      <c r="F33" s="7">
        <f t="shared" si="0"/>
        <v>145</v>
      </c>
      <c r="G33" s="7">
        <f t="shared" si="1"/>
        <v>166.75</v>
      </c>
      <c r="H33" s="7">
        <f t="shared" si="2"/>
        <v>2.7</v>
      </c>
      <c r="I33" s="7">
        <f t="shared" si="3"/>
        <v>169.45</v>
      </c>
      <c r="L33" s="9">
        <f t="shared" si="4"/>
        <v>0</v>
      </c>
    </row>
    <row r="34" spans="1:12">
      <c r="B34" s="4" t="s">
        <v>106</v>
      </c>
      <c r="C34" s="1">
        <v>72</v>
      </c>
      <c r="D34" s="1">
        <v>1</v>
      </c>
      <c r="E34" s="1">
        <v>210</v>
      </c>
      <c r="F34" s="7">
        <f t="shared" si="0"/>
        <v>210</v>
      </c>
      <c r="G34" s="7">
        <f t="shared" si="1"/>
        <v>241.49999999999997</v>
      </c>
      <c r="H34" s="7">
        <f t="shared" si="2"/>
        <v>2.7</v>
      </c>
      <c r="I34" s="7">
        <f t="shared" si="3"/>
        <v>244.19999999999996</v>
      </c>
      <c r="J34" s="9">
        <f>SUM(I25:I34)</f>
        <v>2571.9499999999998</v>
      </c>
      <c r="K34" s="10">
        <v>2566</v>
      </c>
      <c r="L34" s="9">
        <f t="shared" si="4"/>
        <v>-5.9499999999998181</v>
      </c>
    </row>
    <row r="35" spans="1:12">
      <c r="F35" s="7">
        <f t="shared" si="0"/>
        <v>0</v>
      </c>
      <c r="G35" s="7">
        <f t="shared" si="1"/>
        <v>0</v>
      </c>
      <c r="H35" s="7">
        <f t="shared" si="2"/>
        <v>0</v>
      </c>
      <c r="I35" s="7">
        <f t="shared" si="3"/>
        <v>0</v>
      </c>
      <c r="J35" s="9"/>
      <c r="L35" s="9">
        <f t="shared" si="4"/>
        <v>0</v>
      </c>
    </row>
    <row r="36" spans="1:12">
      <c r="F36" s="7">
        <f t="shared" si="0"/>
        <v>0</v>
      </c>
      <c r="G36" s="7">
        <f t="shared" si="1"/>
        <v>0</v>
      </c>
      <c r="H36" s="7">
        <f t="shared" si="2"/>
        <v>0</v>
      </c>
      <c r="I36" s="7">
        <f t="shared" si="3"/>
        <v>0</v>
      </c>
      <c r="J36" s="9"/>
      <c r="L36" s="9">
        <f t="shared" si="4"/>
        <v>0</v>
      </c>
    </row>
    <row r="37" spans="1:12">
      <c r="A37" s="1" t="s">
        <v>38</v>
      </c>
      <c r="B37" s="4" t="s">
        <v>36</v>
      </c>
      <c r="C37" s="1">
        <v>64</v>
      </c>
      <c r="D37" s="1">
        <v>2</v>
      </c>
      <c r="E37" s="1">
        <v>120</v>
      </c>
      <c r="F37" s="7">
        <f t="shared" si="0"/>
        <v>240</v>
      </c>
      <c r="G37" s="7">
        <f t="shared" si="1"/>
        <v>276</v>
      </c>
      <c r="H37" s="7">
        <f t="shared" si="2"/>
        <v>5.4</v>
      </c>
      <c r="I37" s="7">
        <f t="shared" si="3"/>
        <v>281.39999999999998</v>
      </c>
      <c r="J37" s="9"/>
      <c r="L37" s="9">
        <f t="shared" si="4"/>
        <v>0</v>
      </c>
    </row>
    <row r="38" spans="1:12">
      <c r="B38" s="4" t="s">
        <v>37</v>
      </c>
      <c r="C38" s="1">
        <v>64</v>
      </c>
      <c r="D38" s="1">
        <v>2</v>
      </c>
      <c r="E38" s="1">
        <v>115</v>
      </c>
      <c r="F38" s="7">
        <f t="shared" si="0"/>
        <v>230</v>
      </c>
      <c r="G38" s="7">
        <f t="shared" si="1"/>
        <v>264.5</v>
      </c>
      <c r="H38" s="7">
        <f t="shared" si="2"/>
        <v>5.4</v>
      </c>
      <c r="I38" s="7">
        <f t="shared" si="3"/>
        <v>269.89999999999998</v>
      </c>
      <c r="J38" s="9"/>
      <c r="L38" s="9">
        <f t="shared" si="4"/>
        <v>0</v>
      </c>
    </row>
    <row r="39" spans="1:12">
      <c r="B39" s="4" t="s">
        <v>92</v>
      </c>
      <c r="C39" s="1">
        <v>64</v>
      </c>
      <c r="D39" s="1">
        <v>2</v>
      </c>
      <c r="E39" s="1">
        <v>280</v>
      </c>
      <c r="F39" s="7">
        <f t="shared" si="0"/>
        <v>560</v>
      </c>
      <c r="G39" s="7">
        <f t="shared" si="1"/>
        <v>644</v>
      </c>
      <c r="H39" s="7">
        <f t="shared" si="2"/>
        <v>5.4</v>
      </c>
      <c r="I39" s="7">
        <f t="shared" si="3"/>
        <v>649.4</v>
      </c>
      <c r="J39" s="9"/>
      <c r="L39" s="9">
        <f t="shared" si="4"/>
        <v>0</v>
      </c>
    </row>
    <row r="40" spans="1:12">
      <c r="B40" s="4" t="s">
        <v>93</v>
      </c>
      <c r="C40" s="1" t="s">
        <v>94</v>
      </c>
      <c r="D40" s="1">
        <v>1</v>
      </c>
      <c r="E40" s="1">
        <v>143</v>
      </c>
      <c r="F40" s="7">
        <f t="shared" si="0"/>
        <v>143</v>
      </c>
      <c r="G40" s="7">
        <f t="shared" si="1"/>
        <v>164.45</v>
      </c>
      <c r="H40" s="7">
        <f t="shared" si="2"/>
        <v>2.7</v>
      </c>
      <c r="I40" s="7">
        <f t="shared" si="3"/>
        <v>167.14999999999998</v>
      </c>
      <c r="J40" s="9">
        <f>SUM(I37:I40)</f>
        <v>1367.85</v>
      </c>
      <c r="K40" s="10">
        <v>1364</v>
      </c>
      <c r="L40" s="9">
        <f t="shared" si="4"/>
        <v>-3.8499999999999091</v>
      </c>
    </row>
    <row r="41" spans="1:12">
      <c r="F41" s="7">
        <f t="shared" si="0"/>
        <v>0</v>
      </c>
      <c r="G41" s="7">
        <f t="shared" si="1"/>
        <v>0</v>
      </c>
      <c r="H41" s="7">
        <f t="shared" si="2"/>
        <v>0</v>
      </c>
      <c r="I41" s="7">
        <f t="shared" si="3"/>
        <v>0</v>
      </c>
      <c r="J41" s="9"/>
      <c r="L41" s="9">
        <f t="shared" si="4"/>
        <v>0</v>
      </c>
    </row>
    <row r="42" spans="1:12">
      <c r="A42" s="3" t="s">
        <v>43</v>
      </c>
      <c r="B42" s="4" t="s">
        <v>44</v>
      </c>
      <c r="C42" s="1">
        <v>60</v>
      </c>
      <c r="D42" s="1">
        <v>1</v>
      </c>
      <c r="E42" s="1">
        <v>285</v>
      </c>
      <c r="F42" s="7">
        <f t="shared" si="0"/>
        <v>285</v>
      </c>
      <c r="G42" s="7">
        <f t="shared" si="1"/>
        <v>327.75</v>
      </c>
      <c r="H42" s="7">
        <f t="shared" si="2"/>
        <v>2.7</v>
      </c>
      <c r="I42" s="7">
        <f t="shared" si="3"/>
        <v>330.45</v>
      </c>
      <c r="J42" s="9">
        <v>329.85</v>
      </c>
      <c r="K42" s="10">
        <v>330</v>
      </c>
      <c r="L42" s="9">
        <f t="shared" si="4"/>
        <v>0.14999999999997726</v>
      </c>
    </row>
    <row r="43" spans="1:12">
      <c r="F43" s="7">
        <f t="shared" si="0"/>
        <v>0</v>
      </c>
      <c r="G43" s="7">
        <f t="shared" si="1"/>
        <v>0</v>
      </c>
      <c r="H43" s="7">
        <f t="shared" si="2"/>
        <v>0</v>
      </c>
      <c r="I43" s="7">
        <f t="shared" si="3"/>
        <v>0</v>
      </c>
      <c r="L43" s="9">
        <f t="shared" si="4"/>
        <v>0</v>
      </c>
    </row>
    <row r="44" spans="1:12">
      <c r="A44" s="1" t="s">
        <v>49</v>
      </c>
      <c r="B44" s="4" t="s">
        <v>46</v>
      </c>
      <c r="C44" s="1">
        <v>56</v>
      </c>
      <c r="D44" s="1">
        <v>5</v>
      </c>
      <c r="E44" s="1">
        <v>85</v>
      </c>
      <c r="F44" s="7">
        <f t="shared" si="0"/>
        <v>425</v>
      </c>
      <c r="G44" s="7">
        <f t="shared" si="1"/>
        <v>488.74999999999994</v>
      </c>
      <c r="H44" s="7">
        <f t="shared" si="2"/>
        <v>13.5</v>
      </c>
      <c r="I44" s="7">
        <f t="shared" si="3"/>
        <v>502.24999999999994</v>
      </c>
      <c r="L44" s="9">
        <f t="shared" si="4"/>
        <v>0</v>
      </c>
    </row>
    <row r="45" spans="1:12">
      <c r="B45" s="4" t="s">
        <v>45</v>
      </c>
      <c r="C45" s="1">
        <v>56</v>
      </c>
      <c r="D45" s="1">
        <v>3</v>
      </c>
      <c r="E45" s="1">
        <v>110</v>
      </c>
      <c r="F45" s="7">
        <f t="shared" si="0"/>
        <v>330</v>
      </c>
      <c r="G45" s="7">
        <f t="shared" si="1"/>
        <v>379.49999999999994</v>
      </c>
      <c r="H45" s="7">
        <f t="shared" si="2"/>
        <v>8.1000000000000014</v>
      </c>
      <c r="I45" s="7">
        <f t="shared" si="3"/>
        <v>387.59999999999997</v>
      </c>
      <c r="L45" s="9">
        <f t="shared" si="4"/>
        <v>0</v>
      </c>
    </row>
    <row r="46" spans="1:12">
      <c r="B46" s="4" t="s">
        <v>47</v>
      </c>
      <c r="C46" s="1">
        <v>56</v>
      </c>
      <c r="D46" s="1">
        <v>5</v>
      </c>
      <c r="E46" s="1">
        <v>20</v>
      </c>
      <c r="F46" s="7">
        <f t="shared" si="0"/>
        <v>100</v>
      </c>
      <c r="G46" s="7">
        <f t="shared" si="1"/>
        <v>114.99999999999999</v>
      </c>
      <c r="H46" s="7">
        <f t="shared" si="2"/>
        <v>13.5</v>
      </c>
      <c r="I46" s="7">
        <f t="shared" si="3"/>
        <v>128.5</v>
      </c>
      <c r="L46" s="9">
        <f t="shared" si="4"/>
        <v>0</v>
      </c>
    </row>
    <row r="47" spans="1:12">
      <c r="B47" s="4" t="s">
        <v>48</v>
      </c>
      <c r="C47" s="1">
        <v>56</v>
      </c>
      <c r="D47" s="1">
        <v>5</v>
      </c>
      <c r="E47" s="1">
        <v>50</v>
      </c>
      <c r="F47" s="7">
        <f t="shared" si="0"/>
        <v>250</v>
      </c>
      <c r="G47" s="7">
        <f t="shared" si="1"/>
        <v>287.5</v>
      </c>
      <c r="H47" s="7">
        <f t="shared" si="2"/>
        <v>13.5</v>
      </c>
      <c r="I47" s="7">
        <f t="shared" si="3"/>
        <v>301</v>
      </c>
      <c r="J47" s="9">
        <f>SUM(I44:I47)</f>
        <v>1319.35</v>
      </c>
      <c r="K47" s="10">
        <v>1309</v>
      </c>
      <c r="L47" s="9">
        <f t="shared" si="4"/>
        <v>-10.349999999999909</v>
      </c>
    </row>
    <row r="48" spans="1:12">
      <c r="F48" s="7">
        <f t="shared" si="0"/>
        <v>0</v>
      </c>
      <c r="G48" s="7">
        <f t="shared" si="1"/>
        <v>0</v>
      </c>
      <c r="H48" s="7">
        <f t="shared" si="2"/>
        <v>0</v>
      </c>
      <c r="I48" s="7">
        <f t="shared" si="3"/>
        <v>0</v>
      </c>
      <c r="J48" s="9"/>
      <c r="L48" s="9">
        <f t="shared" si="4"/>
        <v>0</v>
      </c>
    </row>
    <row r="49" spans="1:12">
      <c r="A49" s="1" t="s">
        <v>50</v>
      </c>
      <c r="B49" s="4" t="s">
        <v>51</v>
      </c>
      <c r="C49" s="1">
        <v>56</v>
      </c>
      <c r="D49" s="1">
        <v>1</v>
      </c>
      <c r="E49" s="1">
        <v>170</v>
      </c>
      <c r="F49" s="7">
        <f t="shared" si="0"/>
        <v>170</v>
      </c>
      <c r="G49" s="7">
        <f t="shared" si="1"/>
        <v>195.49999999999997</v>
      </c>
      <c r="H49" s="7">
        <f t="shared" si="2"/>
        <v>2.7</v>
      </c>
      <c r="I49" s="7">
        <f t="shared" si="3"/>
        <v>198.19999999999996</v>
      </c>
      <c r="J49" s="9"/>
      <c r="L49" s="9">
        <f t="shared" si="4"/>
        <v>0</v>
      </c>
    </row>
    <row r="50" spans="1:12">
      <c r="A50" s="1" t="s">
        <v>54</v>
      </c>
      <c r="B50" s="4" t="s">
        <v>52</v>
      </c>
      <c r="C50" s="1">
        <v>56</v>
      </c>
      <c r="D50" s="1">
        <v>1</v>
      </c>
      <c r="E50" s="1">
        <v>175</v>
      </c>
      <c r="F50" s="7">
        <f t="shared" si="0"/>
        <v>175</v>
      </c>
      <c r="G50" s="7">
        <f t="shared" si="1"/>
        <v>201.24999999999997</v>
      </c>
      <c r="H50" s="7">
        <f t="shared" si="2"/>
        <v>2.7</v>
      </c>
      <c r="I50" s="7">
        <f t="shared" si="3"/>
        <v>203.94999999999996</v>
      </c>
      <c r="J50" s="9"/>
      <c r="L50" s="9">
        <f t="shared" si="4"/>
        <v>0</v>
      </c>
    </row>
    <row r="51" spans="1:12">
      <c r="B51" s="4" t="s">
        <v>53</v>
      </c>
      <c r="C51" s="1">
        <v>56</v>
      </c>
      <c r="D51" s="1">
        <v>1</v>
      </c>
      <c r="E51" s="1">
        <v>145</v>
      </c>
      <c r="F51" s="7">
        <f t="shared" si="0"/>
        <v>145</v>
      </c>
      <c r="G51" s="7">
        <f t="shared" si="1"/>
        <v>166.75</v>
      </c>
      <c r="H51" s="7">
        <f t="shared" si="2"/>
        <v>2.7</v>
      </c>
      <c r="I51" s="7">
        <f t="shared" si="3"/>
        <v>169.45</v>
      </c>
      <c r="J51" s="9">
        <f>SUM(I49:I51)</f>
        <v>571.59999999999991</v>
      </c>
      <c r="K51" s="10">
        <v>570</v>
      </c>
      <c r="L51" s="9">
        <f t="shared" si="4"/>
        <v>-1.5999999999999091</v>
      </c>
    </row>
    <row r="52" spans="1:12">
      <c r="F52" s="7">
        <f t="shared" si="0"/>
        <v>0</v>
      </c>
      <c r="G52" s="7">
        <f t="shared" si="1"/>
        <v>0</v>
      </c>
      <c r="H52" s="7">
        <f t="shared" si="2"/>
        <v>0</v>
      </c>
      <c r="I52" s="7">
        <f t="shared" si="3"/>
        <v>0</v>
      </c>
      <c r="J52" s="9"/>
      <c r="L52" s="9">
        <f t="shared" si="4"/>
        <v>0</v>
      </c>
    </row>
    <row r="53" spans="1:12">
      <c r="A53" s="1" t="s">
        <v>55</v>
      </c>
      <c r="B53" s="4" t="s">
        <v>57</v>
      </c>
      <c r="C53" s="1">
        <v>60</v>
      </c>
      <c r="D53" s="1">
        <v>1</v>
      </c>
      <c r="E53" s="1">
        <v>200</v>
      </c>
      <c r="F53" s="7">
        <f t="shared" si="0"/>
        <v>200</v>
      </c>
      <c r="G53" s="7">
        <f t="shared" si="1"/>
        <v>229.99999999999997</v>
      </c>
      <c r="H53" s="7">
        <f t="shared" si="2"/>
        <v>2.7</v>
      </c>
      <c r="I53" s="7">
        <f t="shared" si="3"/>
        <v>232.69999999999996</v>
      </c>
      <c r="J53" s="9"/>
      <c r="L53" s="9">
        <f t="shared" si="4"/>
        <v>0</v>
      </c>
    </row>
    <row r="54" spans="1:12">
      <c r="B54" s="4" t="s">
        <v>58</v>
      </c>
      <c r="C54" s="1">
        <v>60</v>
      </c>
      <c r="D54" s="1">
        <v>1</v>
      </c>
      <c r="E54" s="1">
        <v>240</v>
      </c>
      <c r="F54" s="7">
        <f t="shared" si="0"/>
        <v>240</v>
      </c>
      <c r="G54" s="7">
        <f t="shared" si="1"/>
        <v>276</v>
      </c>
      <c r="H54" s="7">
        <f t="shared" si="2"/>
        <v>2.7</v>
      </c>
      <c r="I54" s="7">
        <f t="shared" si="3"/>
        <v>278.7</v>
      </c>
      <c r="J54" s="9"/>
      <c r="L54" s="9">
        <f t="shared" si="4"/>
        <v>0</v>
      </c>
    </row>
    <row r="55" spans="1:12">
      <c r="B55" s="4" t="s">
        <v>56</v>
      </c>
      <c r="C55" s="1">
        <v>60</v>
      </c>
      <c r="D55" s="1">
        <v>1</v>
      </c>
      <c r="E55" s="1">
        <v>420</v>
      </c>
      <c r="F55" s="7">
        <f t="shared" ref="F55:F88" si="5">E55*D55</f>
        <v>420</v>
      </c>
      <c r="G55" s="7">
        <f t="shared" si="1"/>
        <v>482.99999999999994</v>
      </c>
      <c r="H55" s="7">
        <f t="shared" si="2"/>
        <v>2.7</v>
      </c>
      <c r="I55" s="7">
        <f t="shared" si="3"/>
        <v>485.69999999999993</v>
      </c>
      <c r="L55" s="9">
        <f t="shared" si="4"/>
        <v>0</v>
      </c>
    </row>
    <row r="56" spans="1:12">
      <c r="B56" s="4" t="s">
        <v>60</v>
      </c>
      <c r="C56" s="1">
        <v>60</v>
      </c>
      <c r="D56" s="1">
        <v>1</v>
      </c>
      <c r="E56" s="1">
        <v>225</v>
      </c>
      <c r="F56" s="7">
        <f t="shared" si="5"/>
        <v>225</v>
      </c>
      <c r="G56" s="7">
        <f t="shared" si="1"/>
        <v>258.75</v>
      </c>
      <c r="H56" s="7">
        <f t="shared" si="2"/>
        <v>2.7</v>
      </c>
      <c r="I56" s="7">
        <f t="shared" si="3"/>
        <v>261.45</v>
      </c>
      <c r="J56" s="9">
        <f>SUM(I53:I56)</f>
        <v>1258.55</v>
      </c>
      <c r="K56" s="10">
        <v>1256</v>
      </c>
      <c r="L56" s="9">
        <f t="shared" si="4"/>
        <v>-2.5499999999999545</v>
      </c>
    </row>
    <row r="57" spans="1:12">
      <c r="F57" s="7">
        <f t="shared" si="5"/>
        <v>0</v>
      </c>
      <c r="G57" s="7">
        <f t="shared" si="1"/>
        <v>0</v>
      </c>
      <c r="H57" s="7">
        <f t="shared" si="2"/>
        <v>0</v>
      </c>
      <c r="I57" s="7">
        <f t="shared" si="3"/>
        <v>0</v>
      </c>
      <c r="J57" s="9"/>
      <c r="L57" s="9">
        <f t="shared" si="4"/>
        <v>0</v>
      </c>
    </row>
    <row r="58" spans="1:12">
      <c r="A58" s="1" t="s">
        <v>65</v>
      </c>
      <c r="B58" s="4" t="s">
        <v>62</v>
      </c>
      <c r="C58" s="1">
        <v>56</v>
      </c>
      <c r="D58" s="1">
        <v>1</v>
      </c>
      <c r="E58" s="1">
        <v>200</v>
      </c>
      <c r="F58" s="7">
        <f t="shared" si="5"/>
        <v>200</v>
      </c>
      <c r="G58" s="7">
        <f t="shared" si="1"/>
        <v>229.99999999999997</v>
      </c>
      <c r="H58" s="7">
        <f t="shared" si="2"/>
        <v>2.7</v>
      </c>
      <c r="I58" s="7">
        <f t="shared" si="3"/>
        <v>232.69999999999996</v>
      </c>
      <c r="J58" s="9"/>
      <c r="L58" s="9">
        <f t="shared" si="4"/>
        <v>0</v>
      </c>
    </row>
    <row r="59" spans="1:12">
      <c r="A59" s="1" t="s">
        <v>54</v>
      </c>
      <c r="B59" s="4" t="s">
        <v>63</v>
      </c>
      <c r="C59" s="1">
        <v>56</v>
      </c>
      <c r="D59" s="1">
        <v>1</v>
      </c>
      <c r="E59" s="1">
        <v>75</v>
      </c>
      <c r="F59" s="7">
        <f t="shared" si="5"/>
        <v>75</v>
      </c>
      <c r="G59" s="7">
        <f t="shared" si="1"/>
        <v>86.25</v>
      </c>
      <c r="H59" s="7">
        <f t="shared" si="2"/>
        <v>2.7</v>
      </c>
      <c r="I59" s="7">
        <f t="shared" si="3"/>
        <v>88.95</v>
      </c>
      <c r="J59" s="9">
        <f>SUM(I58:I59)</f>
        <v>321.64999999999998</v>
      </c>
      <c r="K59" s="10">
        <v>320</v>
      </c>
      <c r="L59" s="9">
        <f t="shared" si="4"/>
        <v>-1.6499999999999773</v>
      </c>
    </row>
    <row r="60" spans="1:12">
      <c r="F60" s="7">
        <f t="shared" si="5"/>
        <v>0</v>
      </c>
      <c r="G60" s="7">
        <f t="shared" si="1"/>
        <v>0</v>
      </c>
      <c r="H60" s="7">
        <f t="shared" si="2"/>
        <v>0</v>
      </c>
      <c r="I60" s="7">
        <f t="shared" si="3"/>
        <v>0</v>
      </c>
      <c r="J60" s="9"/>
      <c r="L60" s="9">
        <f t="shared" si="4"/>
        <v>0</v>
      </c>
    </row>
    <row r="61" spans="1:12">
      <c r="A61" s="1" t="s">
        <v>69</v>
      </c>
      <c r="B61" s="4" t="s">
        <v>67</v>
      </c>
      <c r="C61" s="1">
        <v>68</v>
      </c>
      <c r="D61" s="1">
        <v>1</v>
      </c>
      <c r="E61" s="1">
        <v>185</v>
      </c>
      <c r="F61" s="7">
        <f t="shared" si="5"/>
        <v>185</v>
      </c>
      <c r="G61" s="7">
        <f t="shared" si="1"/>
        <v>212.74999999999997</v>
      </c>
      <c r="H61" s="7">
        <f t="shared" si="2"/>
        <v>2.7</v>
      </c>
      <c r="I61" s="7">
        <f t="shared" si="3"/>
        <v>215.44999999999996</v>
      </c>
      <c r="J61" s="9">
        <v>214.85</v>
      </c>
      <c r="K61" s="10">
        <v>215</v>
      </c>
      <c r="L61" s="9">
        <f t="shared" si="4"/>
        <v>0.15000000000000568</v>
      </c>
    </row>
    <row r="62" spans="1:12">
      <c r="F62" s="7">
        <f t="shared" si="5"/>
        <v>0</v>
      </c>
      <c r="G62" s="7">
        <f t="shared" si="1"/>
        <v>0</v>
      </c>
      <c r="H62" s="7">
        <f t="shared" si="2"/>
        <v>0</v>
      </c>
      <c r="I62" s="7">
        <f t="shared" si="3"/>
        <v>0</v>
      </c>
      <c r="L62" s="9">
        <f t="shared" si="4"/>
        <v>0</v>
      </c>
    </row>
    <row r="63" spans="1:12">
      <c r="A63" s="1" t="s">
        <v>77</v>
      </c>
      <c r="B63" s="4" t="s">
        <v>71</v>
      </c>
      <c r="C63" s="1">
        <v>60</v>
      </c>
      <c r="D63" s="1">
        <v>1</v>
      </c>
      <c r="E63" s="1">
        <v>175</v>
      </c>
      <c r="F63" s="7">
        <f t="shared" si="5"/>
        <v>175</v>
      </c>
      <c r="G63" s="7">
        <f t="shared" si="1"/>
        <v>201.24999999999997</v>
      </c>
      <c r="H63" s="7">
        <f t="shared" si="2"/>
        <v>2.7</v>
      </c>
      <c r="I63" s="7">
        <f t="shared" si="3"/>
        <v>203.94999999999996</v>
      </c>
      <c r="L63" s="9">
        <f t="shared" si="4"/>
        <v>0</v>
      </c>
    </row>
    <row r="64" spans="1:12">
      <c r="B64" s="4" t="s">
        <v>72</v>
      </c>
      <c r="C64" s="1">
        <v>60</v>
      </c>
      <c r="D64" s="1">
        <v>1</v>
      </c>
      <c r="E64" s="1">
        <v>179</v>
      </c>
      <c r="F64" s="7">
        <f t="shared" si="5"/>
        <v>179</v>
      </c>
      <c r="G64" s="7">
        <f t="shared" si="1"/>
        <v>205.85</v>
      </c>
      <c r="H64" s="7">
        <f t="shared" si="2"/>
        <v>2.7</v>
      </c>
      <c r="I64" s="7">
        <f t="shared" si="3"/>
        <v>208.54999999999998</v>
      </c>
      <c r="L64" s="9">
        <f t="shared" si="4"/>
        <v>0</v>
      </c>
    </row>
    <row r="65" spans="1:12">
      <c r="B65" s="4" t="s">
        <v>74</v>
      </c>
      <c r="C65" s="1">
        <v>60</v>
      </c>
      <c r="D65" s="1">
        <v>1</v>
      </c>
      <c r="E65" s="1">
        <v>250</v>
      </c>
      <c r="F65" s="7">
        <f t="shared" si="5"/>
        <v>250</v>
      </c>
      <c r="G65" s="7">
        <f t="shared" si="1"/>
        <v>287.5</v>
      </c>
      <c r="H65" s="7">
        <f t="shared" si="2"/>
        <v>2.7</v>
      </c>
      <c r="I65" s="7">
        <f t="shared" si="3"/>
        <v>290.2</v>
      </c>
      <c r="L65" s="9">
        <f t="shared" si="4"/>
        <v>0</v>
      </c>
    </row>
    <row r="66" spans="1:12">
      <c r="B66" s="4" t="s">
        <v>75</v>
      </c>
      <c r="C66" s="1">
        <v>60</v>
      </c>
      <c r="D66" s="1">
        <v>2</v>
      </c>
      <c r="E66" s="1">
        <v>65</v>
      </c>
      <c r="F66" s="7">
        <f t="shared" si="5"/>
        <v>130</v>
      </c>
      <c r="G66" s="7">
        <f t="shared" si="1"/>
        <v>149.5</v>
      </c>
      <c r="H66" s="7">
        <f t="shared" si="2"/>
        <v>5.4</v>
      </c>
      <c r="I66" s="7">
        <f t="shared" si="3"/>
        <v>154.9</v>
      </c>
      <c r="L66" s="9">
        <f t="shared" si="4"/>
        <v>0</v>
      </c>
    </row>
    <row r="67" spans="1:12">
      <c r="B67" s="4" t="s">
        <v>76</v>
      </c>
      <c r="C67" s="1">
        <v>60</v>
      </c>
      <c r="D67" s="1">
        <v>1</v>
      </c>
      <c r="E67" s="1">
        <v>100</v>
      </c>
      <c r="F67" s="7">
        <f t="shared" si="5"/>
        <v>100</v>
      </c>
      <c r="G67" s="7">
        <f t="shared" ref="G67:G88" si="6">(F67)*(1+15%)</f>
        <v>114.99999999999999</v>
      </c>
      <c r="H67" s="7">
        <f t="shared" ref="H67:H88" si="7">2.7*D67</f>
        <v>2.7</v>
      </c>
      <c r="I67" s="7">
        <f t="shared" ref="I67:I88" si="8">G67+H67</f>
        <v>117.69999999999999</v>
      </c>
      <c r="J67" s="9">
        <f>SUM(I63:I67)</f>
        <v>975.3</v>
      </c>
      <c r="K67" s="10">
        <v>972</v>
      </c>
      <c r="L67" s="9">
        <f t="shared" si="4"/>
        <v>-3.2999999999999545</v>
      </c>
    </row>
    <row r="68" spans="1:12">
      <c r="F68" s="7">
        <f t="shared" si="5"/>
        <v>0</v>
      </c>
      <c r="G68" s="7">
        <f t="shared" si="6"/>
        <v>0</v>
      </c>
      <c r="H68" s="7">
        <f t="shared" si="7"/>
        <v>0</v>
      </c>
      <c r="I68" s="7">
        <f t="shared" si="8"/>
        <v>0</v>
      </c>
      <c r="L68" s="9">
        <f t="shared" si="4"/>
        <v>0</v>
      </c>
    </row>
    <row r="69" spans="1:12">
      <c r="A69" s="1" t="s">
        <v>80</v>
      </c>
      <c r="B69" s="4" t="s">
        <v>81</v>
      </c>
      <c r="C69" s="1">
        <v>68</v>
      </c>
      <c r="D69" s="1">
        <v>1</v>
      </c>
      <c r="E69" s="1">
        <v>190</v>
      </c>
      <c r="F69" s="7">
        <f t="shared" si="5"/>
        <v>190</v>
      </c>
      <c r="G69" s="7">
        <f t="shared" si="6"/>
        <v>218.49999999999997</v>
      </c>
      <c r="H69" s="7">
        <f t="shared" si="7"/>
        <v>2.7</v>
      </c>
      <c r="I69" s="7">
        <f t="shared" si="8"/>
        <v>221.19999999999996</v>
      </c>
      <c r="L69" s="9">
        <f t="shared" si="4"/>
        <v>0</v>
      </c>
    </row>
    <row r="70" spans="1:12">
      <c r="B70" s="4" t="s">
        <v>82</v>
      </c>
      <c r="C70" s="1">
        <v>68</v>
      </c>
      <c r="D70" s="1">
        <v>1</v>
      </c>
      <c r="E70" s="1">
        <v>205</v>
      </c>
      <c r="F70" s="7">
        <f t="shared" si="5"/>
        <v>205</v>
      </c>
      <c r="G70" s="7">
        <f t="shared" si="6"/>
        <v>235.74999999999997</v>
      </c>
      <c r="H70" s="7">
        <f t="shared" si="7"/>
        <v>2.7</v>
      </c>
      <c r="I70" s="7">
        <f t="shared" si="8"/>
        <v>238.44999999999996</v>
      </c>
      <c r="L70" s="9">
        <f t="shared" ref="L70:L88" si="9">K70-J70</f>
        <v>0</v>
      </c>
    </row>
    <row r="71" spans="1:12">
      <c r="B71" s="4" t="s">
        <v>83</v>
      </c>
      <c r="C71" s="1">
        <v>68</v>
      </c>
      <c r="D71" s="1">
        <v>1</v>
      </c>
      <c r="E71" s="1">
        <v>160</v>
      </c>
      <c r="F71" s="7">
        <f t="shared" si="5"/>
        <v>160</v>
      </c>
      <c r="G71" s="7">
        <f t="shared" si="6"/>
        <v>184</v>
      </c>
      <c r="H71" s="7">
        <f t="shared" si="7"/>
        <v>2.7</v>
      </c>
      <c r="I71" s="7">
        <f t="shared" si="8"/>
        <v>186.7</v>
      </c>
      <c r="L71" s="9">
        <f t="shared" si="9"/>
        <v>0</v>
      </c>
    </row>
    <row r="72" spans="1:12">
      <c r="B72" s="4" t="s">
        <v>84</v>
      </c>
      <c r="C72" s="1">
        <v>68</v>
      </c>
      <c r="D72" s="1">
        <v>1</v>
      </c>
      <c r="E72" s="1">
        <v>140</v>
      </c>
      <c r="F72" s="7">
        <f t="shared" si="5"/>
        <v>140</v>
      </c>
      <c r="G72" s="7">
        <f t="shared" si="6"/>
        <v>161</v>
      </c>
      <c r="H72" s="7">
        <f t="shared" si="7"/>
        <v>2.7</v>
      </c>
      <c r="I72" s="7">
        <f t="shared" si="8"/>
        <v>163.69999999999999</v>
      </c>
      <c r="L72" s="9">
        <f t="shared" si="9"/>
        <v>0</v>
      </c>
    </row>
    <row r="73" spans="1:12">
      <c r="B73" s="4" t="s">
        <v>85</v>
      </c>
      <c r="C73" s="1">
        <v>56</v>
      </c>
      <c r="D73" s="1">
        <v>1</v>
      </c>
      <c r="E73" s="1">
        <v>160</v>
      </c>
      <c r="F73" s="7">
        <f t="shared" si="5"/>
        <v>160</v>
      </c>
      <c r="G73" s="7">
        <f t="shared" si="6"/>
        <v>184</v>
      </c>
      <c r="H73" s="7">
        <f t="shared" si="7"/>
        <v>2.7</v>
      </c>
      <c r="I73" s="7">
        <f t="shared" si="8"/>
        <v>186.7</v>
      </c>
      <c r="L73" s="9">
        <f t="shared" si="9"/>
        <v>0</v>
      </c>
    </row>
    <row r="74" spans="1:12">
      <c r="B74" s="4" t="s">
        <v>86</v>
      </c>
      <c r="C74" s="1">
        <v>60</v>
      </c>
      <c r="D74" s="1">
        <v>1</v>
      </c>
      <c r="E74" s="1">
        <v>245</v>
      </c>
      <c r="F74" s="7">
        <f t="shared" si="5"/>
        <v>245</v>
      </c>
      <c r="G74" s="7">
        <f t="shared" si="6"/>
        <v>281.75</v>
      </c>
      <c r="H74" s="7">
        <f t="shared" si="7"/>
        <v>2.7</v>
      </c>
      <c r="I74" s="7">
        <f t="shared" si="8"/>
        <v>284.45</v>
      </c>
      <c r="L74" s="9">
        <f t="shared" si="9"/>
        <v>0</v>
      </c>
    </row>
    <row r="75" spans="1:12">
      <c r="B75" s="4" t="s">
        <v>87</v>
      </c>
      <c r="C75" s="1">
        <v>56</v>
      </c>
      <c r="D75" s="1">
        <v>1</v>
      </c>
      <c r="E75" s="1">
        <v>250</v>
      </c>
      <c r="F75" s="7">
        <f t="shared" si="5"/>
        <v>250</v>
      </c>
      <c r="G75" s="7">
        <f t="shared" si="6"/>
        <v>287.5</v>
      </c>
      <c r="H75" s="7">
        <f t="shared" si="7"/>
        <v>2.7</v>
      </c>
      <c r="I75" s="7">
        <f t="shared" si="8"/>
        <v>290.2</v>
      </c>
      <c r="L75" s="9">
        <f t="shared" si="9"/>
        <v>0</v>
      </c>
    </row>
    <row r="76" spans="1:12">
      <c r="B76" s="4" t="s">
        <v>88</v>
      </c>
      <c r="C76" s="1">
        <v>56</v>
      </c>
      <c r="D76" s="1">
        <v>1</v>
      </c>
      <c r="E76" s="1">
        <v>115</v>
      </c>
      <c r="F76" s="7">
        <f t="shared" si="5"/>
        <v>115</v>
      </c>
      <c r="G76" s="7">
        <f t="shared" si="6"/>
        <v>132.25</v>
      </c>
      <c r="H76" s="7">
        <f t="shared" si="7"/>
        <v>2.7</v>
      </c>
      <c r="I76" s="7">
        <f t="shared" si="8"/>
        <v>134.94999999999999</v>
      </c>
      <c r="J76" s="9"/>
      <c r="L76" s="9">
        <f t="shared" si="9"/>
        <v>0</v>
      </c>
    </row>
    <row r="77" spans="1:12">
      <c r="B77" s="4" t="s">
        <v>89</v>
      </c>
      <c r="C77" s="1">
        <v>56</v>
      </c>
      <c r="D77" s="1">
        <v>1</v>
      </c>
      <c r="E77" s="1">
        <v>110</v>
      </c>
      <c r="F77" s="7">
        <f t="shared" si="5"/>
        <v>110</v>
      </c>
      <c r="G77" s="7">
        <f t="shared" si="6"/>
        <v>126.49999999999999</v>
      </c>
      <c r="H77" s="7">
        <f t="shared" si="7"/>
        <v>2.7</v>
      </c>
      <c r="I77" s="7">
        <f t="shared" si="8"/>
        <v>129.19999999999999</v>
      </c>
      <c r="J77" s="9">
        <f>SUM(I69:I77)</f>
        <v>1835.5500000000002</v>
      </c>
      <c r="K77" s="10">
        <v>1830</v>
      </c>
      <c r="L77" s="9">
        <f t="shared" si="9"/>
        <v>-5.5500000000001819</v>
      </c>
    </row>
    <row r="78" spans="1:12">
      <c r="F78" s="7">
        <f t="shared" si="5"/>
        <v>0</v>
      </c>
      <c r="G78" s="7">
        <f t="shared" si="6"/>
        <v>0</v>
      </c>
      <c r="H78" s="7">
        <f t="shared" si="7"/>
        <v>0</v>
      </c>
      <c r="I78" s="7">
        <f t="shared" si="8"/>
        <v>0</v>
      </c>
      <c r="J78" s="9"/>
      <c r="L78" s="9">
        <f t="shared" si="9"/>
        <v>0</v>
      </c>
    </row>
    <row r="79" spans="1:12">
      <c r="A79" s="1" t="s">
        <v>98</v>
      </c>
      <c r="B79" s="4" t="s">
        <v>95</v>
      </c>
      <c r="C79" s="1">
        <v>64</v>
      </c>
      <c r="D79" s="1">
        <v>2</v>
      </c>
      <c r="E79" s="1">
        <v>215</v>
      </c>
      <c r="F79" s="7">
        <f t="shared" si="5"/>
        <v>430</v>
      </c>
      <c r="G79" s="7">
        <f t="shared" si="6"/>
        <v>494.49999999999994</v>
      </c>
      <c r="H79" s="7">
        <f t="shared" si="7"/>
        <v>5.4</v>
      </c>
      <c r="I79" s="7">
        <f t="shared" si="8"/>
        <v>499.89999999999992</v>
      </c>
      <c r="J79" s="9"/>
      <c r="L79" s="9">
        <f t="shared" si="9"/>
        <v>0</v>
      </c>
    </row>
    <row r="80" spans="1:12">
      <c r="B80" s="4" t="s">
        <v>96</v>
      </c>
      <c r="C80" s="1">
        <v>64</v>
      </c>
      <c r="D80" s="1">
        <v>2</v>
      </c>
      <c r="E80" s="1">
        <v>110</v>
      </c>
      <c r="F80" s="7">
        <f t="shared" si="5"/>
        <v>220</v>
      </c>
      <c r="G80" s="7">
        <f t="shared" si="6"/>
        <v>252.99999999999997</v>
      </c>
      <c r="H80" s="7">
        <f t="shared" si="7"/>
        <v>5.4</v>
      </c>
      <c r="I80" s="7">
        <f t="shared" si="8"/>
        <v>258.39999999999998</v>
      </c>
      <c r="J80" s="9">
        <f>SUM(I79:I80)</f>
        <v>758.3</v>
      </c>
      <c r="K80" s="10">
        <v>756</v>
      </c>
      <c r="L80" s="9">
        <f t="shared" si="9"/>
        <v>-2.2999999999999545</v>
      </c>
    </row>
    <row r="81" spans="1:12">
      <c r="G81" s="7">
        <f t="shared" si="6"/>
        <v>0</v>
      </c>
      <c r="H81" s="7">
        <f t="shared" si="7"/>
        <v>0</v>
      </c>
      <c r="I81" s="7">
        <f t="shared" si="8"/>
        <v>0</v>
      </c>
      <c r="J81" s="9"/>
      <c r="L81" s="9">
        <f t="shared" si="9"/>
        <v>0</v>
      </c>
    </row>
    <row r="82" spans="1:12">
      <c r="F82" s="7">
        <f t="shared" si="5"/>
        <v>0</v>
      </c>
      <c r="G82" s="7">
        <f t="shared" si="6"/>
        <v>0</v>
      </c>
      <c r="H82" s="7">
        <f t="shared" si="7"/>
        <v>0</v>
      </c>
      <c r="I82" s="7">
        <f t="shared" si="8"/>
        <v>0</v>
      </c>
      <c r="J82" s="9"/>
      <c r="L82" s="9">
        <f t="shared" si="9"/>
        <v>0</v>
      </c>
    </row>
    <row r="83" spans="1:12">
      <c r="A83" s="1" t="s">
        <v>102</v>
      </c>
      <c r="B83" s="6" t="s">
        <v>101</v>
      </c>
      <c r="C83" s="1">
        <v>60</v>
      </c>
      <c r="D83" s="1">
        <v>1</v>
      </c>
      <c r="E83" s="1">
        <v>245</v>
      </c>
      <c r="F83" s="7">
        <f t="shared" si="5"/>
        <v>245</v>
      </c>
      <c r="G83" s="7">
        <f t="shared" si="6"/>
        <v>281.75</v>
      </c>
      <c r="H83" s="7">
        <f t="shared" si="7"/>
        <v>2.7</v>
      </c>
      <c r="I83" s="7">
        <f t="shared" si="8"/>
        <v>284.45</v>
      </c>
      <c r="J83" s="9">
        <v>283.85000000000002</v>
      </c>
      <c r="K83" s="10">
        <v>284</v>
      </c>
      <c r="L83" s="9">
        <f t="shared" si="9"/>
        <v>0.14999999999997726</v>
      </c>
    </row>
    <row r="84" spans="1:12">
      <c r="F84" s="7">
        <f t="shared" si="5"/>
        <v>0</v>
      </c>
      <c r="G84" s="7">
        <f t="shared" si="6"/>
        <v>0</v>
      </c>
      <c r="H84" s="7">
        <f t="shared" si="7"/>
        <v>0</v>
      </c>
      <c r="I84" s="7">
        <f t="shared" si="8"/>
        <v>0</v>
      </c>
      <c r="L84" s="9">
        <f t="shared" si="9"/>
        <v>0</v>
      </c>
    </row>
    <row r="85" spans="1:12">
      <c r="A85" s="1" t="s">
        <v>107</v>
      </c>
      <c r="B85" s="4" t="s">
        <v>108</v>
      </c>
      <c r="C85" s="1">
        <v>76</v>
      </c>
      <c r="D85" s="1">
        <v>1</v>
      </c>
      <c r="E85" s="1">
        <v>240</v>
      </c>
      <c r="F85" s="7">
        <f t="shared" si="5"/>
        <v>240</v>
      </c>
      <c r="G85" s="7">
        <f t="shared" si="6"/>
        <v>276</v>
      </c>
      <c r="H85" s="7">
        <f t="shared" si="7"/>
        <v>2.7</v>
      </c>
      <c r="I85" s="7">
        <f t="shared" si="8"/>
        <v>278.7</v>
      </c>
      <c r="L85" s="9">
        <f t="shared" si="9"/>
        <v>0</v>
      </c>
    </row>
    <row r="86" spans="1:12">
      <c r="B86" s="4" t="s">
        <v>109</v>
      </c>
      <c r="C86" s="1">
        <v>76</v>
      </c>
      <c r="D86" s="1">
        <v>1</v>
      </c>
      <c r="E86" s="1">
        <v>165</v>
      </c>
      <c r="F86" s="7">
        <f t="shared" si="5"/>
        <v>165</v>
      </c>
      <c r="G86" s="7">
        <f t="shared" si="6"/>
        <v>189.74999999999997</v>
      </c>
      <c r="H86" s="7">
        <f t="shared" si="7"/>
        <v>2.7</v>
      </c>
      <c r="I86" s="7">
        <f t="shared" si="8"/>
        <v>192.44999999999996</v>
      </c>
      <c r="J86" s="8">
        <v>470</v>
      </c>
      <c r="K86" s="10">
        <v>470</v>
      </c>
      <c r="L86" s="9">
        <f t="shared" si="9"/>
        <v>0</v>
      </c>
    </row>
    <row r="87" spans="1:12">
      <c r="F87" s="7">
        <f t="shared" si="5"/>
        <v>0</v>
      </c>
      <c r="G87" s="7">
        <f t="shared" si="6"/>
        <v>0</v>
      </c>
      <c r="H87" s="7">
        <f t="shared" si="7"/>
        <v>0</v>
      </c>
      <c r="I87" s="7">
        <f t="shared" si="8"/>
        <v>0</v>
      </c>
      <c r="L87" s="9">
        <f t="shared" si="9"/>
        <v>0</v>
      </c>
    </row>
    <row r="88" spans="1:12">
      <c r="A88" s="1" t="s">
        <v>110</v>
      </c>
      <c r="B88" s="4" t="s">
        <v>111</v>
      </c>
      <c r="C88" s="1">
        <v>5</v>
      </c>
      <c r="D88" s="1">
        <v>1</v>
      </c>
      <c r="E88" s="1">
        <v>137</v>
      </c>
      <c r="F88" s="7">
        <f t="shared" si="5"/>
        <v>137</v>
      </c>
      <c r="G88" s="7">
        <f t="shared" si="6"/>
        <v>157.54999999999998</v>
      </c>
      <c r="H88" s="7">
        <f t="shared" si="7"/>
        <v>2.7</v>
      </c>
      <c r="I88" s="7">
        <f t="shared" si="8"/>
        <v>160.24999999999997</v>
      </c>
      <c r="J88" s="9">
        <v>159.65</v>
      </c>
      <c r="K88" s="10">
        <v>160</v>
      </c>
      <c r="L88" s="9">
        <f t="shared" si="9"/>
        <v>0.34999999999999432</v>
      </c>
    </row>
    <row r="89" spans="1:12">
      <c r="F89" s="7">
        <f t="shared" ref="F89:F91" si="10">C89*D89</f>
        <v>0</v>
      </c>
    </row>
    <row r="90" spans="1:12">
      <c r="F90" s="7">
        <f t="shared" si="10"/>
        <v>0</v>
      </c>
    </row>
    <row r="91" spans="1:12">
      <c r="F91" s="7">
        <f t="shared" si="10"/>
        <v>0</v>
      </c>
    </row>
    <row r="92" spans="1:12">
      <c r="D92" s="1">
        <f>SUM(D2:D91)</f>
        <v>94</v>
      </c>
      <c r="F92" s="7">
        <f>C92*D92+SUM(F2:F91)</f>
        <v>15097</v>
      </c>
    </row>
  </sheetData>
  <hyperlinks>
    <hyperlink ref="A42" r:id="rId1" display="http://forum.sibmama.ru/viewtopic.php?t=986767&amp;start=1665"/>
  </hyperlinks>
  <pageMargins left="0.7" right="0.7" top="0.75" bottom="0.75" header="0.3" footer="0.3"/>
  <pageSetup paperSize="9" orientation="landscape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80"/>
  <sheetViews>
    <sheetView topLeftCell="A57" zoomScale="160" zoomScaleNormal="160" workbookViewId="0">
      <selection activeCell="A76" sqref="A76"/>
    </sheetView>
  </sheetViews>
  <sheetFormatPr defaultRowHeight="15"/>
  <cols>
    <col min="1" max="1" width="80.28515625" style="1" customWidth="1"/>
    <col min="2" max="16384" width="9.140625" style="1"/>
  </cols>
  <sheetData>
    <row r="1" spans="1:3">
      <c r="A1" s="1" t="s">
        <v>31</v>
      </c>
      <c r="B1" s="1">
        <v>56</v>
      </c>
      <c r="C1" s="1">
        <v>1</v>
      </c>
    </row>
    <row r="2" spans="1:3">
      <c r="A2" s="4" t="s">
        <v>45</v>
      </c>
      <c r="B2" s="1">
        <v>56</v>
      </c>
      <c r="C2" s="1">
        <v>3</v>
      </c>
    </row>
    <row r="3" spans="1:3">
      <c r="A3" s="4" t="s">
        <v>52</v>
      </c>
      <c r="B3" s="1">
        <v>56</v>
      </c>
      <c r="C3" s="1">
        <v>1</v>
      </c>
    </row>
    <row r="4" spans="1:3">
      <c r="A4" s="4" t="s">
        <v>71</v>
      </c>
      <c r="B4" s="1">
        <v>60</v>
      </c>
      <c r="C4" s="1">
        <v>1</v>
      </c>
    </row>
    <row r="5" spans="1:3">
      <c r="A5" s="4" t="s">
        <v>105</v>
      </c>
      <c r="B5" s="1">
        <v>52</v>
      </c>
      <c r="C5" s="1">
        <v>1</v>
      </c>
    </row>
    <row r="6" spans="1:3">
      <c r="A6" s="4" t="s">
        <v>72</v>
      </c>
      <c r="B6" s="1">
        <v>60</v>
      </c>
      <c r="C6" s="1">
        <v>1</v>
      </c>
    </row>
    <row r="7" spans="1:3">
      <c r="A7" s="4" t="s">
        <v>51</v>
      </c>
      <c r="B7" s="1">
        <v>56</v>
      </c>
      <c r="C7" s="1">
        <v>1</v>
      </c>
    </row>
    <row r="8" spans="1:3">
      <c r="A8" s="4" t="s">
        <v>85</v>
      </c>
      <c r="B8" s="1">
        <v>56</v>
      </c>
      <c r="C8" s="1">
        <v>1</v>
      </c>
    </row>
    <row r="9" spans="1:3">
      <c r="A9" s="4" t="s">
        <v>81</v>
      </c>
      <c r="B9" s="1">
        <v>68</v>
      </c>
      <c r="C9" s="1">
        <v>1</v>
      </c>
    </row>
    <row r="10" spans="1:3">
      <c r="A10" s="4" t="s">
        <v>103</v>
      </c>
      <c r="B10" s="1">
        <v>52</v>
      </c>
      <c r="C10" s="1">
        <v>1</v>
      </c>
    </row>
    <row r="11" spans="1:3">
      <c r="A11" s="4" t="s">
        <v>104</v>
      </c>
      <c r="B11" s="1">
        <v>64</v>
      </c>
      <c r="C11" s="1">
        <v>1</v>
      </c>
    </row>
    <row r="12" spans="1:3">
      <c r="A12" s="4" t="s">
        <v>66</v>
      </c>
      <c r="B12" s="1">
        <v>56</v>
      </c>
      <c r="C12" s="1">
        <v>1</v>
      </c>
    </row>
    <row r="13" spans="1:3">
      <c r="A13" s="4" t="s">
        <v>62</v>
      </c>
      <c r="B13" s="1">
        <v>56</v>
      </c>
      <c r="C13" s="1">
        <v>1</v>
      </c>
    </row>
    <row r="14" spans="1:3">
      <c r="A14" s="4" t="s">
        <v>57</v>
      </c>
      <c r="B14" s="1">
        <v>60</v>
      </c>
      <c r="C14" s="1">
        <v>1</v>
      </c>
    </row>
    <row r="15" spans="1:3">
      <c r="A15" s="4" t="s">
        <v>21</v>
      </c>
      <c r="B15" s="1">
        <v>56</v>
      </c>
      <c r="C15" s="1">
        <v>1</v>
      </c>
    </row>
    <row r="16" spans="1:3">
      <c r="A16" s="4" t="s">
        <v>16</v>
      </c>
      <c r="B16" s="1">
        <v>56</v>
      </c>
      <c r="C16" s="1">
        <v>2</v>
      </c>
    </row>
    <row r="17" spans="1:3">
      <c r="A17" s="4" t="s">
        <v>58</v>
      </c>
      <c r="B17" s="1">
        <v>60</v>
      </c>
      <c r="C17" s="1">
        <v>1</v>
      </c>
    </row>
    <row r="18" spans="1:3">
      <c r="A18" s="1" t="s">
        <v>73</v>
      </c>
      <c r="B18" s="1">
        <v>60</v>
      </c>
      <c r="C18" s="1">
        <v>1</v>
      </c>
    </row>
    <row r="19" spans="1:3">
      <c r="A19" s="5" t="s">
        <v>101</v>
      </c>
      <c r="B19" s="1">
        <v>60</v>
      </c>
      <c r="C19" s="1">
        <v>1</v>
      </c>
    </row>
    <row r="20" spans="1:3">
      <c r="A20" s="4" t="s">
        <v>86</v>
      </c>
      <c r="B20" s="1">
        <v>60</v>
      </c>
      <c r="C20" s="1">
        <v>1</v>
      </c>
    </row>
    <row r="21" spans="1:3">
      <c r="A21" s="4" t="s">
        <v>70</v>
      </c>
      <c r="B21" s="1">
        <v>60</v>
      </c>
      <c r="C21" s="1">
        <v>1</v>
      </c>
    </row>
    <row r="22" spans="1:3">
      <c r="A22" s="4" t="s">
        <v>25</v>
      </c>
      <c r="B22" s="1">
        <v>68</v>
      </c>
      <c r="C22" s="1">
        <v>1</v>
      </c>
    </row>
    <row r="23" spans="1:3">
      <c r="A23" s="4" t="s">
        <v>44</v>
      </c>
      <c r="B23" s="1">
        <v>60</v>
      </c>
      <c r="C23" s="1">
        <v>1</v>
      </c>
    </row>
    <row r="24" spans="1:3">
      <c r="A24" s="4" t="s">
        <v>26</v>
      </c>
      <c r="B24" s="1">
        <v>72</v>
      </c>
      <c r="C24" s="1">
        <v>1</v>
      </c>
    </row>
    <row r="25" spans="1:3">
      <c r="A25" s="4" t="s">
        <v>17</v>
      </c>
      <c r="B25" s="1">
        <v>56</v>
      </c>
      <c r="C25" s="1">
        <v>1</v>
      </c>
    </row>
    <row r="26" spans="1:3">
      <c r="A26" s="4" t="s">
        <v>92</v>
      </c>
      <c r="B26" s="1">
        <v>64</v>
      </c>
      <c r="C26" s="1">
        <v>2</v>
      </c>
    </row>
    <row r="27" spans="1:3">
      <c r="A27" s="4" t="s">
        <v>27</v>
      </c>
      <c r="B27" s="1">
        <v>72</v>
      </c>
      <c r="C27" s="1">
        <v>1</v>
      </c>
    </row>
    <row r="28" spans="1:3">
      <c r="A28" s="4" t="s">
        <v>82</v>
      </c>
      <c r="B28" s="1">
        <v>68</v>
      </c>
      <c r="C28" s="1">
        <v>1</v>
      </c>
    </row>
    <row r="29" spans="1:3">
      <c r="A29" s="4" t="s">
        <v>56</v>
      </c>
      <c r="B29" s="1">
        <v>60</v>
      </c>
      <c r="C29" s="1">
        <v>1</v>
      </c>
    </row>
    <row r="30" spans="1:3">
      <c r="A30" s="4" t="s">
        <v>6</v>
      </c>
      <c r="B30" s="1">
        <v>56</v>
      </c>
      <c r="C30" s="1">
        <v>3</v>
      </c>
    </row>
    <row r="31" spans="1:3">
      <c r="A31" s="4" t="s">
        <v>32</v>
      </c>
      <c r="B31" s="1" t="s">
        <v>35</v>
      </c>
      <c r="C31" s="1">
        <v>1</v>
      </c>
    </row>
    <row r="32" spans="1:3">
      <c r="A32" s="4" t="s">
        <v>93</v>
      </c>
      <c r="B32" s="1" t="s">
        <v>94</v>
      </c>
      <c r="C32" s="1">
        <v>2</v>
      </c>
    </row>
    <row r="33" spans="1:3">
      <c r="A33" s="4" t="s">
        <v>14</v>
      </c>
      <c r="B33" s="1">
        <v>60.64</v>
      </c>
      <c r="C33" s="1">
        <v>2</v>
      </c>
    </row>
    <row r="34" spans="1:3">
      <c r="A34" s="4" t="s">
        <v>64</v>
      </c>
      <c r="B34" s="1">
        <v>16</v>
      </c>
      <c r="C34" s="1">
        <v>1</v>
      </c>
    </row>
    <row r="35" spans="1:3">
      <c r="A35" s="1" t="s">
        <v>11</v>
      </c>
      <c r="B35" s="1">
        <v>76</v>
      </c>
      <c r="C35" s="1">
        <v>1</v>
      </c>
    </row>
    <row r="36" spans="1:3">
      <c r="A36" s="4" t="s">
        <v>87</v>
      </c>
      <c r="B36" s="1">
        <v>56</v>
      </c>
      <c r="C36" s="1">
        <v>1</v>
      </c>
    </row>
    <row r="37" spans="1:3">
      <c r="A37" s="4" t="s">
        <v>95</v>
      </c>
      <c r="B37" s="1">
        <v>64</v>
      </c>
      <c r="C37" s="1">
        <v>2</v>
      </c>
    </row>
    <row r="38" spans="1:3">
      <c r="A38" s="4" t="s">
        <v>22</v>
      </c>
      <c r="B38" s="1">
        <v>56</v>
      </c>
      <c r="C38" s="1">
        <v>1</v>
      </c>
    </row>
    <row r="39" spans="1:3">
      <c r="A39" s="4" t="s">
        <v>60</v>
      </c>
      <c r="B39" s="1">
        <v>60</v>
      </c>
      <c r="C39" s="1">
        <v>1</v>
      </c>
    </row>
    <row r="40" spans="1:3">
      <c r="A40" s="1" t="s">
        <v>5</v>
      </c>
      <c r="B40" s="1">
        <v>52</v>
      </c>
      <c r="C40" s="1">
        <v>1</v>
      </c>
    </row>
    <row r="41" spans="1:3">
      <c r="A41" s="4" t="s">
        <v>19</v>
      </c>
      <c r="B41" s="1">
        <v>68</v>
      </c>
      <c r="C41" s="1">
        <v>1</v>
      </c>
    </row>
    <row r="42" spans="1:3">
      <c r="A42" s="4" t="s">
        <v>13</v>
      </c>
      <c r="B42" s="1">
        <v>64</v>
      </c>
      <c r="C42" s="1">
        <v>1</v>
      </c>
    </row>
    <row r="43" spans="1:3">
      <c r="A43" s="4" t="s">
        <v>75</v>
      </c>
      <c r="B43" s="1">
        <v>60</v>
      </c>
      <c r="C43" s="1">
        <v>2</v>
      </c>
    </row>
    <row r="44" spans="1:3">
      <c r="A44" s="1" t="s">
        <v>61</v>
      </c>
      <c r="B44" s="1">
        <v>60</v>
      </c>
      <c r="C44" s="1">
        <v>5</v>
      </c>
    </row>
    <row r="45" spans="1:3">
      <c r="A45" s="4" t="s">
        <v>106</v>
      </c>
      <c r="B45" s="1">
        <v>72</v>
      </c>
      <c r="C45" s="1">
        <v>1</v>
      </c>
    </row>
    <row r="46" spans="1:3">
      <c r="A46" s="4" t="s">
        <v>99</v>
      </c>
      <c r="B46" s="1">
        <v>80</v>
      </c>
      <c r="C46" s="1">
        <v>2</v>
      </c>
    </row>
    <row r="47" spans="1:3">
      <c r="A47" s="4" t="s">
        <v>100</v>
      </c>
      <c r="B47" s="1">
        <v>72</v>
      </c>
      <c r="C47" s="1">
        <v>1</v>
      </c>
    </row>
    <row r="48" spans="1:3">
      <c r="A48" s="4" t="s">
        <v>74</v>
      </c>
      <c r="B48" s="1">
        <v>60</v>
      </c>
      <c r="C48" s="1">
        <v>1</v>
      </c>
    </row>
    <row r="49" spans="1:3">
      <c r="A49" s="4" t="s">
        <v>30</v>
      </c>
      <c r="B49" s="1">
        <v>72</v>
      </c>
      <c r="C49" s="1">
        <v>1</v>
      </c>
    </row>
    <row r="50" spans="1:3">
      <c r="A50" s="4" t="s">
        <v>29</v>
      </c>
      <c r="B50" s="1">
        <v>72</v>
      </c>
      <c r="C50" s="1">
        <v>1</v>
      </c>
    </row>
    <row r="51" spans="1:3">
      <c r="A51" s="4" t="s">
        <v>28</v>
      </c>
      <c r="B51" s="1">
        <v>72</v>
      </c>
      <c r="C51" s="1">
        <v>1</v>
      </c>
    </row>
    <row r="52" spans="1:3">
      <c r="A52" s="4" t="s">
        <v>47</v>
      </c>
      <c r="B52" s="1">
        <v>56</v>
      </c>
      <c r="C52" s="1">
        <v>5</v>
      </c>
    </row>
    <row r="53" spans="1:3">
      <c r="A53" s="4" t="s">
        <v>48</v>
      </c>
      <c r="B53" s="1">
        <v>56</v>
      </c>
      <c r="C53" s="1">
        <v>5</v>
      </c>
    </row>
    <row r="54" spans="1:3">
      <c r="A54" s="1" t="s">
        <v>42</v>
      </c>
      <c r="B54" s="1">
        <v>60</v>
      </c>
      <c r="C54" s="1">
        <v>1</v>
      </c>
    </row>
    <row r="55" spans="1:3">
      <c r="A55" s="4" t="s">
        <v>39</v>
      </c>
      <c r="B55" s="1" t="s">
        <v>41</v>
      </c>
      <c r="C55" s="1">
        <v>2</v>
      </c>
    </row>
    <row r="56" spans="1:3">
      <c r="A56" s="4" t="s">
        <v>36</v>
      </c>
      <c r="B56" s="1">
        <v>64</v>
      </c>
      <c r="C56" s="1">
        <v>2</v>
      </c>
    </row>
    <row r="57" spans="1:3">
      <c r="A57" s="4" t="s">
        <v>10</v>
      </c>
      <c r="B57" s="1">
        <v>76</v>
      </c>
      <c r="C57" s="1">
        <v>2</v>
      </c>
    </row>
    <row r="58" spans="1:3">
      <c r="A58" s="4" t="s">
        <v>88</v>
      </c>
      <c r="B58" s="1">
        <v>56</v>
      </c>
      <c r="C58" s="1">
        <v>1</v>
      </c>
    </row>
    <row r="59" spans="1:3">
      <c r="A59" s="4" t="s">
        <v>37</v>
      </c>
      <c r="B59" s="1">
        <v>64</v>
      </c>
      <c r="C59" s="1">
        <v>2</v>
      </c>
    </row>
    <row r="60" spans="1:3">
      <c r="A60" s="4" t="s">
        <v>84</v>
      </c>
      <c r="B60" s="1">
        <v>68</v>
      </c>
      <c r="C60" s="1">
        <v>1</v>
      </c>
    </row>
    <row r="61" spans="1:3">
      <c r="A61" s="4" t="s">
        <v>97</v>
      </c>
      <c r="B61" s="1">
        <v>64</v>
      </c>
      <c r="C61" s="1">
        <v>2</v>
      </c>
    </row>
    <row r="62" spans="1:3">
      <c r="A62" s="1" t="s">
        <v>33</v>
      </c>
      <c r="B62" s="1">
        <v>54</v>
      </c>
      <c r="C62" s="1">
        <v>1</v>
      </c>
    </row>
    <row r="63" spans="1:3">
      <c r="A63" s="1" t="s">
        <v>34</v>
      </c>
      <c r="B63" s="1">
        <v>50</v>
      </c>
      <c r="C63" s="1">
        <v>1</v>
      </c>
    </row>
    <row r="64" spans="1:3">
      <c r="A64" s="4" t="s">
        <v>63</v>
      </c>
      <c r="B64" s="1">
        <v>56</v>
      </c>
      <c r="C64" s="1">
        <v>1</v>
      </c>
    </row>
    <row r="65" spans="1:3">
      <c r="A65" s="4" t="s">
        <v>7</v>
      </c>
      <c r="B65" s="1">
        <v>56</v>
      </c>
      <c r="C65" s="1">
        <v>2</v>
      </c>
    </row>
    <row r="66" spans="1:3">
      <c r="A66" s="4" t="s">
        <v>53</v>
      </c>
      <c r="B66" s="1">
        <v>56</v>
      </c>
      <c r="C66" s="1">
        <v>1</v>
      </c>
    </row>
    <row r="67" spans="1:3">
      <c r="A67" s="4" t="s">
        <v>78</v>
      </c>
      <c r="B67" s="1">
        <v>54</v>
      </c>
      <c r="C67" s="1">
        <v>1</v>
      </c>
    </row>
    <row r="68" spans="1:3">
      <c r="A68" s="4" t="s">
        <v>79</v>
      </c>
      <c r="B68" s="1">
        <v>52</v>
      </c>
      <c r="C68" s="1">
        <v>1</v>
      </c>
    </row>
    <row r="69" spans="1:3">
      <c r="A69" s="4" t="s">
        <v>90</v>
      </c>
      <c r="B69" s="1">
        <v>48</v>
      </c>
      <c r="C69" s="1">
        <v>1</v>
      </c>
    </row>
    <row r="70" spans="1:3">
      <c r="A70" s="4" t="s">
        <v>91</v>
      </c>
      <c r="B70" s="1">
        <v>0</v>
      </c>
      <c r="C70" s="1">
        <v>1</v>
      </c>
    </row>
    <row r="71" spans="1:3">
      <c r="A71" s="4" t="s">
        <v>76</v>
      </c>
      <c r="B71" s="1">
        <v>60</v>
      </c>
      <c r="C71" s="1">
        <v>1</v>
      </c>
    </row>
    <row r="72" spans="1:3">
      <c r="A72" s="4" t="s">
        <v>40</v>
      </c>
      <c r="B72" s="1">
        <v>60</v>
      </c>
      <c r="C72" s="1">
        <v>1</v>
      </c>
    </row>
    <row r="73" spans="1:3">
      <c r="A73" s="4" t="s">
        <v>89</v>
      </c>
      <c r="B73" s="1">
        <v>56</v>
      </c>
      <c r="C73" s="1">
        <v>1</v>
      </c>
    </row>
    <row r="74" spans="1:3">
      <c r="A74" s="4" t="s">
        <v>96</v>
      </c>
      <c r="B74" s="1">
        <v>64</v>
      </c>
      <c r="C74" s="1">
        <v>2</v>
      </c>
    </row>
    <row r="75" spans="1:3">
      <c r="A75" s="4" t="s">
        <v>9</v>
      </c>
      <c r="B75" s="1">
        <v>76</v>
      </c>
      <c r="C75" s="1">
        <v>1</v>
      </c>
    </row>
    <row r="76" spans="1:3">
      <c r="A76" s="1" t="s">
        <v>68</v>
      </c>
      <c r="B76" s="1">
        <v>68</v>
      </c>
      <c r="C76" s="1">
        <v>1</v>
      </c>
    </row>
    <row r="77" spans="1:3">
      <c r="A77" s="4" t="s">
        <v>83</v>
      </c>
      <c r="B77" s="1">
        <v>68</v>
      </c>
      <c r="C77" s="1">
        <v>1</v>
      </c>
    </row>
    <row r="78" spans="1:3">
      <c r="A78" s="4" t="s">
        <v>46</v>
      </c>
      <c r="B78" s="1">
        <v>56</v>
      </c>
      <c r="C78" s="1">
        <v>5</v>
      </c>
    </row>
    <row r="79" spans="1:3">
      <c r="A79" s="1" t="s">
        <v>59</v>
      </c>
      <c r="B79" s="1">
        <v>60</v>
      </c>
      <c r="C79" s="1">
        <v>1</v>
      </c>
    </row>
    <row r="80" spans="1:3">
      <c r="A80" s="4" t="s">
        <v>67</v>
      </c>
      <c r="B80" s="1">
        <v>68</v>
      </c>
      <c r="C80" s="1">
        <v>1</v>
      </c>
    </row>
  </sheetData>
  <sortState ref="A1:C103">
    <sortCondition ref="A1:A103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52" workbookViewId="0">
      <selection activeCell="A52" sqref="A1:XFD1048576"/>
    </sheetView>
  </sheetViews>
  <sheetFormatPr defaultRowHeight="15"/>
  <cols>
    <col min="1" max="1" width="61.5703125" style="1" customWidth="1"/>
    <col min="2" max="16384" width="9.140625" style="1"/>
  </cols>
  <sheetData/>
  <sortState ref="A1:C78">
    <sortCondition ref="A1:A78"/>
  </sortState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2015-07-28T04:47:43Z</dcterms:modified>
</cp:coreProperties>
</file>