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25" windowWidth="14805" windowHeight="7890"/>
  </bookViews>
  <sheets>
    <sheet name="Заказ Magnolica " sheetId="1" r:id="rId1"/>
  </sheets>
  <definedNames>
    <definedName name="_xlnm._FilterDatabase" localSheetId="0" hidden="1">'Заказ Magnolica '!$A$6:$R$61</definedName>
  </definedNames>
  <calcPr calcId="125725"/>
</workbook>
</file>

<file path=xl/calcChain.xml><?xml version="1.0" encoding="utf-8"?>
<calcChain xmlns="http://schemas.openxmlformats.org/spreadsheetml/2006/main">
  <c r="P115" i="1"/>
  <c r="K115"/>
  <c r="L115"/>
  <c r="M115"/>
  <c r="N115"/>
  <c r="O115"/>
  <c r="J115"/>
  <c r="Q110"/>
  <c r="R110" s="1"/>
  <c r="Q108"/>
  <c r="R108" s="1"/>
  <c r="Q98"/>
  <c r="R98" s="1"/>
  <c r="Q99"/>
  <c r="R99" s="1"/>
  <c r="Q100"/>
  <c r="R100" s="1"/>
  <c r="Q101"/>
  <c r="R101" s="1"/>
  <c r="Q102"/>
  <c r="R102" s="1"/>
  <c r="Q103"/>
  <c r="R103" s="1"/>
  <c r="Q104"/>
  <c r="R104" s="1"/>
  <c r="Q105"/>
  <c r="R105" s="1"/>
  <c r="Q106"/>
  <c r="R106" s="1"/>
  <c r="Q107"/>
  <c r="R107" s="1"/>
  <c r="Q109"/>
  <c r="R109" s="1"/>
  <c r="Q111"/>
  <c r="R111" s="1"/>
  <c r="Q112"/>
  <c r="R112" s="1"/>
  <c r="Q113"/>
  <c r="R113" s="1"/>
  <c r="Q114"/>
  <c r="R114" s="1"/>
  <c r="Q97"/>
  <c r="R97" s="1"/>
  <c r="I98"/>
  <c r="I99"/>
  <c r="I100"/>
  <c r="I101"/>
  <c r="I102"/>
  <c r="I103"/>
  <c r="I104"/>
  <c r="I105"/>
  <c r="I106"/>
  <c r="I107"/>
  <c r="I108"/>
  <c r="I109"/>
  <c r="I110"/>
  <c r="I97"/>
  <c r="H98"/>
  <c r="H99"/>
  <c r="H100"/>
  <c r="H101"/>
  <c r="H102"/>
  <c r="H103"/>
  <c r="H104"/>
  <c r="H105"/>
  <c r="H106"/>
  <c r="H107"/>
  <c r="H108"/>
  <c r="H109"/>
  <c r="H110"/>
  <c r="H97"/>
  <c r="Q29"/>
  <c r="Q53"/>
  <c r="Q92"/>
  <c r="Q83"/>
  <c r="Q84"/>
  <c r="Q85"/>
  <c r="Q82"/>
  <c r="Q81"/>
  <c r="Q86"/>
  <c r="Q87"/>
  <c r="Q88"/>
  <c r="Q89"/>
  <c r="Q90"/>
  <c r="Q91"/>
  <c r="Q93"/>
  <c r="Q94"/>
  <c r="Q80"/>
  <c r="Q77"/>
  <c r="Q76"/>
  <c r="Q71"/>
  <c r="Q72"/>
  <c r="Q73"/>
  <c r="Q74"/>
  <c r="Q75"/>
  <c r="Q70"/>
  <c r="Q66"/>
  <c r="Q67"/>
  <c r="Q65"/>
  <c r="Q63"/>
  <c r="Q64"/>
  <c r="Q62"/>
  <c r="Q58"/>
  <c r="Q59"/>
  <c r="Q60"/>
  <c r="Q61"/>
  <c r="Q57"/>
  <c r="Q56"/>
  <c r="Q46"/>
  <c r="Q47"/>
  <c r="Q45"/>
  <c r="Q37"/>
  <c r="Q33"/>
  <c r="Q32"/>
  <c r="Q26"/>
  <c r="Q27"/>
  <c r="Q25"/>
  <c r="Q22"/>
  <c r="Q23"/>
  <c r="Q21"/>
  <c r="Q19"/>
  <c r="Q17"/>
  <c r="Q16"/>
  <c r="Q14"/>
  <c r="Q13"/>
  <c r="Q11"/>
  <c r="Q10"/>
  <c r="Q12"/>
  <c r="Q15"/>
  <c r="Q18"/>
  <c r="Q20"/>
  <c r="Q24"/>
  <c r="Q28"/>
  <c r="Q30"/>
  <c r="Q31"/>
  <c r="Q34"/>
  <c r="Q35"/>
  <c r="Q36"/>
  <c r="Q38"/>
  <c r="Q39"/>
  <c r="Q40"/>
  <c r="Q41"/>
  <c r="Q42"/>
  <c r="Q43"/>
  <c r="Q44"/>
  <c r="Q48"/>
  <c r="Q49"/>
  <c r="Q50"/>
  <c r="Q51"/>
  <c r="Q52"/>
  <c r="Q9"/>
  <c r="Q115" l="1"/>
  <c r="R49"/>
  <c r="R52"/>
  <c r="R39"/>
  <c r="R40"/>
  <c r="R43"/>
  <c r="R44"/>
  <c r="R35"/>
  <c r="R36"/>
  <c r="R38"/>
  <c r="R41"/>
  <c r="R42"/>
  <c r="R48"/>
  <c r="R50"/>
  <c r="R51"/>
  <c r="R53"/>
  <c r="R37"/>
  <c r="R45"/>
  <c r="R46"/>
  <c r="R47"/>
  <c r="I81"/>
  <c r="I82"/>
  <c r="I83"/>
  <c r="I84"/>
  <c r="I85"/>
  <c r="I86"/>
  <c r="I87"/>
  <c r="I88"/>
  <c r="I89"/>
  <c r="I90"/>
  <c r="I91"/>
  <c r="I92"/>
  <c r="I93"/>
  <c r="I94"/>
  <c r="H81"/>
  <c r="R81" s="1"/>
  <c r="H82"/>
  <c r="R82" s="1"/>
  <c r="H83"/>
  <c r="R83" s="1"/>
  <c r="H84"/>
  <c r="R84" s="1"/>
  <c r="H85"/>
  <c r="R85" s="1"/>
  <c r="H86"/>
  <c r="R86" s="1"/>
  <c r="H87"/>
  <c r="R87" s="1"/>
  <c r="H88"/>
  <c r="R88" s="1"/>
  <c r="H89"/>
  <c r="R89" s="1"/>
  <c r="H90"/>
  <c r="R90" s="1"/>
  <c r="H91"/>
  <c r="R91" s="1"/>
  <c r="H92"/>
  <c r="R92" s="1"/>
  <c r="H93"/>
  <c r="R93" s="1"/>
  <c r="H94"/>
  <c r="R94" s="1"/>
  <c r="I80"/>
  <c r="H80"/>
  <c r="R80" s="1"/>
  <c r="I71"/>
  <c r="I72"/>
  <c r="I73"/>
  <c r="I74"/>
  <c r="I75"/>
  <c r="I76"/>
  <c r="I77"/>
  <c r="H71"/>
  <c r="R71" s="1"/>
  <c r="H72"/>
  <c r="R72" s="1"/>
  <c r="H73"/>
  <c r="R73" s="1"/>
  <c r="H74"/>
  <c r="R74" s="1"/>
  <c r="H75"/>
  <c r="R75" s="1"/>
  <c r="H76"/>
  <c r="R76" s="1"/>
  <c r="H77"/>
  <c r="R77" s="1"/>
  <c r="I70"/>
  <c r="H70"/>
  <c r="R70" s="1"/>
  <c r="I57"/>
  <c r="I58"/>
  <c r="I59"/>
  <c r="I60"/>
  <c r="I61"/>
  <c r="I62"/>
  <c r="I63"/>
  <c r="I64"/>
  <c r="I65"/>
  <c r="I66"/>
  <c r="I67"/>
  <c r="I56"/>
  <c r="H57"/>
  <c r="R57" s="1"/>
  <c r="H58"/>
  <c r="R58" s="1"/>
  <c r="H59"/>
  <c r="R59" s="1"/>
  <c r="H60"/>
  <c r="R60" s="1"/>
  <c r="H61"/>
  <c r="R61" s="1"/>
  <c r="H62"/>
  <c r="R62" s="1"/>
  <c r="H63"/>
  <c r="R63" s="1"/>
  <c r="H64"/>
  <c r="R64" s="1"/>
  <c r="H65"/>
  <c r="R65" s="1"/>
  <c r="H66"/>
  <c r="R66" s="1"/>
  <c r="H67"/>
  <c r="R67" s="1"/>
  <c r="H56"/>
  <c r="R56" s="1"/>
  <c r="I46" l="1"/>
  <c r="I53"/>
  <c r="I19"/>
  <c r="I20"/>
  <c r="I21"/>
  <c r="I22"/>
  <c r="I23"/>
  <c r="I24"/>
  <c r="I25"/>
  <c r="I26"/>
  <c r="I27"/>
  <c r="I28"/>
  <c r="I29"/>
  <c r="I30"/>
  <c r="I31"/>
  <c r="I32"/>
  <c r="I10"/>
  <c r="I11"/>
  <c r="I34"/>
  <c r="I35"/>
  <c r="I36"/>
  <c r="I37"/>
  <c r="I38"/>
  <c r="I39"/>
  <c r="I40"/>
  <c r="I41"/>
  <c r="I42"/>
  <c r="I43"/>
  <c r="I44"/>
  <c r="I17"/>
  <c r="I45"/>
  <c r="I16"/>
  <c r="I47"/>
  <c r="I14"/>
  <c r="I12"/>
  <c r="I15"/>
  <c r="I48"/>
  <c r="I33"/>
  <c r="I49"/>
  <c r="I18"/>
  <c r="I50"/>
  <c r="I51"/>
  <c r="I52"/>
  <c r="I13"/>
  <c r="I9"/>
  <c r="H46"/>
  <c r="H53"/>
  <c r="H19"/>
  <c r="H20"/>
  <c r="H21"/>
  <c r="H22"/>
  <c r="H23"/>
  <c r="H24"/>
  <c r="H25"/>
  <c r="H26"/>
  <c r="H27"/>
  <c r="H28"/>
  <c r="H29"/>
  <c r="H30"/>
  <c r="H31"/>
  <c r="H32"/>
  <c r="H10"/>
  <c r="H11"/>
  <c r="H34"/>
  <c r="H35"/>
  <c r="H36"/>
  <c r="H37"/>
  <c r="H38"/>
  <c r="H39"/>
  <c r="H40"/>
  <c r="H41"/>
  <c r="H42"/>
  <c r="H43"/>
  <c r="H44"/>
  <c r="H17"/>
  <c r="H45"/>
  <c r="H16"/>
  <c r="H47"/>
  <c r="H14"/>
  <c r="H12"/>
  <c r="H15"/>
  <c r="H48"/>
  <c r="H33"/>
  <c r="H49"/>
  <c r="H18"/>
  <c r="H50"/>
  <c r="H51"/>
  <c r="H52"/>
  <c r="H13"/>
  <c r="H9"/>
  <c r="R10" l="1"/>
  <c r="R12"/>
  <c r="R14"/>
  <c r="R16"/>
  <c r="R18"/>
  <c r="R20"/>
  <c r="R22"/>
  <c r="R24"/>
  <c r="R26"/>
  <c r="R28"/>
  <c r="R30"/>
  <c r="R32"/>
  <c r="R34"/>
  <c r="R11"/>
  <c r="R13"/>
  <c r="R15"/>
  <c r="R17"/>
  <c r="R19"/>
  <c r="R21"/>
  <c r="R23"/>
  <c r="R25"/>
  <c r="R27"/>
  <c r="R29"/>
  <c r="R31"/>
  <c r="R33"/>
  <c r="R9"/>
  <c r="R115" l="1"/>
</calcChain>
</file>

<file path=xl/sharedStrings.xml><?xml version="1.0" encoding="utf-8"?>
<sst xmlns="http://schemas.openxmlformats.org/spreadsheetml/2006/main" count="493" uniqueCount="175">
  <si>
    <t>Артикул</t>
  </si>
  <si>
    <t>Цвет</t>
  </si>
  <si>
    <t>Размер</t>
  </si>
  <si>
    <t>Вискоза-95% Эластан-5%</t>
  </si>
  <si>
    <t>KM</t>
  </si>
  <si>
    <t>36-46</t>
  </si>
  <si>
    <t>B</t>
  </si>
  <si>
    <t>A</t>
  </si>
  <si>
    <t>F</t>
  </si>
  <si>
    <t>Итого ед.</t>
  </si>
  <si>
    <t>Сумма</t>
  </si>
  <si>
    <t>C</t>
  </si>
  <si>
    <t>название</t>
  </si>
  <si>
    <t>FL</t>
  </si>
  <si>
    <t>K</t>
  </si>
  <si>
    <t>S</t>
  </si>
  <si>
    <t>36-48</t>
  </si>
  <si>
    <t xml:space="preserve">                              Дата:</t>
  </si>
  <si>
    <t>Magnolica</t>
  </si>
  <si>
    <t>Клиент:</t>
  </si>
  <si>
    <t>LB</t>
  </si>
  <si>
    <t>Цена 1</t>
  </si>
  <si>
    <t>CB</t>
  </si>
  <si>
    <t>ИТОГО</t>
  </si>
  <si>
    <t>Отгрузка по заказу производиться в течение сезона, по мере выпуска продукции производителем</t>
  </si>
  <si>
    <t>L-77103</t>
  </si>
  <si>
    <t>Дата спуска</t>
  </si>
  <si>
    <t>AF</t>
  </si>
  <si>
    <t>G</t>
  </si>
  <si>
    <t>Цена 2</t>
  </si>
  <si>
    <t>Евро</t>
  </si>
  <si>
    <t>В таблице указан расчетный курс ЕВРО  47 рублей , при  отклонениях более ( +/- ) 3%  курс будет корректироваться.</t>
  </si>
  <si>
    <t>Внимание при заказе на 100000 рублей  цена 2</t>
  </si>
  <si>
    <t>Z-87106</t>
  </si>
  <si>
    <t>Z-87503</t>
  </si>
  <si>
    <t>Z-87517</t>
  </si>
  <si>
    <t>Z-87404</t>
  </si>
  <si>
    <t>Z-87405</t>
  </si>
  <si>
    <t>Z-87406</t>
  </si>
  <si>
    <t>Z-87410</t>
  </si>
  <si>
    <t>Z-87415</t>
  </si>
  <si>
    <t>AG</t>
  </si>
  <si>
    <t>Z-87419</t>
  </si>
  <si>
    <t>Z-87420</t>
  </si>
  <si>
    <t>Z-87422</t>
  </si>
  <si>
    <t>KS</t>
  </si>
  <si>
    <t>Z-87424</t>
  </si>
  <si>
    <t>Z-87425</t>
  </si>
  <si>
    <t>Z-87433</t>
  </si>
  <si>
    <t>Z-87435</t>
  </si>
  <si>
    <t xml:space="preserve"> KM</t>
  </si>
  <si>
    <t>Z-87439</t>
  </si>
  <si>
    <t xml:space="preserve"> Z-87441 </t>
  </si>
  <si>
    <t>FD</t>
  </si>
  <si>
    <t xml:space="preserve"> LB</t>
  </si>
  <si>
    <t>Z-87455</t>
  </si>
  <si>
    <t>Z-87461</t>
  </si>
  <si>
    <t>Z-87462</t>
  </si>
  <si>
    <t>FA</t>
  </si>
  <si>
    <t>Z-87467</t>
  </si>
  <si>
    <t>AK</t>
  </si>
  <si>
    <t>Z-87472</t>
  </si>
  <si>
    <t xml:space="preserve"> S</t>
  </si>
  <si>
    <t>Z-87473</t>
  </si>
  <si>
    <t>Z-87474</t>
  </si>
  <si>
    <t>Z-87501</t>
  </si>
  <si>
    <t>Z-87105</t>
  </si>
  <si>
    <t>Z-87502</t>
  </si>
  <si>
    <t>Z-87104</t>
  </si>
  <si>
    <t>Z-87101</t>
  </si>
  <si>
    <t xml:space="preserve"> Z-87504 </t>
  </si>
  <si>
    <t>Z-87506</t>
  </si>
  <si>
    <t>Z-87444</t>
  </si>
  <si>
    <t>Z-87510</t>
  </si>
  <si>
    <t>Z-87108</t>
  </si>
  <si>
    <t>Z-87512</t>
  </si>
  <si>
    <t xml:space="preserve"> G</t>
  </si>
  <si>
    <t>Z-87515</t>
  </si>
  <si>
    <t>Вискоза-81% Полиамид-14% Эластан-5%</t>
  </si>
  <si>
    <t>Вискоза-76% Полиэстер-22.5%  Эластан-1.5%</t>
  </si>
  <si>
    <t>Вискоза-38% Полиамид-57% Эластан-5%</t>
  </si>
  <si>
    <t>Хлопок-48% Полиамид-50% Эластан-2%</t>
  </si>
  <si>
    <t>Вискоза-76% Полиэстер 22.5% Эластан-1.5%</t>
  </si>
  <si>
    <t>Вискоза-50% Полиамид-45% Эластан-5%</t>
  </si>
  <si>
    <t>Вискоза-89% Эластан-2% Полиэстер-9%</t>
  </si>
  <si>
    <t>Вискоза-65% Полиамид-30% Эластан-5%</t>
  </si>
  <si>
    <t>Вискоза-50% Полиэстер-33% Акрил-12% Эластан-5%</t>
  </si>
  <si>
    <t>Вискоза-76% Полиэстер-22.5% Эластан-1.5%</t>
  </si>
  <si>
    <t>Вискоза-65% Полиэстер-30% Эластан-5%</t>
  </si>
  <si>
    <t>Хлопок-73% Полиамид-22% Спандекс-5%</t>
  </si>
  <si>
    <t>Вискоза-91% Полиамид-7% Эластан-2%</t>
  </si>
  <si>
    <t>Хлопок-96% Эластан-4%</t>
  </si>
  <si>
    <t>осень - зима  на складе 15.08.2014</t>
  </si>
  <si>
    <t xml:space="preserve"> на складе 15.08.2014</t>
  </si>
  <si>
    <t>Z-87402</t>
  </si>
  <si>
    <t>Z-87416</t>
  </si>
  <si>
    <t>KC</t>
  </si>
  <si>
    <t>Вискоза-76% Полиэстер-22% Эластан-15%</t>
  </si>
  <si>
    <t xml:space="preserve"> K</t>
  </si>
  <si>
    <t xml:space="preserve"> CB</t>
  </si>
  <si>
    <t>Z-87429</t>
  </si>
  <si>
    <t>Вискоза-63% Акрил -22% Эластан-15%</t>
  </si>
  <si>
    <t>Z-87432</t>
  </si>
  <si>
    <t>Вискоза-63% Акрил-22% Эластан-15%</t>
  </si>
  <si>
    <t>Z-87443</t>
  </si>
  <si>
    <t>Вискоза-23% Полиэстер-75% Эластан-2%</t>
  </si>
  <si>
    <t>Z-87448</t>
  </si>
  <si>
    <t>Вискоза-60% Полиамид-40%</t>
  </si>
  <si>
    <t>Z-87452</t>
  </si>
  <si>
    <t>Z-87458</t>
  </si>
  <si>
    <t>Z-87460</t>
  </si>
  <si>
    <t>Хлопок-25% Полиамид-79% Эластан-2%</t>
  </si>
  <si>
    <t>осень - зима  на складе 25.08.2014</t>
  </si>
  <si>
    <t>осень - зима  на складе 05.09.2014</t>
  </si>
  <si>
    <t>Z-87428</t>
  </si>
  <si>
    <t>Вискоза-57% Хлопок-40% Эластан-3%</t>
  </si>
  <si>
    <t>Z-87449</t>
  </si>
  <si>
    <t>Вискоза-89% Полиамид-9% Эластан-2%</t>
  </si>
  <si>
    <t>Z-87453</t>
  </si>
  <si>
    <t xml:space="preserve"> R</t>
  </si>
  <si>
    <t>Z-87454</t>
  </si>
  <si>
    <t>BY</t>
  </si>
  <si>
    <t>Вискоза-85% Полиамид-12% Эластан-3%</t>
  </si>
  <si>
    <t>Z-87456</t>
  </si>
  <si>
    <t>Z-87465</t>
  </si>
  <si>
    <t>Z-87407</t>
  </si>
  <si>
    <t>Вискоза-38% Полиамид-57% Эластан-5 %</t>
  </si>
  <si>
    <t>Z-87408</t>
  </si>
  <si>
    <t>Шерсть 9% Акрил-73% Полиамид-13%</t>
  </si>
  <si>
    <t>Z-87426</t>
  </si>
  <si>
    <t>Z-87436</t>
  </si>
  <si>
    <t>Шерсть-16% Акрил-62% Полиамид-22%</t>
  </si>
  <si>
    <t>Z-87437</t>
  </si>
  <si>
    <t>Хлопок-70% Полиэстер-30%</t>
  </si>
  <si>
    <t>Z-87438</t>
  </si>
  <si>
    <t>Хлопок-70% Полиамид-30%</t>
  </si>
  <si>
    <t>Z-87445</t>
  </si>
  <si>
    <t>Шерсть-8% Акрил-71% Полиамид-21%</t>
  </si>
  <si>
    <t xml:space="preserve"> F</t>
  </si>
  <si>
    <t>Z-87451</t>
  </si>
  <si>
    <t>Вискоза-76% Полиамид-7% Эластан-2%</t>
  </si>
  <si>
    <t>Z-87459</t>
  </si>
  <si>
    <t>Шерсть-19% Акрил-77% Эластан-4%</t>
  </si>
  <si>
    <t>Z-87505</t>
  </si>
  <si>
    <t>Хлопок-63% Полиамид-37%</t>
  </si>
  <si>
    <t>Z-87102</t>
  </si>
  <si>
    <t>Хлопок-95% Эластан-5%</t>
  </si>
  <si>
    <t>Z-87103</t>
  </si>
  <si>
    <t xml:space="preserve"> на складе 25.08.2014</t>
  </si>
  <si>
    <t>на складе 05.09.2014</t>
  </si>
  <si>
    <t>осень - зима  на складе 25.09.2014</t>
  </si>
  <si>
    <t>на складе 25.09.2014</t>
  </si>
  <si>
    <t>Осень на свободном складе, можно заказать</t>
  </si>
  <si>
    <t xml:space="preserve">Итого </t>
  </si>
  <si>
    <t xml:space="preserve">  осень - зима 2014  </t>
  </si>
  <si>
    <t>Z-87446</t>
  </si>
  <si>
    <t>Z-87464</t>
  </si>
  <si>
    <t>Z-87475</t>
  </si>
  <si>
    <t>Вискоза-65% Полиамид--30% Эластан-5%</t>
  </si>
  <si>
    <t>Z-87476</t>
  </si>
  <si>
    <t>Z-87518</t>
  </si>
  <si>
    <t>Z-87457</t>
  </si>
  <si>
    <t>Z-87470</t>
  </si>
  <si>
    <t>Z-87479</t>
  </si>
  <si>
    <t>Z-87469</t>
  </si>
  <si>
    <t>Вискоза-50% Полиэстер-45% Эластан-1.5%</t>
  </si>
  <si>
    <t>Z-87477</t>
  </si>
  <si>
    <t>Z-87478</t>
  </si>
  <si>
    <t>Хлопок-60% Полиамид--35% Эластан-5%</t>
  </si>
  <si>
    <t>Z-87519</t>
  </si>
  <si>
    <t>AE</t>
  </si>
  <si>
    <t>Хлопок-40 % Полиамид--57% Эластан-3%</t>
  </si>
  <si>
    <t>на складе</t>
  </si>
  <si>
    <t xml:space="preserve">на складе </t>
  </si>
  <si>
    <t>в производстве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</si>
</sst>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3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Calibri"/>
      <family val="2"/>
    </font>
    <font>
      <b/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1"/>
      <color theme="9" tint="-0.499984740745262"/>
      <name val="Calibri"/>
      <family val="2"/>
      <scheme val="minor"/>
    </font>
    <font>
      <b/>
      <sz val="10"/>
      <name val="Arial Narrow"/>
      <family val="2"/>
      <charset val="204"/>
    </font>
    <font>
      <sz val="8"/>
      <name val="Arial Narrow"/>
      <family val="2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7"/>
      <name val="Arial"/>
      <family val="2"/>
      <charset val="204"/>
    </font>
    <font>
      <b/>
      <sz val="14"/>
      <name val="Arial"/>
      <family val="2"/>
      <charset val="204"/>
    </font>
    <font>
      <sz val="11"/>
      <name val="Calibri"/>
      <family val="2"/>
      <scheme val="minor"/>
    </font>
    <font>
      <b/>
      <sz val="18"/>
      <color indexed="8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</borders>
  <cellStyleXfs count="2">
    <xf numFmtId="0" fontId="0" fillId="0" borderId="0"/>
    <xf numFmtId="0" fontId="6" fillId="0" borderId="0"/>
  </cellStyleXfs>
  <cellXfs count="16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Protection="1">
      <protection hidden="1"/>
    </xf>
    <xf numFmtId="0" fontId="0" fillId="5" borderId="5" xfId="0" applyFill="1" applyBorder="1" applyAlignment="1" applyProtection="1">
      <alignment horizontal="center"/>
      <protection hidden="1"/>
    </xf>
    <xf numFmtId="0" fontId="0" fillId="5" borderId="5" xfId="0" applyFill="1" applyBorder="1" applyAlignment="1" applyProtection="1">
      <protection hidden="1"/>
    </xf>
    <xf numFmtId="0" fontId="1" fillId="2" borderId="7" xfId="0" applyFont="1" applyFill="1" applyBorder="1" applyAlignment="1" applyProtection="1">
      <alignment horizontal="center"/>
      <protection hidden="1"/>
    </xf>
    <xf numFmtId="2" fontId="1" fillId="2" borderId="1" xfId="0" applyNumberFormat="1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0" fillId="2" borderId="3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0" borderId="0" xfId="0" applyProtection="1">
      <protection hidden="1"/>
    </xf>
    <xf numFmtId="0" fontId="7" fillId="5" borderId="0" xfId="0" applyFont="1" applyFill="1" applyAlignment="1">
      <alignment horizontal="right"/>
    </xf>
    <xf numFmtId="0" fontId="2" fillId="3" borderId="11" xfId="0" applyFont="1" applyFill="1" applyBorder="1" applyAlignment="1" applyProtection="1">
      <alignment horizontal="center"/>
      <protection hidden="1"/>
    </xf>
    <xf numFmtId="2" fontId="9" fillId="2" borderId="1" xfId="0" applyNumberFormat="1" applyFont="1" applyFill="1" applyBorder="1" applyAlignment="1" applyProtection="1">
      <alignment horizontal="center"/>
      <protection hidden="1"/>
    </xf>
    <xf numFmtId="0" fontId="0" fillId="4" borderId="2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5" borderId="0" xfId="0" applyFill="1" applyProtection="1">
      <protection hidden="1"/>
    </xf>
    <xf numFmtId="0" fontId="0" fillId="5" borderId="0" xfId="0" applyFill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2" fillId="3" borderId="8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2" borderId="12" xfId="0" applyFill="1" applyBorder="1" applyProtection="1">
      <protection hidden="1"/>
    </xf>
    <xf numFmtId="0" fontId="0" fillId="0" borderId="15" xfId="0" applyBorder="1"/>
    <xf numFmtId="0" fontId="0" fillId="0" borderId="17" xfId="0" applyBorder="1" applyProtection="1">
      <protection hidden="1"/>
    </xf>
    <xf numFmtId="1" fontId="0" fillId="0" borderId="1" xfId="0" applyNumberFormat="1" applyBorder="1" applyProtection="1">
      <protection hidden="1"/>
    </xf>
    <xf numFmtId="0" fontId="0" fillId="0" borderId="1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16" xfId="0" applyFont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2" fontId="1" fillId="2" borderId="10" xfId="0" applyNumberFormat="1" applyFont="1" applyFill="1" applyBorder="1" applyAlignment="1" applyProtection="1">
      <alignment horizontal="center"/>
      <protection hidden="1"/>
    </xf>
    <xf numFmtId="0" fontId="4" fillId="2" borderId="12" xfId="0" applyFont="1" applyFill="1" applyBorder="1" applyAlignment="1" applyProtection="1">
      <alignment horizontal="center"/>
      <protection hidden="1"/>
    </xf>
    <xf numFmtId="0" fontId="0" fillId="2" borderId="9" xfId="0" applyFill="1" applyBorder="1"/>
    <xf numFmtId="0" fontId="1" fillId="2" borderId="18" xfId="0" applyFont="1" applyFill="1" applyBorder="1" applyAlignment="1" applyProtection="1">
      <alignment horizontal="center"/>
      <protection hidden="1"/>
    </xf>
    <xf numFmtId="0" fontId="1" fillId="2" borderId="11" xfId="0" applyFont="1" applyFill="1" applyBorder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center"/>
      <protection hidden="1"/>
    </xf>
    <xf numFmtId="0" fontId="1" fillId="2" borderId="14" xfId="0" applyFont="1" applyFill="1" applyBorder="1" applyAlignment="1" applyProtection="1">
      <alignment horizontal="center"/>
      <protection hidden="1"/>
    </xf>
    <xf numFmtId="0" fontId="1" fillId="2" borderId="13" xfId="0" applyFont="1" applyFill="1" applyBorder="1" applyAlignment="1" applyProtection="1">
      <alignment horizontal="center"/>
      <protection hidden="1"/>
    </xf>
    <xf numFmtId="0" fontId="1" fillId="2" borderId="19" xfId="0" applyFont="1" applyFill="1" applyBorder="1" applyAlignment="1" applyProtection="1">
      <alignment horizontal="center"/>
      <protection hidden="1"/>
    </xf>
    <xf numFmtId="0" fontId="10" fillId="5" borderId="5" xfId="0" applyFont="1" applyFill="1" applyBorder="1" applyAlignment="1" applyProtection="1">
      <protection hidden="1"/>
    </xf>
    <xf numFmtId="0" fontId="11" fillId="0" borderId="20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0" fillId="2" borderId="11" xfId="0" applyFill="1" applyBorder="1" applyProtection="1">
      <protection hidden="1"/>
    </xf>
    <xf numFmtId="0" fontId="0" fillId="5" borderId="2" xfId="0" applyFill="1" applyBorder="1" applyProtection="1">
      <protection hidden="1"/>
    </xf>
    <xf numFmtId="1" fontId="1" fillId="3" borderId="4" xfId="0" applyNumberFormat="1" applyFont="1" applyFill="1" applyBorder="1" applyAlignment="1" applyProtection="1">
      <alignment horizontal="center"/>
      <protection hidden="1"/>
    </xf>
    <xf numFmtId="1" fontId="2" fillId="3" borderId="23" xfId="0" applyNumberFormat="1" applyFont="1" applyFill="1" applyBorder="1" applyAlignment="1" applyProtection="1">
      <alignment horizontal="center"/>
      <protection hidden="1"/>
    </xf>
    <xf numFmtId="1" fontId="2" fillId="3" borderId="2" xfId="0" applyNumberFormat="1" applyFont="1" applyFill="1" applyBorder="1" applyAlignment="1" applyProtection="1">
      <alignment horizontal="center"/>
      <protection hidden="1"/>
    </xf>
    <xf numFmtId="1" fontId="2" fillId="3" borderId="12" xfId="0" applyNumberFormat="1" applyFont="1" applyFill="1" applyBorder="1" applyAlignment="1" applyProtection="1">
      <alignment horizontal="center"/>
      <protection hidden="1"/>
    </xf>
    <xf numFmtId="1" fontId="2" fillId="3" borderId="4" xfId="0" applyNumberFormat="1" applyFont="1" applyFill="1" applyBorder="1" applyAlignment="1" applyProtection="1">
      <alignment horizontal="center"/>
      <protection hidden="1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5" borderId="4" xfId="0" applyFill="1" applyBorder="1" applyProtection="1">
      <protection hidden="1"/>
    </xf>
    <xf numFmtId="1" fontId="0" fillId="5" borderId="4" xfId="0" applyNumberFormat="1" applyFill="1" applyBorder="1" applyProtection="1">
      <protection hidden="1"/>
    </xf>
    <xf numFmtId="0" fontId="7" fillId="3" borderId="2" xfId="0" applyFont="1" applyFill="1" applyBorder="1" applyProtection="1">
      <protection hidden="1"/>
    </xf>
    <xf numFmtId="1" fontId="0" fillId="2" borderId="24" xfId="0" applyNumberFormat="1" applyFill="1" applyBorder="1" applyProtection="1">
      <protection hidden="1"/>
    </xf>
    <xf numFmtId="0" fontId="13" fillId="6" borderId="8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/>
    </xf>
    <xf numFmtId="2" fontId="7" fillId="3" borderId="25" xfId="0" applyNumberFormat="1" applyFont="1" applyFill="1" applyBorder="1" applyProtection="1">
      <protection hidden="1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2" fontId="14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2" fontId="0" fillId="0" borderId="26" xfId="0" applyNumberFormat="1" applyFont="1" applyFill="1" applyBorder="1" applyAlignment="1">
      <alignment horizontal="center"/>
    </xf>
    <xf numFmtId="0" fontId="15" fillId="0" borderId="22" xfId="0" applyFont="1" applyBorder="1"/>
    <xf numFmtId="0" fontId="15" fillId="0" borderId="22" xfId="0" applyFont="1" applyFill="1" applyBorder="1"/>
    <xf numFmtId="2" fontId="7" fillId="3" borderId="6" xfId="0" applyNumberFormat="1" applyFont="1" applyFill="1" applyBorder="1" applyProtection="1">
      <protection hidden="1"/>
    </xf>
    <xf numFmtId="0" fontId="14" fillId="0" borderId="26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5" fillId="0" borderId="29" xfId="0" applyFont="1" applyBorder="1"/>
    <xf numFmtId="0" fontId="0" fillId="0" borderId="30" xfId="0" applyFont="1" applyBorder="1" applyAlignment="1">
      <alignment horizontal="center"/>
    </xf>
    <xf numFmtId="1" fontId="0" fillId="4" borderId="0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5" borderId="0" xfId="0" applyNumberFormat="1" applyFill="1" applyBorder="1" applyProtection="1">
      <protection hidden="1"/>
    </xf>
    <xf numFmtId="0" fontId="13" fillId="6" borderId="31" xfId="0" applyFont="1" applyFill="1" applyBorder="1" applyAlignment="1">
      <alignment horizontal="center"/>
    </xf>
    <xf numFmtId="0" fontId="2" fillId="3" borderId="31" xfId="0" applyFont="1" applyFill="1" applyBorder="1" applyAlignment="1" applyProtection="1">
      <alignment horizontal="center"/>
      <protection hidden="1"/>
    </xf>
    <xf numFmtId="2" fontId="0" fillId="0" borderId="30" xfId="0" applyNumberFormat="1" applyFont="1" applyBorder="1" applyAlignment="1">
      <alignment horizontal="center"/>
    </xf>
    <xf numFmtId="1" fontId="2" fillId="3" borderId="11" xfId="0" applyNumberFormat="1" applyFont="1" applyFill="1" applyBorder="1" applyAlignment="1" applyProtection="1">
      <alignment horizontal="center"/>
      <protection hidden="1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5" fillId="0" borderId="35" xfId="0" applyFont="1" applyBorder="1"/>
    <xf numFmtId="0" fontId="14" fillId="0" borderId="36" xfId="0" applyFont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1" fontId="1" fillId="3" borderId="23" xfId="0" applyNumberFormat="1" applyFont="1" applyFill="1" applyBorder="1" applyAlignment="1" applyProtection="1">
      <alignment horizontal="center"/>
      <protection hidden="1"/>
    </xf>
    <xf numFmtId="1" fontId="1" fillId="3" borderId="2" xfId="0" applyNumberFormat="1" applyFont="1" applyFill="1" applyBorder="1" applyAlignment="1" applyProtection="1">
      <alignment horizontal="center"/>
      <protection hidden="1"/>
    </xf>
    <xf numFmtId="1" fontId="1" fillId="3" borderId="38" xfId="0" applyNumberFormat="1" applyFont="1" applyFill="1" applyBorder="1" applyAlignment="1" applyProtection="1">
      <alignment horizontal="center"/>
      <protection hidden="1"/>
    </xf>
    <xf numFmtId="0" fontId="1" fillId="0" borderId="28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/>
      <protection hidden="1"/>
    </xf>
    <xf numFmtId="0" fontId="13" fillId="6" borderId="1" xfId="0" applyFont="1" applyFill="1" applyBorder="1" applyAlignment="1">
      <alignment horizontal="center"/>
    </xf>
    <xf numFmtId="0" fontId="11" fillId="0" borderId="37" xfId="0" applyFont="1" applyBorder="1" applyAlignment="1">
      <alignment horizontal="left"/>
    </xf>
    <xf numFmtId="0" fontId="12" fillId="0" borderId="39" xfId="0" applyFont="1" applyBorder="1" applyAlignment="1">
      <alignment horizontal="left"/>
    </xf>
    <xf numFmtId="1" fontId="1" fillId="3" borderId="5" xfId="0" applyNumberFormat="1" applyFont="1" applyFill="1" applyBorder="1" applyAlignment="1" applyProtection="1">
      <alignment horizontal="center"/>
      <protection hidden="1"/>
    </xf>
    <xf numFmtId="1" fontId="2" fillId="3" borderId="38" xfId="0" applyNumberFormat="1" applyFont="1" applyFill="1" applyBorder="1" applyAlignment="1" applyProtection="1">
      <alignment horizontal="center"/>
      <protection hidden="1"/>
    </xf>
    <xf numFmtId="1" fontId="2" fillId="3" borderId="5" xfId="0" applyNumberFormat="1" applyFont="1" applyFill="1" applyBorder="1" applyAlignment="1" applyProtection="1">
      <alignment horizontal="center"/>
      <protection hidden="1"/>
    </xf>
    <xf numFmtId="0" fontId="0" fillId="4" borderId="5" xfId="0" applyFill="1" applyBorder="1" applyProtection="1">
      <protection locked="0"/>
    </xf>
    <xf numFmtId="0" fontId="0" fillId="4" borderId="38" xfId="0" applyFill="1" applyBorder="1" applyProtection="1">
      <protection locked="0"/>
    </xf>
    <xf numFmtId="0" fontId="0" fillId="5" borderId="5" xfId="0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hidden="1"/>
    </xf>
    <xf numFmtId="1" fontId="9" fillId="3" borderId="4" xfId="0" applyNumberFormat="1" applyFont="1" applyFill="1" applyBorder="1" applyAlignment="1" applyProtection="1">
      <alignment horizontal="center"/>
      <protection hidden="1"/>
    </xf>
    <xf numFmtId="1" fontId="9" fillId="3" borderId="0" xfId="0" applyNumberFormat="1" applyFont="1" applyFill="1" applyBorder="1" applyAlignment="1" applyProtection="1">
      <alignment horizontal="center"/>
      <protection hidden="1"/>
    </xf>
    <xf numFmtId="1" fontId="9" fillId="3" borderId="24" xfId="0" applyNumberFormat="1" applyFont="1" applyFill="1" applyBorder="1" applyAlignment="1" applyProtection="1">
      <alignment horizontal="center"/>
      <protection hidden="1"/>
    </xf>
    <xf numFmtId="1" fontId="9" fillId="3" borderId="18" xfId="0" applyNumberFormat="1" applyFont="1" applyFill="1" applyBorder="1" applyAlignment="1" applyProtection="1">
      <alignment horizontal="center"/>
      <protection hidden="1"/>
    </xf>
    <xf numFmtId="1" fontId="17" fillId="5" borderId="24" xfId="0" applyNumberFormat="1" applyFont="1" applyFill="1" applyBorder="1" applyProtection="1">
      <protection locked="0"/>
    </xf>
    <xf numFmtId="1" fontId="17" fillId="5" borderId="23" xfId="0" applyNumberFormat="1" applyFont="1" applyFill="1" applyBorder="1" applyProtection="1">
      <protection locked="0"/>
    </xf>
    <xf numFmtId="0" fontId="17" fillId="5" borderId="4" xfId="0" applyFont="1" applyFill="1" applyBorder="1" applyProtection="1">
      <protection locked="0"/>
    </xf>
    <xf numFmtId="0" fontId="17" fillId="5" borderId="2" xfId="0" applyFont="1" applyFill="1" applyBorder="1" applyProtection="1">
      <protection locked="0"/>
    </xf>
    <xf numFmtId="1" fontId="17" fillId="5" borderId="4" xfId="0" applyNumberFormat="1" applyFont="1" applyFill="1" applyBorder="1" applyProtection="1">
      <protection locked="0"/>
    </xf>
    <xf numFmtId="1" fontId="17" fillId="5" borderId="2" xfId="0" applyNumberFormat="1" applyFont="1" applyFill="1" applyBorder="1" applyProtection="1">
      <protection locked="0"/>
    </xf>
    <xf numFmtId="0" fontId="17" fillId="5" borderId="2" xfId="0" applyFont="1" applyFill="1" applyBorder="1" applyProtection="1">
      <protection hidden="1"/>
    </xf>
    <xf numFmtId="0" fontId="17" fillId="5" borderId="0" xfId="0" applyFont="1" applyFill="1" applyBorder="1" applyProtection="1">
      <protection locked="0"/>
    </xf>
    <xf numFmtId="0" fontId="17" fillId="5" borderId="12" xfId="0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0" fontId="0" fillId="5" borderId="0" xfId="0" applyFill="1" applyBorder="1" applyProtection="1">
      <protection hidden="1"/>
    </xf>
    <xf numFmtId="1" fontId="7" fillId="3" borderId="23" xfId="0" applyNumberFormat="1" applyFont="1" applyFill="1" applyBorder="1" applyProtection="1">
      <protection hidden="1"/>
    </xf>
    <xf numFmtId="1" fontId="7" fillId="3" borderId="2" xfId="0" applyNumberFormat="1" applyFont="1" applyFill="1" applyBorder="1" applyProtection="1">
      <protection hidden="1"/>
    </xf>
    <xf numFmtId="0" fontId="0" fillId="5" borderId="2" xfId="0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0" fillId="7" borderId="4" xfId="0" applyFill="1" applyBorder="1" applyProtection="1">
      <protection locked="0"/>
    </xf>
    <xf numFmtId="0" fontId="0" fillId="7" borderId="4" xfId="0" applyFill="1" applyBorder="1" applyProtection="1">
      <protection hidden="1"/>
    </xf>
    <xf numFmtId="1" fontId="0" fillId="7" borderId="4" xfId="0" applyNumberFormat="1" applyFill="1" applyBorder="1" applyProtection="1">
      <protection hidden="1"/>
    </xf>
    <xf numFmtId="0" fontId="19" fillId="5" borderId="0" xfId="0" applyFont="1" applyFill="1" applyAlignment="1" applyProtection="1">
      <protection hidden="1"/>
    </xf>
    <xf numFmtId="0" fontId="19" fillId="0" borderId="0" xfId="0" applyFont="1" applyAlignment="1"/>
    <xf numFmtId="0" fontId="19" fillId="3" borderId="0" xfId="0" applyFont="1" applyFill="1" applyAlignment="1" applyProtection="1">
      <protection locked="0"/>
    </xf>
    <xf numFmtId="0" fontId="20" fillId="5" borderId="0" xfId="0" applyFont="1" applyFill="1" applyAlignment="1" applyProtection="1">
      <protection hidden="1"/>
    </xf>
    <xf numFmtId="0" fontId="20" fillId="0" borderId="0" xfId="0" applyFont="1"/>
    <xf numFmtId="0" fontId="21" fillId="5" borderId="0" xfId="0" applyFont="1" applyFill="1" applyAlignment="1" applyProtection="1">
      <protection hidden="1"/>
    </xf>
    <xf numFmtId="0" fontId="2" fillId="3" borderId="40" xfId="0" applyFont="1" applyFill="1" applyBorder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0" fillId="0" borderId="13" xfId="0" applyBorder="1" applyProtection="1">
      <protection hidden="1"/>
    </xf>
    <xf numFmtId="0" fontId="1" fillId="0" borderId="2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0" fontId="15" fillId="0" borderId="21" xfId="0" applyFont="1" applyBorder="1"/>
    <xf numFmtId="0" fontId="15" fillId="0" borderId="21" xfId="0" applyFont="1" applyBorder="1" applyAlignment="1">
      <alignment horizontal="left"/>
    </xf>
    <xf numFmtId="0" fontId="2" fillId="3" borderId="3" xfId="0" applyFont="1" applyFill="1" applyBorder="1" applyAlignment="1" applyProtection="1">
      <alignment horizontal="center"/>
      <protection hidden="1"/>
    </xf>
    <xf numFmtId="0" fontId="1" fillId="0" borderId="23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0" fillId="7" borderId="0" xfId="0" applyFill="1"/>
    <xf numFmtId="0" fontId="16" fillId="6" borderId="14" xfId="0" applyFont="1" applyFill="1" applyBorder="1" applyAlignment="1">
      <alignment horizontal="center"/>
    </xf>
    <xf numFmtId="0" fontId="16" fillId="6" borderId="18" xfId="0" applyFont="1" applyFill="1" applyBorder="1" applyAlignment="1">
      <alignment horizontal="center"/>
    </xf>
    <xf numFmtId="0" fontId="16" fillId="6" borderId="19" xfId="0" applyFont="1" applyFill="1" applyBorder="1" applyAlignment="1">
      <alignment horizontal="center"/>
    </xf>
    <xf numFmtId="0" fontId="16" fillId="6" borderId="32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6" borderId="33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center"/>
    </xf>
    <xf numFmtId="0" fontId="5" fillId="5" borderId="0" xfId="0" applyFont="1" applyFill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locked="0"/>
    </xf>
    <xf numFmtId="0" fontId="22" fillId="5" borderId="0" xfId="0" applyFont="1" applyFill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V115"/>
  <sheetViews>
    <sheetView tabSelected="1" workbookViewId="0">
      <pane ySplit="6" topLeftCell="A94" activePane="bottomLeft" state="frozen"/>
      <selection pane="bottomLeft" activeCell="L104" sqref="L104"/>
    </sheetView>
  </sheetViews>
  <sheetFormatPr defaultRowHeight="15"/>
  <cols>
    <col min="1" max="1" width="17.28515625" customWidth="1"/>
    <col min="2" max="2" width="13.28515625" style="11" hidden="1" customWidth="1"/>
    <col min="3" max="3" width="13.85546875" style="11" customWidth="1"/>
    <col min="4" max="4" width="8.28515625" style="11" customWidth="1"/>
    <col min="5" max="5" width="18.7109375" style="21" customWidth="1"/>
    <col min="6" max="6" width="8" style="11" customWidth="1"/>
    <col min="7" max="7" width="10.7109375" style="11" customWidth="1"/>
    <col min="8" max="8" width="11.7109375" style="21" customWidth="1"/>
    <col min="9" max="9" width="12.140625" style="11" customWidth="1"/>
    <col min="10" max="16" width="5.7109375" style="11" customWidth="1"/>
    <col min="17" max="17" width="11.7109375" style="11" customWidth="1"/>
    <col min="18" max="18" width="12.5703125" style="11" customWidth="1"/>
  </cols>
  <sheetData>
    <row r="1" spans="1:19" ht="21">
      <c r="A1" s="2"/>
      <c r="B1" s="3"/>
      <c r="C1" s="3"/>
      <c r="D1" s="161" t="s">
        <v>18</v>
      </c>
      <c r="E1" s="161"/>
      <c r="F1" s="161"/>
      <c r="G1" s="3"/>
      <c r="H1" s="17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9" ht="18" customHeight="1">
      <c r="A2" s="12" t="s">
        <v>17</v>
      </c>
      <c r="B2" s="163"/>
      <c r="C2" s="163"/>
      <c r="D2" s="162" t="s">
        <v>154</v>
      </c>
      <c r="E2" s="162"/>
      <c r="F2" s="162"/>
      <c r="G2" s="140" t="s">
        <v>32</v>
      </c>
      <c r="H2" s="140"/>
      <c r="I2" s="140"/>
      <c r="J2" s="140"/>
      <c r="K2" s="135" t="s">
        <v>19</v>
      </c>
      <c r="L2" s="136"/>
      <c r="M2" s="137"/>
      <c r="N2" s="137"/>
      <c r="O2" s="137"/>
      <c r="P2" s="137"/>
      <c r="Q2" s="137"/>
      <c r="R2" s="138"/>
      <c r="S2" s="139"/>
    </row>
    <row r="3" spans="1:19" ht="15.75" customHeight="1" thickBot="1">
      <c r="A3" s="2"/>
      <c r="B3" s="4"/>
      <c r="C3" s="4"/>
      <c r="D3" s="164" t="s">
        <v>31</v>
      </c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39"/>
    </row>
    <row r="4" spans="1:19" ht="15.75" customHeight="1" thickBot="1">
      <c r="A4" s="2"/>
      <c r="B4" s="4"/>
      <c r="C4" s="4"/>
      <c r="D4" s="17" t="s">
        <v>24</v>
      </c>
      <c r="E4" s="17"/>
      <c r="F4" s="18"/>
      <c r="G4" s="39"/>
      <c r="H4" s="39"/>
      <c r="I4" s="39"/>
      <c r="J4" s="39"/>
      <c r="K4" s="39"/>
      <c r="L4" s="5"/>
      <c r="M4" s="5"/>
      <c r="N4" s="5"/>
      <c r="O4" s="5"/>
      <c r="P4" s="5"/>
      <c r="Q4" s="5"/>
      <c r="R4" s="5"/>
    </row>
    <row r="5" spans="1:19" ht="15.75" thickBot="1">
      <c r="A5" s="1" t="s">
        <v>26</v>
      </c>
      <c r="B5" s="6" t="s">
        <v>12</v>
      </c>
      <c r="C5" s="19" t="s">
        <v>0</v>
      </c>
      <c r="D5" s="35" t="s">
        <v>1</v>
      </c>
      <c r="E5" s="19"/>
      <c r="F5" s="37" t="s">
        <v>2</v>
      </c>
      <c r="G5" s="7" t="s">
        <v>30</v>
      </c>
      <c r="H5" s="111" t="s">
        <v>21</v>
      </c>
      <c r="I5" s="14" t="s">
        <v>29</v>
      </c>
      <c r="J5" s="8">
        <v>36</v>
      </c>
      <c r="K5" s="8">
        <v>38</v>
      </c>
      <c r="L5" s="8">
        <v>40</v>
      </c>
      <c r="M5" s="8">
        <v>42</v>
      </c>
      <c r="N5" s="8">
        <v>44</v>
      </c>
      <c r="O5" s="8">
        <v>46</v>
      </c>
      <c r="P5" s="8">
        <v>48</v>
      </c>
      <c r="Q5" s="9" t="s">
        <v>9</v>
      </c>
      <c r="R5" s="10" t="s">
        <v>10</v>
      </c>
    </row>
    <row r="6" spans="1:19" ht="15.75" thickBot="1">
      <c r="A6" s="32"/>
      <c r="B6" s="22"/>
      <c r="C6" s="33"/>
      <c r="D6" s="36"/>
      <c r="E6" s="34"/>
      <c r="F6" s="38"/>
      <c r="G6" s="30"/>
      <c r="H6" s="30"/>
      <c r="I6" s="30"/>
      <c r="J6" s="31"/>
      <c r="K6" s="31"/>
      <c r="L6" s="31"/>
      <c r="M6" s="31"/>
      <c r="N6" s="31"/>
      <c r="O6" s="31"/>
      <c r="P6" s="31"/>
      <c r="Q6" s="29"/>
      <c r="R6" s="42"/>
    </row>
    <row r="7" spans="1:19">
      <c r="A7" s="154" t="s">
        <v>92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6"/>
    </row>
    <row r="8" spans="1:19" ht="15.75" thickBot="1">
      <c r="A8" s="157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9"/>
    </row>
    <row r="9" spans="1:19" ht="15.75" thickBot="1">
      <c r="A9" s="59" t="s">
        <v>93</v>
      </c>
      <c r="B9" s="20"/>
      <c r="C9" s="62" t="s">
        <v>33</v>
      </c>
      <c r="D9" s="63" t="s">
        <v>7</v>
      </c>
      <c r="E9" s="71" t="s">
        <v>3</v>
      </c>
      <c r="F9" s="68" t="s">
        <v>5</v>
      </c>
      <c r="G9" s="96">
        <v>24</v>
      </c>
      <c r="H9" s="45">
        <f t="shared" ref="H9:H53" si="0">G9*50</f>
        <v>1200</v>
      </c>
      <c r="I9" s="114">
        <f t="shared" ref="I9:I53" si="1">G9*50*0.9</f>
        <v>1080</v>
      </c>
      <c r="J9" s="116"/>
      <c r="K9" s="117"/>
      <c r="L9" s="116"/>
      <c r="M9" s="117"/>
      <c r="N9" s="116"/>
      <c r="O9" s="117"/>
      <c r="P9" s="58"/>
      <c r="Q9" s="128">
        <f>J9+K9+L9+M9+N9+O9</f>
        <v>0</v>
      </c>
      <c r="R9" s="61">
        <f t="shared" ref="R9:R53" si="2">G9*Q9</f>
        <v>0</v>
      </c>
    </row>
    <row r="10" spans="1:19" ht="15.75" thickBot="1">
      <c r="A10" s="59" t="s">
        <v>93</v>
      </c>
      <c r="B10" s="20"/>
      <c r="C10" s="64" t="s">
        <v>52</v>
      </c>
      <c r="D10" s="65" t="s">
        <v>53</v>
      </c>
      <c r="E10" s="71" t="s">
        <v>84</v>
      </c>
      <c r="F10" s="69" t="s">
        <v>16</v>
      </c>
      <c r="G10" s="97">
        <v>39</v>
      </c>
      <c r="H10" s="45">
        <f t="shared" si="0"/>
        <v>1950</v>
      </c>
      <c r="I10" s="114">
        <f t="shared" si="1"/>
        <v>1755</v>
      </c>
      <c r="J10" s="118"/>
      <c r="K10" s="119"/>
      <c r="L10" s="118"/>
      <c r="M10" s="119"/>
      <c r="N10" s="118"/>
      <c r="O10" s="119"/>
      <c r="P10" s="55"/>
      <c r="Q10" s="128">
        <f>J10+K10+L10+M10+N10+O10+P10</f>
        <v>0</v>
      </c>
      <c r="R10" s="73">
        <f t="shared" si="2"/>
        <v>0</v>
      </c>
    </row>
    <row r="11" spans="1:19" ht="15.75" thickBot="1">
      <c r="A11" s="59" t="s">
        <v>93</v>
      </c>
      <c r="B11" s="20"/>
      <c r="C11" s="64" t="s">
        <v>52</v>
      </c>
      <c r="D11" s="65" t="s">
        <v>54</v>
      </c>
      <c r="E11" s="71" t="s">
        <v>84</v>
      </c>
      <c r="F11" s="69" t="s">
        <v>16</v>
      </c>
      <c r="G11" s="97">
        <v>39</v>
      </c>
      <c r="H11" s="45">
        <f t="shared" si="0"/>
        <v>1950</v>
      </c>
      <c r="I11" s="114">
        <f t="shared" si="1"/>
        <v>1755</v>
      </c>
      <c r="J11" s="118"/>
      <c r="K11" s="119"/>
      <c r="L11" s="118"/>
      <c r="M11" s="119"/>
      <c r="N11" s="118"/>
      <c r="O11" s="119"/>
      <c r="P11" s="55"/>
      <c r="Q11" s="128">
        <f>J11+K11+L11+M11+N11+O11+P11</f>
        <v>0</v>
      </c>
      <c r="R11" s="73">
        <f t="shared" si="2"/>
        <v>0</v>
      </c>
    </row>
    <row r="12" spans="1:19" ht="15.75" thickBot="1">
      <c r="A12" s="59" t="s">
        <v>93</v>
      </c>
      <c r="B12" s="20"/>
      <c r="C12" s="64" t="s">
        <v>70</v>
      </c>
      <c r="D12" s="65" t="s">
        <v>6</v>
      </c>
      <c r="E12" s="71" t="s">
        <v>78</v>
      </c>
      <c r="F12" s="69" t="s">
        <v>5</v>
      </c>
      <c r="G12" s="97">
        <v>31</v>
      </c>
      <c r="H12" s="45">
        <f t="shared" si="0"/>
        <v>1550</v>
      </c>
      <c r="I12" s="114">
        <f t="shared" si="1"/>
        <v>1395</v>
      </c>
      <c r="J12" s="118"/>
      <c r="K12" s="119"/>
      <c r="L12" s="118"/>
      <c r="M12" s="119"/>
      <c r="N12" s="118"/>
      <c r="O12" s="119"/>
      <c r="P12" s="51"/>
      <c r="Q12" s="128">
        <f t="shared" ref="Q12:Q52" si="3">J12+K12+L12+M12+N12+O12</f>
        <v>0</v>
      </c>
      <c r="R12" s="73">
        <f t="shared" si="2"/>
        <v>0</v>
      </c>
    </row>
    <row r="13" spans="1:19" ht="15.75" thickBot="1">
      <c r="A13" s="59" t="s">
        <v>93</v>
      </c>
      <c r="B13" s="20"/>
      <c r="C13" s="64" t="s">
        <v>25</v>
      </c>
      <c r="D13" s="65" t="s">
        <v>6</v>
      </c>
      <c r="E13" s="71" t="s">
        <v>3</v>
      </c>
      <c r="F13" s="69" t="s">
        <v>16</v>
      </c>
      <c r="G13" s="97">
        <v>24</v>
      </c>
      <c r="H13" s="45">
        <f t="shared" si="0"/>
        <v>1200</v>
      </c>
      <c r="I13" s="114">
        <f t="shared" si="1"/>
        <v>1080</v>
      </c>
      <c r="J13" s="120"/>
      <c r="K13" s="121"/>
      <c r="L13" s="120"/>
      <c r="M13" s="121"/>
      <c r="N13" s="120"/>
      <c r="O13" s="121"/>
      <c r="P13" s="56"/>
      <c r="Q13" s="128">
        <f>J13+K13+L13+M13+N13+O13+P13</f>
        <v>0</v>
      </c>
      <c r="R13" s="73">
        <f t="shared" si="2"/>
        <v>0</v>
      </c>
    </row>
    <row r="14" spans="1:19" ht="15.75" thickBot="1">
      <c r="A14" s="59" t="s">
        <v>93</v>
      </c>
      <c r="B14" s="20"/>
      <c r="C14" s="64" t="s">
        <v>69</v>
      </c>
      <c r="D14" s="65" t="s">
        <v>14</v>
      </c>
      <c r="E14" s="71" t="s">
        <v>86</v>
      </c>
      <c r="F14" s="69" t="s">
        <v>16</v>
      </c>
      <c r="G14" s="97">
        <v>26</v>
      </c>
      <c r="H14" s="45">
        <f t="shared" si="0"/>
        <v>1300</v>
      </c>
      <c r="I14" s="114">
        <f t="shared" si="1"/>
        <v>1170</v>
      </c>
      <c r="J14" s="120"/>
      <c r="K14" s="121"/>
      <c r="L14" s="120"/>
      <c r="M14" s="121"/>
      <c r="N14" s="120"/>
      <c r="O14" s="121"/>
      <c r="P14" s="56"/>
      <c r="Q14" s="128">
        <f>J14+K14+L14+M14+N14+O14+P14</f>
        <v>0</v>
      </c>
      <c r="R14" s="73">
        <f t="shared" si="2"/>
        <v>0</v>
      </c>
    </row>
    <row r="15" spans="1:19" ht="15.75" thickBot="1">
      <c r="A15" s="59" t="s">
        <v>93</v>
      </c>
      <c r="B15" s="20"/>
      <c r="C15" s="64" t="s">
        <v>69</v>
      </c>
      <c r="D15" s="65" t="s">
        <v>53</v>
      </c>
      <c r="E15" s="71" t="s">
        <v>86</v>
      </c>
      <c r="F15" s="69" t="s">
        <v>5</v>
      </c>
      <c r="G15" s="97">
        <v>26</v>
      </c>
      <c r="H15" s="45">
        <f t="shared" si="0"/>
        <v>1300</v>
      </c>
      <c r="I15" s="114">
        <f t="shared" si="1"/>
        <v>1170</v>
      </c>
      <c r="J15" s="118"/>
      <c r="K15" s="119"/>
      <c r="L15" s="118"/>
      <c r="M15" s="119"/>
      <c r="N15" s="118"/>
      <c r="O15" s="119"/>
      <c r="P15" s="51"/>
      <c r="Q15" s="128">
        <f t="shared" si="3"/>
        <v>0</v>
      </c>
      <c r="R15" s="73">
        <f t="shared" si="2"/>
        <v>0</v>
      </c>
    </row>
    <row r="16" spans="1:19" ht="15.75" thickBot="1">
      <c r="A16" s="59" t="s">
        <v>93</v>
      </c>
      <c r="B16" s="20"/>
      <c r="C16" s="64" t="s">
        <v>68</v>
      </c>
      <c r="D16" s="65" t="s">
        <v>7</v>
      </c>
      <c r="E16" s="71" t="s">
        <v>79</v>
      </c>
      <c r="F16" s="69" t="s">
        <v>16</v>
      </c>
      <c r="G16" s="97">
        <v>24</v>
      </c>
      <c r="H16" s="45">
        <f t="shared" si="0"/>
        <v>1200</v>
      </c>
      <c r="I16" s="114">
        <f t="shared" si="1"/>
        <v>1080</v>
      </c>
      <c r="J16" s="118"/>
      <c r="K16" s="119"/>
      <c r="L16" s="118"/>
      <c r="M16" s="119"/>
      <c r="N16" s="118"/>
      <c r="O16" s="119"/>
      <c r="P16" s="125"/>
      <c r="Q16" s="128">
        <f>J16+K16+L16+M16+N16+O16+P16</f>
        <v>0</v>
      </c>
      <c r="R16" s="73">
        <f t="shared" si="2"/>
        <v>0</v>
      </c>
    </row>
    <row r="17" spans="1:18" ht="15.75" thickBot="1">
      <c r="A17" s="59" t="s">
        <v>93</v>
      </c>
      <c r="B17" s="20"/>
      <c r="C17" s="64" t="s">
        <v>66</v>
      </c>
      <c r="D17" s="65" t="s">
        <v>4</v>
      </c>
      <c r="E17" s="71" t="s">
        <v>79</v>
      </c>
      <c r="F17" s="69" t="s">
        <v>16</v>
      </c>
      <c r="G17" s="97">
        <v>28</v>
      </c>
      <c r="H17" s="45">
        <f t="shared" si="0"/>
        <v>1400</v>
      </c>
      <c r="I17" s="114">
        <f t="shared" si="1"/>
        <v>1260</v>
      </c>
      <c r="J17" s="118"/>
      <c r="K17" s="119"/>
      <c r="L17" s="118"/>
      <c r="M17" s="119"/>
      <c r="N17" s="118"/>
      <c r="O17" s="119"/>
      <c r="P17" s="125"/>
      <c r="Q17" s="128">
        <f>J17+K17+L17+M17+N17+O17+P17</f>
        <v>0</v>
      </c>
      <c r="R17" s="73">
        <f t="shared" si="2"/>
        <v>0</v>
      </c>
    </row>
    <row r="18" spans="1:18" ht="15.75" thickBot="1">
      <c r="A18" s="59" t="s">
        <v>93</v>
      </c>
      <c r="B18" s="20"/>
      <c r="C18" s="64" t="s">
        <v>74</v>
      </c>
      <c r="D18" s="65" t="s">
        <v>6</v>
      </c>
      <c r="E18" s="71" t="s">
        <v>89</v>
      </c>
      <c r="F18" s="69" t="s">
        <v>5</v>
      </c>
      <c r="G18" s="97">
        <v>28</v>
      </c>
      <c r="H18" s="45">
        <f t="shared" si="0"/>
        <v>1400</v>
      </c>
      <c r="I18" s="114">
        <f t="shared" si="1"/>
        <v>1260</v>
      </c>
      <c r="J18" s="118"/>
      <c r="K18" s="119"/>
      <c r="L18" s="118"/>
      <c r="M18" s="119"/>
      <c r="N18" s="118"/>
      <c r="O18" s="119"/>
      <c r="P18" s="51"/>
      <c r="Q18" s="128">
        <f t="shared" si="3"/>
        <v>0</v>
      </c>
      <c r="R18" s="73">
        <f t="shared" si="2"/>
        <v>0</v>
      </c>
    </row>
    <row r="19" spans="1:18" ht="15.75" thickBot="1">
      <c r="A19" s="59" t="s">
        <v>93</v>
      </c>
      <c r="B19" s="20"/>
      <c r="C19" s="64" t="s">
        <v>36</v>
      </c>
      <c r="D19" s="65" t="s">
        <v>27</v>
      </c>
      <c r="E19" s="71" t="s">
        <v>79</v>
      </c>
      <c r="F19" s="69" t="s">
        <v>16</v>
      </c>
      <c r="G19" s="97">
        <v>43</v>
      </c>
      <c r="H19" s="45">
        <f t="shared" si="0"/>
        <v>2150</v>
      </c>
      <c r="I19" s="114">
        <f t="shared" si="1"/>
        <v>1935</v>
      </c>
      <c r="J19" s="120"/>
      <c r="K19" s="121"/>
      <c r="L19" s="120"/>
      <c r="M19" s="121"/>
      <c r="N19" s="120"/>
      <c r="O19" s="121"/>
      <c r="P19" s="126"/>
      <c r="Q19" s="128">
        <f>J19+K19+L19+M19+N19+O19+P19</f>
        <v>0</v>
      </c>
      <c r="R19" s="73">
        <f t="shared" si="2"/>
        <v>0</v>
      </c>
    </row>
    <row r="20" spans="1:18" ht="15.75" thickBot="1">
      <c r="A20" s="59" t="s">
        <v>93</v>
      </c>
      <c r="B20" s="20"/>
      <c r="C20" s="64" t="s">
        <v>37</v>
      </c>
      <c r="D20" s="65" t="s">
        <v>8</v>
      </c>
      <c r="E20" s="71" t="s">
        <v>79</v>
      </c>
      <c r="F20" s="69" t="s">
        <v>5</v>
      </c>
      <c r="G20" s="97">
        <v>39</v>
      </c>
      <c r="H20" s="45">
        <f t="shared" si="0"/>
        <v>1950</v>
      </c>
      <c r="I20" s="114">
        <f t="shared" si="1"/>
        <v>1755</v>
      </c>
      <c r="J20" s="120"/>
      <c r="K20" s="121"/>
      <c r="L20" s="120"/>
      <c r="M20" s="121"/>
      <c r="N20" s="120"/>
      <c r="O20" s="121"/>
      <c r="P20" s="52"/>
      <c r="Q20" s="128">
        <f t="shared" si="3"/>
        <v>0</v>
      </c>
      <c r="R20" s="73">
        <f t="shared" si="2"/>
        <v>0</v>
      </c>
    </row>
    <row r="21" spans="1:18" ht="15.75" thickBot="1">
      <c r="A21" s="59" t="s">
        <v>93</v>
      </c>
      <c r="B21" s="20"/>
      <c r="C21" s="66" t="s">
        <v>38</v>
      </c>
      <c r="D21" s="67" t="s">
        <v>7</v>
      </c>
      <c r="E21" s="72" t="s">
        <v>79</v>
      </c>
      <c r="F21" s="70" t="s">
        <v>16</v>
      </c>
      <c r="G21" s="97">
        <v>39</v>
      </c>
      <c r="H21" s="45">
        <f t="shared" si="0"/>
        <v>1950</v>
      </c>
      <c r="I21" s="114">
        <f t="shared" si="1"/>
        <v>1755</v>
      </c>
      <c r="J21" s="120"/>
      <c r="K21" s="121"/>
      <c r="L21" s="120"/>
      <c r="M21" s="121"/>
      <c r="N21" s="120"/>
      <c r="O21" s="121"/>
      <c r="P21" s="126"/>
      <c r="Q21" s="128">
        <f>J21+K21+L21+M21+N21+O21+P21</f>
        <v>0</v>
      </c>
      <c r="R21" s="73">
        <f t="shared" si="2"/>
        <v>0</v>
      </c>
    </row>
    <row r="22" spans="1:18" ht="15.75" thickBot="1">
      <c r="A22" s="59" t="s">
        <v>93</v>
      </c>
      <c r="B22" s="20"/>
      <c r="C22" s="64" t="s">
        <v>39</v>
      </c>
      <c r="D22" s="65" t="s">
        <v>7</v>
      </c>
      <c r="E22" s="71" t="s">
        <v>80</v>
      </c>
      <c r="F22" s="69" t="s">
        <v>16</v>
      </c>
      <c r="G22" s="97">
        <v>43</v>
      </c>
      <c r="H22" s="45">
        <f t="shared" si="0"/>
        <v>2150</v>
      </c>
      <c r="I22" s="114">
        <f t="shared" si="1"/>
        <v>1935</v>
      </c>
      <c r="J22" s="118"/>
      <c r="K22" s="119"/>
      <c r="L22" s="118"/>
      <c r="M22" s="119"/>
      <c r="N22" s="118"/>
      <c r="O22" s="122"/>
      <c r="P22" s="126"/>
      <c r="Q22" s="128">
        <f t="shared" ref="Q22:Q23" si="4">J22+K22+L22+M22+N22+O22+P22</f>
        <v>0</v>
      </c>
      <c r="R22" s="73">
        <f t="shared" si="2"/>
        <v>0</v>
      </c>
    </row>
    <row r="23" spans="1:18" ht="15.75" thickBot="1">
      <c r="A23" s="59" t="s">
        <v>93</v>
      </c>
      <c r="B23" s="20"/>
      <c r="C23" s="64" t="s">
        <v>40</v>
      </c>
      <c r="D23" s="65" t="s">
        <v>41</v>
      </c>
      <c r="E23" s="71" t="s">
        <v>79</v>
      </c>
      <c r="F23" s="69" t="s">
        <v>16</v>
      </c>
      <c r="G23" s="97">
        <v>39</v>
      </c>
      <c r="H23" s="45">
        <f t="shared" si="0"/>
        <v>1950</v>
      </c>
      <c r="I23" s="114">
        <f t="shared" si="1"/>
        <v>1755</v>
      </c>
      <c r="J23" s="118"/>
      <c r="K23" s="119"/>
      <c r="L23" s="118"/>
      <c r="M23" s="119"/>
      <c r="N23" s="118"/>
      <c r="O23" s="119"/>
      <c r="P23" s="126"/>
      <c r="Q23" s="128">
        <f t="shared" si="4"/>
        <v>0</v>
      </c>
      <c r="R23" s="73">
        <f t="shared" si="2"/>
        <v>0</v>
      </c>
    </row>
    <row r="24" spans="1:18" ht="15.75" thickBot="1">
      <c r="A24" s="59" t="s">
        <v>93</v>
      </c>
      <c r="B24" s="20"/>
      <c r="C24" s="64" t="s">
        <v>42</v>
      </c>
      <c r="D24" s="65" t="s">
        <v>7</v>
      </c>
      <c r="E24" s="71" t="s">
        <v>81</v>
      </c>
      <c r="F24" s="69" t="s">
        <v>5</v>
      </c>
      <c r="G24" s="97">
        <v>47</v>
      </c>
      <c r="H24" s="45">
        <f t="shared" si="0"/>
        <v>2350</v>
      </c>
      <c r="I24" s="114">
        <f t="shared" si="1"/>
        <v>2115</v>
      </c>
      <c r="J24" s="120"/>
      <c r="K24" s="121"/>
      <c r="L24" s="120"/>
      <c r="M24" s="121"/>
      <c r="N24" s="120"/>
      <c r="O24" s="121"/>
      <c r="P24" s="53"/>
      <c r="Q24" s="128">
        <f t="shared" si="3"/>
        <v>0</v>
      </c>
      <c r="R24" s="73">
        <f t="shared" si="2"/>
        <v>0</v>
      </c>
    </row>
    <row r="25" spans="1:18" ht="15.75" thickBot="1">
      <c r="A25" s="59" t="s">
        <v>93</v>
      </c>
      <c r="B25" s="20"/>
      <c r="C25" s="64" t="s">
        <v>43</v>
      </c>
      <c r="D25" s="65" t="s">
        <v>7</v>
      </c>
      <c r="E25" s="71" t="s">
        <v>81</v>
      </c>
      <c r="F25" s="69" t="s">
        <v>16</v>
      </c>
      <c r="G25" s="97">
        <v>43</v>
      </c>
      <c r="H25" s="45">
        <f t="shared" si="0"/>
        <v>2150</v>
      </c>
      <c r="I25" s="114">
        <f t="shared" si="1"/>
        <v>1935</v>
      </c>
      <c r="J25" s="118"/>
      <c r="K25" s="119"/>
      <c r="L25" s="118"/>
      <c r="M25" s="119"/>
      <c r="N25" s="118"/>
      <c r="O25" s="119"/>
      <c r="P25" s="50"/>
      <c r="Q25" s="128">
        <f>J25+K25+L25+M25+N25+O25+P25</f>
        <v>0</v>
      </c>
      <c r="R25" s="73">
        <f t="shared" si="2"/>
        <v>0</v>
      </c>
    </row>
    <row r="26" spans="1:18" ht="15.75" thickBot="1">
      <c r="A26" s="59" t="s">
        <v>93</v>
      </c>
      <c r="B26" s="20"/>
      <c r="C26" s="64" t="s">
        <v>44</v>
      </c>
      <c r="D26" s="65" t="s">
        <v>45</v>
      </c>
      <c r="E26" s="71" t="s">
        <v>82</v>
      </c>
      <c r="F26" s="69" t="s">
        <v>16</v>
      </c>
      <c r="G26" s="97">
        <v>35</v>
      </c>
      <c r="H26" s="45">
        <f t="shared" si="0"/>
        <v>1750</v>
      </c>
      <c r="I26" s="114">
        <f t="shared" si="1"/>
        <v>1575</v>
      </c>
      <c r="J26" s="120"/>
      <c r="K26" s="121"/>
      <c r="L26" s="120"/>
      <c r="M26" s="121"/>
      <c r="N26" s="120"/>
      <c r="O26" s="121"/>
      <c r="P26" s="50"/>
      <c r="Q26" s="128">
        <f t="shared" ref="Q26:Q27" si="5">J26+K26+L26+M26+N26+O26+P26</f>
        <v>0</v>
      </c>
      <c r="R26" s="73">
        <f t="shared" si="2"/>
        <v>0</v>
      </c>
    </row>
    <row r="27" spans="1:18" ht="15.75" thickBot="1">
      <c r="A27" s="59" t="s">
        <v>93</v>
      </c>
      <c r="B27" s="20"/>
      <c r="C27" s="64" t="s">
        <v>46</v>
      </c>
      <c r="D27" s="65" t="s">
        <v>15</v>
      </c>
      <c r="E27" s="71" t="s">
        <v>82</v>
      </c>
      <c r="F27" s="69" t="s">
        <v>16</v>
      </c>
      <c r="G27" s="97">
        <v>43</v>
      </c>
      <c r="H27" s="45">
        <f t="shared" si="0"/>
        <v>2150</v>
      </c>
      <c r="I27" s="114">
        <f t="shared" si="1"/>
        <v>1935</v>
      </c>
      <c r="J27" s="118"/>
      <c r="K27" s="119"/>
      <c r="L27" s="118"/>
      <c r="M27" s="119"/>
      <c r="N27" s="118"/>
      <c r="O27" s="119"/>
      <c r="P27" s="50"/>
      <c r="Q27" s="128">
        <f t="shared" si="5"/>
        <v>0</v>
      </c>
      <c r="R27" s="73">
        <f t="shared" si="2"/>
        <v>0</v>
      </c>
    </row>
    <row r="28" spans="1:18" ht="15.75" thickBot="1">
      <c r="A28" s="59" t="s">
        <v>93</v>
      </c>
      <c r="B28" s="20"/>
      <c r="C28" s="64" t="s">
        <v>47</v>
      </c>
      <c r="D28" s="65" t="s">
        <v>20</v>
      </c>
      <c r="E28" s="71" t="s">
        <v>79</v>
      </c>
      <c r="F28" s="69" t="s">
        <v>5</v>
      </c>
      <c r="G28" s="97">
        <v>39</v>
      </c>
      <c r="H28" s="45">
        <f t="shared" si="0"/>
        <v>1950</v>
      </c>
      <c r="I28" s="114">
        <f t="shared" si="1"/>
        <v>1755</v>
      </c>
      <c r="J28" s="118"/>
      <c r="K28" s="119"/>
      <c r="L28" s="118"/>
      <c r="M28" s="119"/>
      <c r="N28" s="118"/>
      <c r="O28" s="119"/>
      <c r="P28" s="54"/>
      <c r="Q28" s="128">
        <f t="shared" si="3"/>
        <v>0</v>
      </c>
      <c r="R28" s="73">
        <f t="shared" si="2"/>
        <v>0</v>
      </c>
    </row>
    <row r="29" spans="1:18" ht="15.75" thickBot="1">
      <c r="A29" s="59" t="s">
        <v>93</v>
      </c>
      <c r="B29" s="20"/>
      <c r="C29" s="64" t="s">
        <v>48</v>
      </c>
      <c r="D29" s="65" t="s">
        <v>7</v>
      </c>
      <c r="E29" s="71" t="s">
        <v>79</v>
      </c>
      <c r="F29" s="69" t="s">
        <v>16</v>
      </c>
      <c r="G29" s="97">
        <v>39</v>
      </c>
      <c r="H29" s="45">
        <f t="shared" si="0"/>
        <v>1950</v>
      </c>
      <c r="I29" s="114">
        <f t="shared" si="1"/>
        <v>1755</v>
      </c>
      <c r="J29" s="118"/>
      <c r="K29" s="119"/>
      <c r="L29" s="118"/>
      <c r="M29" s="119"/>
      <c r="N29" s="118"/>
      <c r="O29" s="122"/>
      <c r="P29" s="55"/>
      <c r="Q29" s="128">
        <f>J29+K29+L29+M29+N29+O29+P29</f>
        <v>0</v>
      </c>
      <c r="R29" s="73">
        <f t="shared" si="2"/>
        <v>0</v>
      </c>
    </row>
    <row r="30" spans="1:18" ht="15.75" thickBot="1">
      <c r="A30" s="59" t="s">
        <v>93</v>
      </c>
      <c r="B30" s="20"/>
      <c r="C30" s="64" t="s">
        <v>49</v>
      </c>
      <c r="D30" s="65" t="s">
        <v>27</v>
      </c>
      <c r="E30" s="71" t="s">
        <v>79</v>
      </c>
      <c r="F30" s="69" t="s">
        <v>5</v>
      </c>
      <c r="G30" s="97">
        <v>39</v>
      </c>
      <c r="H30" s="45">
        <f t="shared" si="0"/>
        <v>1950</v>
      </c>
      <c r="I30" s="114">
        <f t="shared" si="1"/>
        <v>1755</v>
      </c>
      <c r="J30" s="120"/>
      <c r="K30" s="121"/>
      <c r="L30" s="120"/>
      <c r="M30" s="121"/>
      <c r="N30" s="120"/>
      <c r="O30" s="121"/>
      <c r="P30" s="53"/>
      <c r="Q30" s="128">
        <f t="shared" si="3"/>
        <v>0</v>
      </c>
      <c r="R30" s="73">
        <f t="shared" si="2"/>
        <v>0</v>
      </c>
    </row>
    <row r="31" spans="1:18" ht="15.75" thickBot="1">
      <c r="A31" s="59" t="s">
        <v>93</v>
      </c>
      <c r="B31" s="20"/>
      <c r="C31" s="64" t="s">
        <v>49</v>
      </c>
      <c r="D31" s="65" t="s">
        <v>50</v>
      </c>
      <c r="E31" s="71" t="s">
        <v>79</v>
      </c>
      <c r="F31" s="69" t="s">
        <v>5</v>
      </c>
      <c r="G31" s="97">
        <v>39</v>
      </c>
      <c r="H31" s="45">
        <f t="shared" si="0"/>
        <v>1950</v>
      </c>
      <c r="I31" s="114">
        <f t="shared" si="1"/>
        <v>1755</v>
      </c>
      <c r="J31" s="118"/>
      <c r="K31" s="119"/>
      <c r="L31" s="118"/>
      <c r="M31" s="119"/>
      <c r="N31" s="118"/>
      <c r="O31" s="119"/>
      <c r="P31" s="51"/>
      <c r="Q31" s="128">
        <f t="shared" si="3"/>
        <v>0</v>
      </c>
      <c r="R31" s="73">
        <f t="shared" si="2"/>
        <v>0</v>
      </c>
    </row>
    <row r="32" spans="1:18" ht="15.75" thickBot="1">
      <c r="A32" s="59" t="s">
        <v>93</v>
      </c>
      <c r="B32" s="20"/>
      <c r="C32" s="64" t="s">
        <v>51</v>
      </c>
      <c r="D32" s="65" t="s">
        <v>22</v>
      </c>
      <c r="E32" s="71" t="s">
        <v>83</v>
      </c>
      <c r="F32" s="69" t="s">
        <v>16</v>
      </c>
      <c r="G32" s="97">
        <v>39</v>
      </c>
      <c r="H32" s="45">
        <f t="shared" si="0"/>
        <v>1950</v>
      </c>
      <c r="I32" s="114">
        <f t="shared" si="1"/>
        <v>1755</v>
      </c>
      <c r="J32" s="118"/>
      <c r="K32" s="119"/>
      <c r="L32" s="118"/>
      <c r="M32" s="119"/>
      <c r="N32" s="118"/>
      <c r="O32" s="119"/>
      <c r="P32" s="55"/>
      <c r="Q32" s="128">
        <f>J32+K32+L32+M32+N32+O32+P32</f>
        <v>0</v>
      </c>
      <c r="R32" s="73">
        <f t="shared" si="2"/>
        <v>0</v>
      </c>
    </row>
    <row r="33" spans="1:18" ht="15.75" thickBot="1">
      <c r="A33" s="59" t="s">
        <v>93</v>
      </c>
      <c r="B33" s="20"/>
      <c r="C33" s="64" t="s">
        <v>72</v>
      </c>
      <c r="D33" s="65" t="s">
        <v>4</v>
      </c>
      <c r="E33" s="71" t="s">
        <v>88</v>
      </c>
      <c r="F33" s="69" t="s">
        <v>16</v>
      </c>
      <c r="G33" s="97">
        <v>43</v>
      </c>
      <c r="H33" s="45">
        <f t="shared" si="0"/>
        <v>2150</v>
      </c>
      <c r="I33" s="114">
        <f t="shared" si="1"/>
        <v>1935</v>
      </c>
      <c r="J33" s="118"/>
      <c r="K33" s="119"/>
      <c r="L33" s="118"/>
      <c r="M33" s="119"/>
      <c r="N33" s="118"/>
      <c r="O33" s="119"/>
      <c r="P33" s="55"/>
      <c r="Q33" s="128">
        <f>J33+K33+L33+M33+N33+O33+P33</f>
        <v>0</v>
      </c>
      <c r="R33" s="73">
        <f t="shared" si="2"/>
        <v>0</v>
      </c>
    </row>
    <row r="34" spans="1:18" ht="15.75" thickBot="1">
      <c r="A34" s="59" t="s">
        <v>93</v>
      </c>
      <c r="B34" s="20"/>
      <c r="C34" s="64" t="s">
        <v>55</v>
      </c>
      <c r="D34" s="65" t="s">
        <v>6</v>
      </c>
      <c r="E34" s="71" t="s">
        <v>79</v>
      </c>
      <c r="F34" s="69" t="s">
        <v>5</v>
      </c>
      <c r="G34" s="97">
        <v>39</v>
      </c>
      <c r="H34" s="45">
        <f t="shared" si="0"/>
        <v>1950</v>
      </c>
      <c r="I34" s="114">
        <f t="shared" si="1"/>
        <v>1755</v>
      </c>
      <c r="J34" s="118"/>
      <c r="K34" s="119"/>
      <c r="L34" s="118"/>
      <c r="M34" s="119"/>
      <c r="N34" s="118"/>
      <c r="O34" s="119"/>
      <c r="P34" s="54"/>
      <c r="Q34" s="128">
        <f t="shared" si="3"/>
        <v>0</v>
      </c>
      <c r="R34" s="73">
        <f t="shared" si="2"/>
        <v>0</v>
      </c>
    </row>
    <row r="35" spans="1:18" ht="15.75" thickBot="1">
      <c r="A35" s="59" t="s">
        <v>93</v>
      </c>
      <c r="B35" s="20"/>
      <c r="C35" s="64" t="s">
        <v>56</v>
      </c>
      <c r="D35" s="65" t="s">
        <v>53</v>
      </c>
      <c r="E35" s="71" t="s">
        <v>84</v>
      </c>
      <c r="F35" s="69" t="s">
        <v>5</v>
      </c>
      <c r="G35" s="97">
        <v>39</v>
      </c>
      <c r="H35" s="45">
        <f t="shared" si="0"/>
        <v>1950</v>
      </c>
      <c r="I35" s="114">
        <f t="shared" si="1"/>
        <v>1755</v>
      </c>
      <c r="J35" s="118"/>
      <c r="K35" s="119"/>
      <c r="L35" s="118"/>
      <c r="M35" s="119"/>
      <c r="N35" s="118"/>
      <c r="O35" s="119"/>
      <c r="P35" s="54"/>
      <c r="Q35" s="128">
        <f t="shared" si="3"/>
        <v>0</v>
      </c>
      <c r="R35" s="73">
        <f t="shared" si="2"/>
        <v>0</v>
      </c>
    </row>
    <row r="36" spans="1:18" ht="15.75" thickBot="1">
      <c r="A36" s="59" t="s">
        <v>93</v>
      </c>
      <c r="B36" s="20"/>
      <c r="C36" s="64" t="s">
        <v>57</v>
      </c>
      <c r="D36" s="65" t="s">
        <v>58</v>
      </c>
      <c r="E36" s="71" t="s">
        <v>84</v>
      </c>
      <c r="F36" s="69" t="s">
        <v>5</v>
      </c>
      <c r="G36" s="97">
        <v>39</v>
      </c>
      <c r="H36" s="45">
        <f t="shared" si="0"/>
        <v>1950</v>
      </c>
      <c r="I36" s="114">
        <f t="shared" si="1"/>
        <v>1755</v>
      </c>
      <c r="J36" s="118"/>
      <c r="K36" s="119"/>
      <c r="L36" s="118"/>
      <c r="M36" s="119"/>
      <c r="N36" s="118"/>
      <c r="O36" s="119"/>
      <c r="P36" s="54"/>
      <c r="Q36" s="128">
        <f t="shared" si="3"/>
        <v>0</v>
      </c>
      <c r="R36" s="73">
        <f t="shared" si="2"/>
        <v>0</v>
      </c>
    </row>
    <row r="37" spans="1:18" ht="15.75" thickBot="1">
      <c r="A37" s="59" t="s">
        <v>93</v>
      </c>
      <c r="B37" s="20"/>
      <c r="C37" s="64" t="s">
        <v>59</v>
      </c>
      <c r="D37" s="65" t="s">
        <v>60</v>
      </c>
      <c r="E37" s="71" t="s">
        <v>79</v>
      </c>
      <c r="F37" s="69" t="s">
        <v>16</v>
      </c>
      <c r="G37" s="97">
        <v>43</v>
      </c>
      <c r="H37" s="45">
        <f t="shared" si="0"/>
        <v>2150</v>
      </c>
      <c r="I37" s="114">
        <f t="shared" si="1"/>
        <v>1935</v>
      </c>
      <c r="J37" s="118"/>
      <c r="K37" s="119"/>
      <c r="L37" s="118"/>
      <c r="M37" s="119"/>
      <c r="N37" s="118"/>
      <c r="O37" s="119"/>
      <c r="P37" s="55"/>
      <c r="Q37" s="128">
        <f>J37+K37+L37+M37+N37+O37+P37</f>
        <v>0</v>
      </c>
      <c r="R37" s="73">
        <f t="shared" si="2"/>
        <v>0</v>
      </c>
    </row>
    <row r="38" spans="1:18" ht="15.75" thickBot="1">
      <c r="A38" s="59" t="s">
        <v>93</v>
      </c>
      <c r="B38" s="20"/>
      <c r="C38" s="64" t="s">
        <v>61</v>
      </c>
      <c r="D38" s="65" t="s">
        <v>22</v>
      </c>
      <c r="E38" s="71" t="s">
        <v>78</v>
      </c>
      <c r="F38" s="69" t="s">
        <v>5</v>
      </c>
      <c r="G38" s="97">
        <v>39</v>
      </c>
      <c r="H38" s="45">
        <f t="shared" si="0"/>
        <v>1950</v>
      </c>
      <c r="I38" s="114">
        <f t="shared" si="1"/>
        <v>1755</v>
      </c>
      <c r="J38" s="118"/>
      <c r="K38" s="119"/>
      <c r="L38" s="118"/>
      <c r="M38" s="119"/>
      <c r="N38" s="118"/>
      <c r="O38" s="119"/>
      <c r="P38" s="54"/>
      <c r="Q38" s="128">
        <f t="shared" si="3"/>
        <v>0</v>
      </c>
      <c r="R38" s="73">
        <f t="shared" si="2"/>
        <v>0</v>
      </c>
    </row>
    <row r="39" spans="1:18" ht="15.75" thickBot="1">
      <c r="A39" s="59" t="s">
        <v>93</v>
      </c>
      <c r="B39" s="20"/>
      <c r="C39" s="64" t="s">
        <v>61</v>
      </c>
      <c r="D39" s="65" t="s">
        <v>11</v>
      </c>
      <c r="E39" s="71" t="s">
        <v>78</v>
      </c>
      <c r="F39" s="69" t="s">
        <v>5</v>
      </c>
      <c r="G39" s="97">
        <v>39</v>
      </c>
      <c r="H39" s="45">
        <f t="shared" si="0"/>
        <v>1950</v>
      </c>
      <c r="I39" s="114">
        <f t="shared" si="1"/>
        <v>1755</v>
      </c>
      <c r="J39" s="118"/>
      <c r="K39" s="119"/>
      <c r="L39" s="118"/>
      <c r="M39" s="119"/>
      <c r="N39" s="118"/>
      <c r="O39" s="119"/>
      <c r="P39" s="54"/>
      <c r="Q39" s="128">
        <f t="shared" si="3"/>
        <v>0</v>
      </c>
      <c r="R39" s="73">
        <f t="shared" si="2"/>
        <v>0</v>
      </c>
    </row>
    <row r="40" spans="1:18" ht="15.75" thickBot="1">
      <c r="A40" s="59" t="s">
        <v>93</v>
      </c>
      <c r="B40" s="20"/>
      <c r="C40" s="64" t="s">
        <v>61</v>
      </c>
      <c r="D40" s="65" t="s">
        <v>28</v>
      </c>
      <c r="E40" s="71" t="s">
        <v>78</v>
      </c>
      <c r="F40" s="69" t="s">
        <v>5</v>
      </c>
      <c r="G40" s="97">
        <v>39</v>
      </c>
      <c r="H40" s="45">
        <f t="shared" si="0"/>
        <v>1950</v>
      </c>
      <c r="I40" s="114">
        <f t="shared" si="1"/>
        <v>1755</v>
      </c>
      <c r="J40" s="118"/>
      <c r="K40" s="119"/>
      <c r="L40" s="118"/>
      <c r="M40" s="119"/>
      <c r="N40" s="118"/>
      <c r="O40" s="119"/>
      <c r="P40" s="54"/>
      <c r="Q40" s="128">
        <f t="shared" si="3"/>
        <v>0</v>
      </c>
      <c r="R40" s="73">
        <f t="shared" si="2"/>
        <v>0</v>
      </c>
    </row>
    <row r="41" spans="1:18" ht="15.75" thickBot="1">
      <c r="A41" s="59" t="s">
        <v>93</v>
      </c>
      <c r="B41" s="20"/>
      <c r="C41" s="64" t="s">
        <v>61</v>
      </c>
      <c r="D41" s="65" t="s">
        <v>62</v>
      </c>
      <c r="E41" s="71" t="s">
        <v>78</v>
      </c>
      <c r="F41" s="69" t="s">
        <v>5</v>
      </c>
      <c r="G41" s="97">
        <v>39</v>
      </c>
      <c r="H41" s="45">
        <f t="shared" si="0"/>
        <v>1950</v>
      </c>
      <c r="I41" s="114">
        <f t="shared" si="1"/>
        <v>1755</v>
      </c>
      <c r="J41" s="118"/>
      <c r="K41" s="119"/>
      <c r="L41" s="118"/>
      <c r="M41" s="119"/>
      <c r="N41" s="118"/>
      <c r="O41" s="119"/>
      <c r="P41" s="54"/>
      <c r="Q41" s="128">
        <f t="shared" si="3"/>
        <v>0</v>
      </c>
      <c r="R41" s="73">
        <f t="shared" si="2"/>
        <v>0</v>
      </c>
    </row>
    <row r="42" spans="1:18" ht="15.75" thickBot="1">
      <c r="A42" s="59" t="s">
        <v>93</v>
      </c>
      <c r="B42" s="20"/>
      <c r="C42" s="64" t="s">
        <v>63</v>
      </c>
      <c r="D42" s="65" t="s">
        <v>6</v>
      </c>
      <c r="E42" s="71" t="s">
        <v>78</v>
      </c>
      <c r="F42" s="69" t="s">
        <v>5</v>
      </c>
      <c r="G42" s="97">
        <v>39</v>
      </c>
      <c r="H42" s="45">
        <f t="shared" si="0"/>
        <v>1950</v>
      </c>
      <c r="I42" s="114">
        <f t="shared" si="1"/>
        <v>1755</v>
      </c>
      <c r="J42" s="118"/>
      <c r="K42" s="119"/>
      <c r="L42" s="118"/>
      <c r="M42" s="119"/>
      <c r="N42" s="118"/>
      <c r="O42" s="119"/>
      <c r="P42" s="54"/>
      <c r="Q42" s="128">
        <f t="shared" si="3"/>
        <v>0</v>
      </c>
      <c r="R42" s="73">
        <f t="shared" si="2"/>
        <v>0</v>
      </c>
    </row>
    <row r="43" spans="1:18" ht="15.75" thickBot="1">
      <c r="A43" s="59" t="s">
        <v>93</v>
      </c>
      <c r="B43" s="20"/>
      <c r="C43" s="64" t="s">
        <v>64</v>
      </c>
      <c r="D43" s="65" t="s">
        <v>13</v>
      </c>
      <c r="E43" s="71" t="s">
        <v>79</v>
      </c>
      <c r="F43" s="69" t="s">
        <v>5</v>
      </c>
      <c r="G43" s="97">
        <v>43</v>
      </c>
      <c r="H43" s="45">
        <f t="shared" si="0"/>
        <v>2150</v>
      </c>
      <c r="I43" s="114">
        <f t="shared" si="1"/>
        <v>1935</v>
      </c>
      <c r="J43" s="118"/>
      <c r="K43" s="119"/>
      <c r="L43" s="118"/>
      <c r="M43" s="119"/>
      <c r="N43" s="118"/>
      <c r="O43" s="119"/>
      <c r="P43" s="54"/>
      <c r="Q43" s="128">
        <f t="shared" si="3"/>
        <v>0</v>
      </c>
      <c r="R43" s="73">
        <f t="shared" si="2"/>
        <v>0</v>
      </c>
    </row>
    <row r="44" spans="1:18" ht="15.75" thickBot="1">
      <c r="A44" s="59" t="s">
        <v>93</v>
      </c>
      <c r="B44" s="20"/>
      <c r="C44" s="64" t="s">
        <v>65</v>
      </c>
      <c r="D44" s="65" t="s">
        <v>4</v>
      </c>
      <c r="E44" s="71" t="s">
        <v>85</v>
      </c>
      <c r="F44" s="69" t="s">
        <v>5</v>
      </c>
      <c r="G44" s="97">
        <v>35</v>
      </c>
      <c r="H44" s="45">
        <f t="shared" si="0"/>
        <v>1750</v>
      </c>
      <c r="I44" s="114">
        <f t="shared" si="1"/>
        <v>1575</v>
      </c>
      <c r="J44" s="118"/>
      <c r="K44" s="119"/>
      <c r="L44" s="118"/>
      <c r="M44" s="119"/>
      <c r="N44" s="118"/>
      <c r="O44" s="119"/>
      <c r="P44" s="54"/>
      <c r="Q44" s="128">
        <f t="shared" si="3"/>
        <v>0</v>
      </c>
      <c r="R44" s="73">
        <f t="shared" si="2"/>
        <v>0</v>
      </c>
    </row>
    <row r="45" spans="1:18" ht="15.75" thickBot="1">
      <c r="A45" s="59" t="s">
        <v>93</v>
      </c>
      <c r="B45" s="20"/>
      <c r="C45" s="64" t="s">
        <v>67</v>
      </c>
      <c r="D45" s="65" t="s">
        <v>27</v>
      </c>
      <c r="E45" s="71" t="s">
        <v>79</v>
      </c>
      <c r="F45" s="69" t="s">
        <v>16</v>
      </c>
      <c r="G45" s="97">
        <v>35</v>
      </c>
      <c r="H45" s="45">
        <f t="shared" si="0"/>
        <v>1750</v>
      </c>
      <c r="I45" s="114">
        <f t="shared" si="1"/>
        <v>1575</v>
      </c>
      <c r="J45" s="118"/>
      <c r="K45" s="119"/>
      <c r="L45" s="118"/>
      <c r="M45" s="119"/>
      <c r="N45" s="118"/>
      <c r="O45" s="119"/>
      <c r="P45" s="55"/>
      <c r="Q45" s="128">
        <f>J45+K45+L45+M45+N45+O45+P45</f>
        <v>0</v>
      </c>
      <c r="R45" s="73">
        <f t="shared" si="2"/>
        <v>0</v>
      </c>
    </row>
    <row r="46" spans="1:18" ht="15.75" thickBot="1">
      <c r="A46" s="59" t="s">
        <v>93</v>
      </c>
      <c r="B46" s="20"/>
      <c r="C46" s="64" t="s">
        <v>34</v>
      </c>
      <c r="D46" s="65" t="s">
        <v>28</v>
      </c>
      <c r="E46" s="71" t="s">
        <v>78</v>
      </c>
      <c r="F46" s="69" t="s">
        <v>16</v>
      </c>
      <c r="G46" s="97">
        <v>28</v>
      </c>
      <c r="H46" s="45">
        <f t="shared" si="0"/>
        <v>1400</v>
      </c>
      <c r="I46" s="114">
        <f t="shared" si="1"/>
        <v>1260</v>
      </c>
      <c r="J46" s="118"/>
      <c r="K46" s="119"/>
      <c r="L46" s="118"/>
      <c r="M46" s="119"/>
      <c r="N46" s="118"/>
      <c r="O46" s="119"/>
      <c r="P46" s="55"/>
      <c r="Q46" s="128">
        <f t="shared" ref="Q46:Q47" si="6">J46+K46+L46+M46+N46+O46+P46</f>
        <v>0</v>
      </c>
      <c r="R46" s="73">
        <f t="shared" si="2"/>
        <v>0</v>
      </c>
    </row>
    <row r="47" spans="1:18" ht="15.75" thickBot="1">
      <c r="A47" s="59" t="s">
        <v>93</v>
      </c>
      <c r="B47" s="20"/>
      <c r="C47" s="64" t="s">
        <v>34</v>
      </c>
      <c r="D47" s="65" t="s">
        <v>28</v>
      </c>
      <c r="E47" s="71" t="s">
        <v>78</v>
      </c>
      <c r="F47" s="69" t="s">
        <v>16</v>
      </c>
      <c r="G47" s="97">
        <v>28</v>
      </c>
      <c r="H47" s="45">
        <f t="shared" si="0"/>
        <v>1400</v>
      </c>
      <c r="I47" s="114">
        <f t="shared" si="1"/>
        <v>1260</v>
      </c>
      <c r="J47" s="118"/>
      <c r="K47" s="119"/>
      <c r="L47" s="118"/>
      <c r="M47" s="119"/>
      <c r="N47" s="118"/>
      <c r="O47" s="119"/>
      <c r="P47" s="55"/>
      <c r="Q47" s="128">
        <f t="shared" si="6"/>
        <v>0</v>
      </c>
      <c r="R47" s="73">
        <f t="shared" si="2"/>
        <v>0</v>
      </c>
    </row>
    <row r="48" spans="1:18" ht="15.75" thickBot="1">
      <c r="A48" s="59" t="s">
        <v>93</v>
      </c>
      <c r="B48" s="20"/>
      <c r="C48" s="64" t="s">
        <v>71</v>
      </c>
      <c r="D48" s="65" t="s">
        <v>7</v>
      </c>
      <c r="E48" s="71" t="s">
        <v>87</v>
      </c>
      <c r="F48" s="69" t="s">
        <v>5</v>
      </c>
      <c r="G48" s="97">
        <v>35</v>
      </c>
      <c r="H48" s="45">
        <f t="shared" si="0"/>
        <v>1750</v>
      </c>
      <c r="I48" s="114">
        <f t="shared" si="1"/>
        <v>1575</v>
      </c>
      <c r="J48" s="118"/>
      <c r="K48" s="119"/>
      <c r="L48" s="118"/>
      <c r="M48" s="119"/>
      <c r="N48" s="118"/>
      <c r="O48" s="119"/>
      <c r="P48" s="54"/>
      <c r="Q48" s="128">
        <f t="shared" si="3"/>
        <v>0</v>
      </c>
      <c r="R48" s="73">
        <f t="shared" si="2"/>
        <v>0</v>
      </c>
    </row>
    <row r="49" spans="1:18" ht="15.75" thickBot="1">
      <c r="A49" s="59" t="s">
        <v>93</v>
      </c>
      <c r="B49" s="20"/>
      <c r="C49" s="64" t="s">
        <v>73</v>
      </c>
      <c r="D49" s="65" t="s">
        <v>6</v>
      </c>
      <c r="E49" s="71" t="s">
        <v>78</v>
      </c>
      <c r="F49" s="69" t="s">
        <v>5</v>
      </c>
      <c r="G49" s="97">
        <v>24</v>
      </c>
      <c r="H49" s="45">
        <f t="shared" si="0"/>
        <v>1200</v>
      </c>
      <c r="I49" s="114">
        <f t="shared" si="1"/>
        <v>1080</v>
      </c>
      <c r="J49" s="118"/>
      <c r="K49" s="119"/>
      <c r="L49" s="118"/>
      <c r="M49" s="119"/>
      <c r="N49" s="118"/>
      <c r="O49" s="119"/>
      <c r="P49" s="54"/>
      <c r="Q49" s="128">
        <f t="shared" si="3"/>
        <v>0</v>
      </c>
      <c r="R49" s="73">
        <f t="shared" si="2"/>
        <v>0</v>
      </c>
    </row>
    <row r="50" spans="1:18" ht="15.75" thickBot="1">
      <c r="A50" s="59" t="s">
        <v>93</v>
      </c>
      <c r="B50" s="20"/>
      <c r="C50" s="64" t="s">
        <v>75</v>
      </c>
      <c r="D50" s="65" t="s">
        <v>6</v>
      </c>
      <c r="E50" s="71" t="s">
        <v>90</v>
      </c>
      <c r="F50" s="69" t="s">
        <v>5</v>
      </c>
      <c r="G50" s="97">
        <v>39</v>
      </c>
      <c r="H50" s="45">
        <f t="shared" si="0"/>
        <v>1950</v>
      </c>
      <c r="I50" s="114">
        <f t="shared" si="1"/>
        <v>1755</v>
      </c>
      <c r="J50" s="118"/>
      <c r="K50" s="119"/>
      <c r="L50" s="118"/>
      <c r="M50" s="119"/>
      <c r="N50" s="118"/>
      <c r="O50" s="119"/>
      <c r="P50" s="54"/>
      <c r="Q50" s="128">
        <f t="shared" si="3"/>
        <v>0</v>
      </c>
      <c r="R50" s="73">
        <f t="shared" si="2"/>
        <v>0</v>
      </c>
    </row>
    <row r="51" spans="1:18" ht="15.75" thickBot="1">
      <c r="A51" s="59" t="s">
        <v>93</v>
      </c>
      <c r="B51" s="20"/>
      <c r="C51" s="64" t="s">
        <v>75</v>
      </c>
      <c r="D51" s="65" t="s">
        <v>76</v>
      </c>
      <c r="E51" s="71" t="s">
        <v>90</v>
      </c>
      <c r="F51" s="69" t="s">
        <v>5</v>
      </c>
      <c r="G51" s="97">
        <v>39</v>
      </c>
      <c r="H51" s="45">
        <f t="shared" si="0"/>
        <v>1950</v>
      </c>
      <c r="I51" s="114">
        <f t="shared" si="1"/>
        <v>1755</v>
      </c>
      <c r="J51" s="118"/>
      <c r="K51" s="119"/>
      <c r="L51" s="118"/>
      <c r="M51" s="119"/>
      <c r="N51" s="118"/>
      <c r="O51" s="119"/>
      <c r="P51" s="54"/>
      <c r="Q51" s="128">
        <f t="shared" si="3"/>
        <v>0</v>
      </c>
      <c r="R51" s="73">
        <f t="shared" si="2"/>
        <v>0</v>
      </c>
    </row>
    <row r="52" spans="1:18" ht="15.75" thickBot="1">
      <c r="A52" s="59" t="s">
        <v>93</v>
      </c>
      <c r="B52" s="20"/>
      <c r="C52" s="64" t="s">
        <v>77</v>
      </c>
      <c r="D52" s="65" t="s">
        <v>6</v>
      </c>
      <c r="E52" s="71" t="s">
        <v>91</v>
      </c>
      <c r="F52" s="69" t="s">
        <v>5</v>
      </c>
      <c r="G52" s="97">
        <v>43</v>
      </c>
      <c r="H52" s="45">
        <f t="shared" si="0"/>
        <v>2150</v>
      </c>
      <c r="I52" s="114">
        <f t="shared" si="1"/>
        <v>1935</v>
      </c>
      <c r="J52" s="118"/>
      <c r="K52" s="119"/>
      <c r="L52" s="118"/>
      <c r="M52" s="119"/>
      <c r="N52" s="118"/>
      <c r="O52" s="119"/>
      <c r="P52" s="54"/>
      <c r="Q52" s="128">
        <f t="shared" si="3"/>
        <v>0</v>
      </c>
      <c r="R52" s="73">
        <f t="shared" si="2"/>
        <v>0</v>
      </c>
    </row>
    <row r="53" spans="1:18" ht="15.75" thickBot="1">
      <c r="A53" s="59" t="s">
        <v>93</v>
      </c>
      <c r="B53" s="13"/>
      <c r="C53" s="77" t="s">
        <v>35</v>
      </c>
      <c r="D53" s="78" t="s">
        <v>28</v>
      </c>
      <c r="E53" s="79" t="s">
        <v>78</v>
      </c>
      <c r="F53" s="86" t="s">
        <v>16</v>
      </c>
      <c r="G53" s="98">
        <v>31</v>
      </c>
      <c r="H53" s="87">
        <f t="shared" si="0"/>
        <v>1550</v>
      </c>
      <c r="I53" s="115">
        <f t="shared" si="1"/>
        <v>1395</v>
      </c>
      <c r="J53" s="123"/>
      <c r="K53" s="124"/>
      <c r="L53" s="123"/>
      <c r="M53" s="124"/>
      <c r="N53" s="123"/>
      <c r="O53" s="124"/>
      <c r="P53" s="127"/>
      <c r="Q53" s="128">
        <f>J53+K53+L53+M53+N53+O53+P53</f>
        <v>0</v>
      </c>
      <c r="R53" s="73">
        <f t="shared" si="2"/>
        <v>0</v>
      </c>
    </row>
    <row r="54" spans="1:18">
      <c r="A54" s="154" t="s">
        <v>112</v>
      </c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6"/>
    </row>
    <row r="55" spans="1:18" ht="15.75" thickBot="1">
      <c r="A55" s="157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9"/>
    </row>
    <row r="56" spans="1:18" ht="15.75" thickBot="1">
      <c r="A56" s="84" t="s">
        <v>148</v>
      </c>
      <c r="B56" s="85"/>
      <c r="C56" s="88" t="s">
        <v>94</v>
      </c>
      <c r="D56" s="89" t="s">
        <v>7</v>
      </c>
      <c r="E56" s="90" t="s">
        <v>78</v>
      </c>
      <c r="F56" s="91" t="s">
        <v>5</v>
      </c>
      <c r="G56" s="96">
        <v>56</v>
      </c>
      <c r="H56" s="46">
        <f>G56*50</f>
        <v>2800</v>
      </c>
      <c r="I56" s="112">
        <f>G56*50*0.9</f>
        <v>2520</v>
      </c>
      <c r="J56" s="50"/>
      <c r="K56" s="15"/>
      <c r="L56" s="50"/>
      <c r="M56" s="15"/>
      <c r="N56" s="50"/>
      <c r="O56" s="130"/>
      <c r="P56" s="54"/>
      <c r="Q56" s="57">
        <f>J56+K56+L56+M56+N56+O56</f>
        <v>0</v>
      </c>
      <c r="R56" s="73">
        <f>H56*Q56</f>
        <v>0</v>
      </c>
    </row>
    <row r="57" spans="1:18" ht="15.75" thickBot="1">
      <c r="A57" s="59" t="s">
        <v>148</v>
      </c>
      <c r="B57" s="20"/>
      <c r="C57" s="64" t="s">
        <v>95</v>
      </c>
      <c r="D57" s="65" t="s">
        <v>96</v>
      </c>
      <c r="E57" s="71" t="s">
        <v>97</v>
      </c>
      <c r="F57" s="75" t="s">
        <v>16</v>
      </c>
      <c r="G57" s="97">
        <v>39</v>
      </c>
      <c r="H57" s="46">
        <f t="shared" ref="H57:H67" si="7">G57*50</f>
        <v>1950</v>
      </c>
      <c r="I57" s="112">
        <f t="shared" ref="I57:I67" si="8">G57*50*0.9</f>
        <v>1755</v>
      </c>
      <c r="J57" s="50"/>
      <c r="K57" s="15"/>
      <c r="L57" s="50"/>
      <c r="M57" s="15"/>
      <c r="N57" s="50"/>
      <c r="O57" s="130"/>
      <c r="P57" s="55"/>
      <c r="Q57" s="57">
        <f>J57+K57+L57+M57+N57+O57+P57</f>
        <v>0</v>
      </c>
      <c r="R57" s="73">
        <f t="shared" ref="R57:R67" si="9">H57*Q57</f>
        <v>0</v>
      </c>
    </row>
    <row r="58" spans="1:18" ht="15.75" thickBot="1">
      <c r="A58" s="59" t="s">
        <v>148</v>
      </c>
      <c r="B58" s="20"/>
      <c r="C58" s="64" t="s">
        <v>95</v>
      </c>
      <c r="D58" s="65" t="s">
        <v>98</v>
      </c>
      <c r="E58" s="71" t="s">
        <v>97</v>
      </c>
      <c r="F58" s="75" t="s">
        <v>16</v>
      </c>
      <c r="G58" s="97">
        <v>39</v>
      </c>
      <c r="H58" s="46">
        <f t="shared" si="7"/>
        <v>1950</v>
      </c>
      <c r="I58" s="112">
        <f t="shared" si="8"/>
        <v>1755</v>
      </c>
      <c r="J58" s="50"/>
      <c r="K58" s="15"/>
      <c r="L58" s="50"/>
      <c r="M58" s="15"/>
      <c r="N58" s="50"/>
      <c r="O58" s="130"/>
      <c r="P58" s="55"/>
      <c r="Q58" s="57">
        <f t="shared" ref="Q58:Q61" si="10">J58+K58+L58+M58+N58+O58+P58</f>
        <v>0</v>
      </c>
      <c r="R58" s="73">
        <f t="shared" si="9"/>
        <v>0</v>
      </c>
    </row>
    <row r="59" spans="1:18" ht="15.75" thickBot="1">
      <c r="A59" s="59" t="s">
        <v>148</v>
      </c>
      <c r="B59" s="20"/>
      <c r="C59" s="64" t="s">
        <v>95</v>
      </c>
      <c r="D59" s="65" t="s">
        <v>99</v>
      </c>
      <c r="E59" s="71" t="s">
        <v>97</v>
      </c>
      <c r="F59" s="75" t="s">
        <v>16</v>
      </c>
      <c r="G59" s="97">
        <v>39</v>
      </c>
      <c r="H59" s="46">
        <f t="shared" si="7"/>
        <v>1950</v>
      </c>
      <c r="I59" s="112">
        <f t="shared" si="8"/>
        <v>1755</v>
      </c>
      <c r="J59" s="50"/>
      <c r="K59" s="15"/>
      <c r="L59" s="50"/>
      <c r="M59" s="15"/>
      <c r="N59" s="50"/>
      <c r="O59" s="130"/>
      <c r="P59" s="55"/>
      <c r="Q59" s="57">
        <f t="shared" si="10"/>
        <v>0</v>
      </c>
      <c r="R59" s="73">
        <f t="shared" si="9"/>
        <v>0</v>
      </c>
    </row>
    <row r="60" spans="1:18" ht="15.75" thickBot="1">
      <c r="A60" s="59" t="s">
        <v>148</v>
      </c>
      <c r="B60" s="20"/>
      <c r="C60" s="64" t="s">
        <v>95</v>
      </c>
      <c r="D60" s="65" t="s">
        <v>4</v>
      </c>
      <c r="E60" s="71" t="s">
        <v>97</v>
      </c>
      <c r="F60" s="75" t="s">
        <v>16</v>
      </c>
      <c r="G60" s="97">
        <v>39</v>
      </c>
      <c r="H60" s="46">
        <f t="shared" si="7"/>
        <v>1950</v>
      </c>
      <c r="I60" s="112">
        <f t="shared" si="8"/>
        <v>1755</v>
      </c>
      <c r="J60" s="50"/>
      <c r="K60" s="15"/>
      <c r="L60" s="50"/>
      <c r="M60" s="15"/>
      <c r="N60" s="50"/>
      <c r="O60" s="130"/>
      <c r="P60" s="55"/>
      <c r="Q60" s="57">
        <f t="shared" si="10"/>
        <v>0</v>
      </c>
      <c r="R60" s="73">
        <f t="shared" si="9"/>
        <v>0</v>
      </c>
    </row>
    <row r="61" spans="1:18" ht="15.75" thickBot="1">
      <c r="A61" s="59" t="s">
        <v>148</v>
      </c>
      <c r="B61" s="20"/>
      <c r="C61" s="64" t="s">
        <v>100</v>
      </c>
      <c r="D61" s="65" t="s">
        <v>7</v>
      </c>
      <c r="E61" s="71" t="s">
        <v>101</v>
      </c>
      <c r="F61" s="75" t="s">
        <v>16</v>
      </c>
      <c r="G61" s="97">
        <v>56</v>
      </c>
      <c r="H61" s="46">
        <f t="shared" si="7"/>
        <v>2800</v>
      </c>
      <c r="I61" s="112">
        <f t="shared" si="8"/>
        <v>2520</v>
      </c>
      <c r="J61" s="49"/>
      <c r="K61" s="16"/>
      <c r="L61" s="49"/>
      <c r="M61" s="16"/>
      <c r="N61" s="49"/>
      <c r="O61" s="131"/>
      <c r="P61" s="126"/>
      <c r="Q61" s="57">
        <f t="shared" si="10"/>
        <v>0</v>
      </c>
      <c r="R61" s="73">
        <f t="shared" si="9"/>
        <v>0</v>
      </c>
    </row>
    <row r="62" spans="1:18" ht="15.75" thickBot="1">
      <c r="A62" s="84" t="s">
        <v>148</v>
      </c>
      <c r="B62" s="20"/>
      <c r="C62" s="66" t="s">
        <v>102</v>
      </c>
      <c r="D62" s="67" t="s">
        <v>28</v>
      </c>
      <c r="E62" s="72" t="s">
        <v>103</v>
      </c>
      <c r="F62" s="76" t="s">
        <v>5</v>
      </c>
      <c r="G62" s="97">
        <v>56</v>
      </c>
      <c r="H62" s="46">
        <f t="shared" si="7"/>
        <v>2800</v>
      </c>
      <c r="I62" s="112">
        <f t="shared" si="8"/>
        <v>2520</v>
      </c>
      <c r="J62" s="50"/>
      <c r="K62" s="15"/>
      <c r="L62" s="50"/>
      <c r="M62" s="15"/>
      <c r="N62" s="50"/>
      <c r="O62" s="130"/>
      <c r="P62" s="132"/>
      <c r="Q62" s="57">
        <f>J62+K62+L62+M62+N62+O62</f>
        <v>0</v>
      </c>
      <c r="R62" s="73">
        <f t="shared" si="9"/>
        <v>0</v>
      </c>
    </row>
    <row r="63" spans="1:18" ht="15.75" thickBot="1">
      <c r="A63" s="59" t="s">
        <v>148</v>
      </c>
      <c r="B63" s="20"/>
      <c r="C63" s="64" t="s">
        <v>104</v>
      </c>
      <c r="D63" s="65" t="s">
        <v>7</v>
      </c>
      <c r="E63" s="71" t="s">
        <v>105</v>
      </c>
      <c r="F63" s="75" t="s">
        <v>5</v>
      </c>
      <c r="G63" s="97">
        <v>50</v>
      </c>
      <c r="H63" s="46">
        <f t="shared" si="7"/>
        <v>2500</v>
      </c>
      <c r="I63" s="112">
        <f t="shared" si="8"/>
        <v>2250</v>
      </c>
      <c r="J63" s="50"/>
      <c r="K63" s="15"/>
      <c r="L63" s="50"/>
      <c r="M63" s="15"/>
      <c r="N63" s="50"/>
      <c r="O63" s="15"/>
      <c r="P63" s="132"/>
      <c r="Q63" s="57">
        <f t="shared" ref="Q63:Q64" si="11">J63+K63+L63+M63+N63+O63</f>
        <v>0</v>
      </c>
      <c r="R63" s="73">
        <f t="shared" si="9"/>
        <v>0</v>
      </c>
    </row>
    <row r="64" spans="1:18" ht="15.75" thickBot="1">
      <c r="A64" s="59" t="s">
        <v>148</v>
      </c>
      <c r="B64" s="20"/>
      <c r="C64" s="64" t="s">
        <v>106</v>
      </c>
      <c r="D64" s="65" t="s">
        <v>15</v>
      </c>
      <c r="E64" s="71" t="s">
        <v>107</v>
      </c>
      <c r="F64" s="75" t="s">
        <v>5</v>
      </c>
      <c r="G64" s="97">
        <v>47</v>
      </c>
      <c r="H64" s="46">
        <f t="shared" si="7"/>
        <v>2350</v>
      </c>
      <c r="I64" s="112">
        <f t="shared" si="8"/>
        <v>2115</v>
      </c>
      <c r="J64" s="50"/>
      <c r="K64" s="15"/>
      <c r="L64" s="50"/>
      <c r="M64" s="15"/>
      <c r="N64" s="50"/>
      <c r="O64" s="15"/>
      <c r="P64" s="133"/>
      <c r="Q64" s="57">
        <f t="shared" si="11"/>
        <v>0</v>
      </c>
      <c r="R64" s="73">
        <f t="shared" si="9"/>
        <v>0</v>
      </c>
    </row>
    <row r="65" spans="1:18" ht="15.75" thickBot="1">
      <c r="A65" s="59" t="s">
        <v>148</v>
      </c>
      <c r="B65" s="20"/>
      <c r="C65" s="64" t="s">
        <v>108</v>
      </c>
      <c r="D65" s="65" t="s">
        <v>22</v>
      </c>
      <c r="E65" s="71" t="s">
        <v>97</v>
      </c>
      <c r="F65" s="75" t="s">
        <v>16</v>
      </c>
      <c r="G65" s="97">
        <v>39</v>
      </c>
      <c r="H65" s="46">
        <f t="shared" si="7"/>
        <v>1950</v>
      </c>
      <c r="I65" s="112">
        <f t="shared" si="8"/>
        <v>1755</v>
      </c>
      <c r="J65" s="50"/>
      <c r="K65" s="15"/>
      <c r="L65" s="50"/>
      <c r="M65" s="15"/>
      <c r="N65" s="50"/>
      <c r="O65" s="43"/>
      <c r="P65" s="55"/>
      <c r="Q65" s="57">
        <f>J65+K65+L65+M65+N65+O65+P65</f>
        <v>0</v>
      </c>
      <c r="R65" s="73">
        <f t="shared" si="9"/>
        <v>0</v>
      </c>
    </row>
    <row r="66" spans="1:18" ht="15.75" thickBot="1">
      <c r="A66" s="59" t="s">
        <v>148</v>
      </c>
      <c r="B66" s="20"/>
      <c r="C66" s="64" t="s">
        <v>109</v>
      </c>
      <c r="D66" s="65" t="s">
        <v>28</v>
      </c>
      <c r="E66" s="71" t="s">
        <v>90</v>
      </c>
      <c r="F66" s="75" t="s">
        <v>16</v>
      </c>
      <c r="G66" s="97">
        <v>47</v>
      </c>
      <c r="H66" s="46">
        <f t="shared" si="7"/>
        <v>2350</v>
      </c>
      <c r="I66" s="112">
        <f t="shared" si="8"/>
        <v>2115</v>
      </c>
      <c r="J66" s="49"/>
      <c r="K66" s="16"/>
      <c r="L66" s="49"/>
      <c r="M66" s="16"/>
      <c r="N66" s="49"/>
      <c r="O66" s="16"/>
      <c r="P66" s="56"/>
      <c r="Q66" s="57">
        <f t="shared" ref="Q66:Q67" si="12">J66+K66+L66+M66+N66+O66+P66</f>
        <v>0</v>
      </c>
      <c r="R66" s="73">
        <f t="shared" si="9"/>
        <v>0</v>
      </c>
    </row>
    <row r="67" spans="1:18" ht="15.75" thickBot="1">
      <c r="A67" s="59" t="s">
        <v>148</v>
      </c>
      <c r="B67" s="13"/>
      <c r="C67" s="77" t="s">
        <v>110</v>
      </c>
      <c r="D67" s="78" t="s">
        <v>14</v>
      </c>
      <c r="E67" s="79" t="s">
        <v>111</v>
      </c>
      <c r="F67" s="80" t="s">
        <v>16</v>
      </c>
      <c r="G67" s="98">
        <v>35</v>
      </c>
      <c r="H67" s="46">
        <f t="shared" si="7"/>
        <v>1750</v>
      </c>
      <c r="I67" s="112">
        <f t="shared" si="8"/>
        <v>1575</v>
      </c>
      <c r="J67" s="81"/>
      <c r="K67" s="82"/>
      <c r="L67" s="81"/>
      <c r="M67" s="82"/>
      <c r="N67" s="81"/>
      <c r="O67" s="82"/>
      <c r="P67" s="83"/>
      <c r="Q67" s="57">
        <f t="shared" si="12"/>
        <v>0</v>
      </c>
      <c r="R67" s="73">
        <f t="shared" si="9"/>
        <v>0</v>
      </c>
    </row>
    <row r="68" spans="1:18">
      <c r="A68" s="154" t="s">
        <v>113</v>
      </c>
      <c r="B68" s="155"/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6"/>
    </row>
    <row r="69" spans="1:18" ht="15.75" thickBot="1">
      <c r="A69" s="157"/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9"/>
    </row>
    <row r="70" spans="1:18" ht="15.75" thickBot="1">
      <c r="A70" s="84" t="s">
        <v>149</v>
      </c>
      <c r="B70" s="85"/>
      <c r="C70" s="62" t="s">
        <v>114</v>
      </c>
      <c r="D70" s="63" t="s">
        <v>98</v>
      </c>
      <c r="E70" s="71" t="s">
        <v>115</v>
      </c>
      <c r="F70" s="74" t="s">
        <v>5</v>
      </c>
      <c r="G70" s="96">
        <v>43</v>
      </c>
      <c r="H70" s="46">
        <f>G70*50</f>
        <v>2150</v>
      </c>
      <c r="I70" s="112">
        <f>G70*50*0.9</f>
        <v>1935</v>
      </c>
      <c r="J70" s="49"/>
      <c r="K70" s="16"/>
      <c r="L70" s="49"/>
      <c r="M70" s="16"/>
      <c r="N70" s="49"/>
      <c r="O70" s="16"/>
      <c r="P70" s="134"/>
      <c r="Q70" s="129">
        <f>J70+K70+L70+M70+N70+O70</f>
        <v>0</v>
      </c>
      <c r="R70" s="73">
        <f>H70*Q70</f>
        <v>0</v>
      </c>
    </row>
    <row r="71" spans="1:18" ht="15.75" thickBot="1">
      <c r="A71" s="84" t="s">
        <v>149</v>
      </c>
      <c r="B71" s="20"/>
      <c r="C71" s="62" t="s">
        <v>114</v>
      </c>
      <c r="D71" s="63" t="s">
        <v>22</v>
      </c>
      <c r="E71" s="71" t="s">
        <v>115</v>
      </c>
      <c r="F71" s="74" t="s">
        <v>5</v>
      </c>
      <c r="G71" s="97">
        <v>43</v>
      </c>
      <c r="H71" s="46">
        <f t="shared" ref="H71:H77" si="13">G71*50</f>
        <v>2150</v>
      </c>
      <c r="I71" s="112">
        <f t="shared" ref="I71:I77" si="14">G71*50*0.9</f>
        <v>1935</v>
      </c>
      <c r="J71" s="49"/>
      <c r="K71" s="16"/>
      <c r="L71" s="49"/>
      <c r="M71" s="16"/>
      <c r="N71" s="49"/>
      <c r="O71" s="16"/>
      <c r="P71" s="134"/>
      <c r="Q71" s="129">
        <f t="shared" ref="Q71:Q75" si="15">J71+K71+L71+M71+N71+O71</f>
        <v>0</v>
      </c>
      <c r="R71" s="73">
        <f t="shared" ref="R71:R77" si="16">H71*Q71</f>
        <v>0</v>
      </c>
    </row>
    <row r="72" spans="1:18" ht="15.75" thickBot="1">
      <c r="A72" s="84" t="s">
        <v>149</v>
      </c>
      <c r="B72" s="20"/>
      <c r="C72" s="62" t="s">
        <v>116</v>
      </c>
      <c r="D72" s="65" t="s">
        <v>13</v>
      </c>
      <c r="E72" s="71" t="s">
        <v>117</v>
      </c>
      <c r="F72" s="75" t="s">
        <v>5</v>
      </c>
      <c r="G72" s="97">
        <v>39</v>
      </c>
      <c r="H72" s="46">
        <f t="shared" si="13"/>
        <v>1950</v>
      </c>
      <c r="I72" s="112">
        <f t="shared" si="14"/>
        <v>1755</v>
      </c>
      <c r="J72" s="49"/>
      <c r="K72" s="16"/>
      <c r="L72" s="49"/>
      <c r="M72" s="16"/>
      <c r="N72" s="49"/>
      <c r="O72" s="16"/>
      <c r="P72" s="134"/>
      <c r="Q72" s="129">
        <f t="shared" si="15"/>
        <v>0</v>
      </c>
      <c r="R72" s="73">
        <f t="shared" si="16"/>
        <v>0</v>
      </c>
    </row>
    <row r="73" spans="1:18" ht="15.75" thickBot="1">
      <c r="A73" s="84" t="s">
        <v>149</v>
      </c>
      <c r="B73" s="20"/>
      <c r="C73" s="62" t="s">
        <v>118</v>
      </c>
      <c r="D73" s="65" t="s">
        <v>28</v>
      </c>
      <c r="E73" s="71" t="s">
        <v>115</v>
      </c>
      <c r="F73" s="75" t="s">
        <v>5</v>
      </c>
      <c r="G73" s="97">
        <v>43</v>
      </c>
      <c r="H73" s="46">
        <f t="shared" si="13"/>
        <v>2150</v>
      </c>
      <c r="I73" s="112">
        <f t="shared" si="14"/>
        <v>1935</v>
      </c>
      <c r="J73" s="49"/>
      <c r="K73" s="16"/>
      <c r="L73" s="49"/>
      <c r="M73" s="16"/>
      <c r="N73" s="49"/>
      <c r="O73" s="16"/>
      <c r="P73" s="134"/>
      <c r="Q73" s="129">
        <f t="shared" si="15"/>
        <v>0</v>
      </c>
      <c r="R73" s="73">
        <f t="shared" si="16"/>
        <v>0</v>
      </c>
    </row>
    <row r="74" spans="1:18" ht="15.75" thickBot="1">
      <c r="A74" s="84" t="s">
        <v>149</v>
      </c>
      <c r="B74" s="20"/>
      <c r="C74" s="62" t="s">
        <v>118</v>
      </c>
      <c r="D74" s="65" t="s">
        <v>119</v>
      </c>
      <c r="E74" s="71" t="s">
        <v>115</v>
      </c>
      <c r="F74" s="75" t="s">
        <v>5</v>
      </c>
      <c r="G74" s="97">
        <v>43</v>
      </c>
      <c r="H74" s="46">
        <f t="shared" si="13"/>
        <v>2150</v>
      </c>
      <c r="I74" s="112">
        <f t="shared" si="14"/>
        <v>1935</v>
      </c>
      <c r="J74" s="49"/>
      <c r="K74" s="16"/>
      <c r="L74" s="49"/>
      <c r="M74" s="16"/>
      <c r="N74" s="49"/>
      <c r="O74" s="16"/>
      <c r="P74" s="134"/>
      <c r="Q74" s="129">
        <f t="shared" si="15"/>
        <v>0</v>
      </c>
      <c r="R74" s="73">
        <f t="shared" si="16"/>
        <v>0</v>
      </c>
    </row>
    <row r="75" spans="1:18" ht="15.75" thickBot="1">
      <c r="A75" s="84" t="s">
        <v>149</v>
      </c>
      <c r="B75" s="20"/>
      <c r="C75" s="62" t="s">
        <v>120</v>
      </c>
      <c r="D75" s="65" t="s">
        <v>121</v>
      </c>
      <c r="E75" s="71" t="s">
        <v>122</v>
      </c>
      <c r="F75" s="75" t="s">
        <v>5</v>
      </c>
      <c r="G75" s="97">
        <v>43</v>
      </c>
      <c r="H75" s="46">
        <f t="shared" si="13"/>
        <v>2150</v>
      </c>
      <c r="I75" s="112">
        <f t="shared" si="14"/>
        <v>1935</v>
      </c>
      <c r="J75" s="49"/>
      <c r="K75" s="16"/>
      <c r="L75" s="49"/>
      <c r="M75" s="16"/>
      <c r="N75" s="49"/>
      <c r="O75" s="16"/>
      <c r="P75" s="134"/>
      <c r="Q75" s="129">
        <f t="shared" si="15"/>
        <v>0</v>
      </c>
      <c r="R75" s="73">
        <f t="shared" si="16"/>
        <v>0</v>
      </c>
    </row>
    <row r="76" spans="1:18" ht="15.75" thickBot="1">
      <c r="A76" s="84" t="s">
        <v>149</v>
      </c>
      <c r="B76" s="20"/>
      <c r="C76" s="92" t="s">
        <v>123</v>
      </c>
      <c r="D76" s="65" t="s">
        <v>6</v>
      </c>
      <c r="E76" s="71" t="s">
        <v>122</v>
      </c>
      <c r="F76" s="75" t="s">
        <v>16</v>
      </c>
      <c r="G76" s="97">
        <v>39</v>
      </c>
      <c r="H76" s="46">
        <f t="shared" si="13"/>
        <v>1950</v>
      </c>
      <c r="I76" s="112">
        <f t="shared" si="14"/>
        <v>1755</v>
      </c>
      <c r="J76" s="49"/>
      <c r="K76" s="16"/>
      <c r="L76" s="49"/>
      <c r="M76" s="16"/>
      <c r="N76" s="49"/>
      <c r="O76" s="16"/>
      <c r="P76" s="56"/>
      <c r="Q76" s="129">
        <f>J76+K76+L76+M76+N76+O76+P76</f>
        <v>0</v>
      </c>
      <c r="R76" s="73">
        <f t="shared" si="16"/>
        <v>0</v>
      </c>
    </row>
    <row r="77" spans="1:18" ht="15.75" thickBot="1">
      <c r="A77" s="84" t="s">
        <v>149</v>
      </c>
      <c r="B77" s="20"/>
      <c r="C77" s="92" t="s">
        <v>124</v>
      </c>
      <c r="D77" s="67" t="s">
        <v>20</v>
      </c>
      <c r="E77" s="72" t="s">
        <v>122</v>
      </c>
      <c r="F77" s="76" t="s">
        <v>16</v>
      </c>
      <c r="G77" s="98">
        <v>47</v>
      </c>
      <c r="H77" s="46">
        <f t="shared" si="13"/>
        <v>2350</v>
      </c>
      <c r="I77" s="112">
        <f t="shared" si="14"/>
        <v>2115</v>
      </c>
      <c r="J77" s="49"/>
      <c r="K77" s="16"/>
      <c r="L77" s="49"/>
      <c r="M77" s="16"/>
      <c r="N77" s="49"/>
      <c r="O77" s="16"/>
      <c r="P77" s="56"/>
      <c r="Q77" s="129">
        <f>J77+K77+L77+M77+N77+O77+P77</f>
        <v>0</v>
      </c>
      <c r="R77" s="73">
        <f t="shared" si="16"/>
        <v>0</v>
      </c>
    </row>
    <row r="78" spans="1:18">
      <c r="A78" s="154" t="s">
        <v>150</v>
      </c>
      <c r="B78" s="155"/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6"/>
    </row>
    <row r="79" spans="1:18" ht="15.75" thickBot="1">
      <c r="A79" s="157"/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9"/>
    </row>
    <row r="80" spans="1:18" ht="15.75" thickBot="1">
      <c r="A80" s="59" t="s">
        <v>151</v>
      </c>
      <c r="B80" s="20"/>
      <c r="C80" s="92" t="s">
        <v>125</v>
      </c>
      <c r="D80" s="63" t="s">
        <v>7</v>
      </c>
      <c r="E80" s="71" t="s">
        <v>126</v>
      </c>
      <c r="F80" s="93" t="s">
        <v>16</v>
      </c>
      <c r="G80" s="96">
        <v>39</v>
      </c>
      <c r="H80" s="46">
        <f>G80*50</f>
        <v>1950</v>
      </c>
      <c r="I80" s="112">
        <f>G80*50*0.9</f>
        <v>1755</v>
      </c>
      <c r="J80" s="49"/>
      <c r="K80" s="16"/>
      <c r="L80" s="49"/>
      <c r="M80" s="16"/>
      <c r="N80" s="49"/>
      <c r="O80" s="16"/>
      <c r="P80" s="56"/>
      <c r="Q80" s="129">
        <f>J80+K80+L80+M80+N80+O80+P80</f>
        <v>0</v>
      </c>
      <c r="R80" s="73">
        <f>H80*Q80</f>
        <v>0</v>
      </c>
    </row>
    <row r="81" spans="1:18" ht="15.75" thickBot="1">
      <c r="A81" s="59" t="s">
        <v>151</v>
      </c>
      <c r="B81" s="20"/>
      <c r="C81" s="92" t="s">
        <v>127</v>
      </c>
      <c r="D81" s="65" t="s">
        <v>7</v>
      </c>
      <c r="E81" s="71" t="s">
        <v>128</v>
      </c>
      <c r="F81" s="94" t="s">
        <v>16</v>
      </c>
      <c r="G81" s="97">
        <v>56</v>
      </c>
      <c r="H81" s="46">
        <f t="shared" ref="H81:H94" si="17">G81*50</f>
        <v>2800</v>
      </c>
      <c r="I81" s="112">
        <f t="shared" ref="I81:I94" si="18">G81*50*0.9</f>
        <v>2520</v>
      </c>
      <c r="J81" s="49"/>
      <c r="K81" s="16"/>
      <c r="L81" s="49"/>
      <c r="M81" s="16"/>
      <c r="N81" s="49"/>
      <c r="O81" s="16"/>
      <c r="P81" s="56"/>
      <c r="Q81" s="129">
        <f t="shared" ref="Q81:Q94" si="19">J81+K81+L81+M81+N81+O81+P81</f>
        <v>0</v>
      </c>
      <c r="R81" s="73">
        <f t="shared" ref="R81:R93" si="20">H81*Q81</f>
        <v>0</v>
      </c>
    </row>
    <row r="82" spans="1:18" ht="15.75" thickBot="1">
      <c r="A82" s="59" t="s">
        <v>151</v>
      </c>
      <c r="B82" s="20"/>
      <c r="C82" s="92" t="s">
        <v>129</v>
      </c>
      <c r="D82" s="65" t="s">
        <v>14</v>
      </c>
      <c r="E82" s="71"/>
      <c r="F82" s="94" t="s">
        <v>5</v>
      </c>
      <c r="G82" s="97">
        <v>43</v>
      </c>
      <c r="H82" s="46">
        <f t="shared" si="17"/>
        <v>2150</v>
      </c>
      <c r="I82" s="112">
        <f t="shared" si="18"/>
        <v>1935</v>
      </c>
      <c r="J82" s="49"/>
      <c r="K82" s="16"/>
      <c r="L82" s="49"/>
      <c r="M82" s="16"/>
      <c r="N82" s="49"/>
      <c r="O82" s="16"/>
      <c r="P82" s="134"/>
      <c r="Q82" s="129">
        <f>J82+K82+L82+M82+N82+O82</f>
        <v>0</v>
      </c>
      <c r="R82" s="73">
        <f t="shared" si="20"/>
        <v>0</v>
      </c>
    </row>
    <row r="83" spans="1:18" ht="15.75" thickBot="1">
      <c r="A83" s="59" t="s">
        <v>151</v>
      </c>
      <c r="B83" s="20"/>
      <c r="C83" s="92" t="s">
        <v>130</v>
      </c>
      <c r="D83" s="65" t="s">
        <v>6</v>
      </c>
      <c r="E83" s="71" t="s">
        <v>131</v>
      </c>
      <c r="F83" s="94" t="s">
        <v>5</v>
      </c>
      <c r="G83" s="97">
        <v>50</v>
      </c>
      <c r="H83" s="46">
        <f t="shared" si="17"/>
        <v>2500</v>
      </c>
      <c r="I83" s="112">
        <f t="shared" si="18"/>
        <v>2250</v>
      </c>
      <c r="J83" s="49"/>
      <c r="K83" s="16"/>
      <c r="L83" s="49"/>
      <c r="M83" s="16"/>
      <c r="N83" s="49"/>
      <c r="O83" s="16"/>
      <c r="P83" s="134"/>
      <c r="Q83" s="129">
        <f t="shared" ref="Q83:Q85" si="21">J83+K83+L83+M83+N83+O83</f>
        <v>0</v>
      </c>
      <c r="R83" s="73">
        <f t="shared" si="20"/>
        <v>0</v>
      </c>
    </row>
    <row r="84" spans="1:18" ht="15.75" thickBot="1">
      <c r="A84" s="59" t="s">
        <v>151</v>
      </c>
      <c r="B84" s="20"/>
      <c r="C84" s="92" t="s">
        <v>132</v>
      </c>
      <c r="D84" s="67" t="s">
        <v>20</v>
      </c>
      <c r="E84" s="72" t="s">
        <v>133</v>
      </c>
      <c r="F84" s="95" t="s">
        <v>5</v>
      </c>
      <c r="G84" s="97">
        <v>50</v>
      </c>
      <c r="H84" s="46">
        <f t="shared" si="17"/>
        <v>2500</v>
      </c>
      <c r="I84" s="112">
        <f t="shared" si="18"/>
        <v>2250</v>
      </c>
      <c r="J84" s="49"/>
      <c r="K84" s="16"/>
      <c r="L84" s="49"/>
      <c r="M84" s="16"/>
      <c r="N84" s="49"/>
      <c r="O84" s="16"/>
      <c r="P84" s="134"/>
      <c r="Q84" s="129">
        <f t="shared" si="21"/>
        <v>0</v>
      </c>
      <c r="R84" s="73">
        <f t="shared" si="20"/>
        <v>0</v>
      </c>
    </row>
    <row r="85" spans="1:18" ht="15.75" thickBot="1">
      <c r="A85" s="59" t="s">
        <v>151</v>
      </c>
      <c r="B85" s="20"/>
      <c r="C85" s="92" t="s">
        <v>134</v>
      </c>
      <c r="D85" s="65" t="s">
        <v>7</v>
      </c>
      <c r="E85" s="71" t="s">
        <v>135</v>
      </c>
      <c r="F85" s="94" t="s">
        <v>5</v>
      </c>
      <c r="G85" s="97">
        <v>50</v>
      </c>
      <c r="H85" s="46">
        <f t="shared" si="17"/>
        <v>2500</v>
      </c>
      <c r="I85" s="112">
        <f t="shared" si="18"/>
        <v>2250</v>
      </c>
      <c r="J85" s="49"/>
      <c r="K85" s="16"/>
      <c r="L85" s="49"/>
      <c r="M85" s="16"/>
      <c r="N85" s="49"/>
      <c r="O85" s="16"/>
      <c r="P85" s="134"/>
      <c r="Q85" s="129">
        <f t="shared" si="21"/>
        <v>0</v>
      </c>
      <c r="R85" s="73">
        <f t="shared" si="20"/>
        <v>0</v>
      </c>
    </row>
    <row r="86" spans="1:18" ht="15.75" thickBot="1">
      <c r="A86" s="59" t="s">
        <v>151</v>
      </c>
      <c r="B86" s="20"/>
      <c r="C86" s="92" t="s">
        <v>136</v>
      </c>
      <c r="D86" s="65" t="s">
        <v>6</v>
      </c>
      <c r="E86" s="71" t="s">
        <v>137</v>
      </c>
      <c r="F86" s="94" t="s">
        <v>16</v>
      </c>
      <c r="G86" s="97">
        <v>56</v>
      </c>
      <c r="H86" s="46">
        <f t="shared" si="17"/>
        <v>2800</v>
      </c>
      <c r="I86" s="112">
        <f t="shared" si="18"/>
        <v>2520</v>
      </c>
      <c r="J86" s="49"/>
      <c r="K86" s="16"/>
      <c r="L86" s="49"/>
      <c r="M86" s="16"/>
      <c r="N86" s="49"/>
      <c r="O86" s="16"/>
      <c r="P86" s="56"/>
      <c r="Q86" s="129">
        <f t="shared" si="19"/>
        <v>0</v>
      </c>
      <c r="R86" s="73">
        <f t="shared" si="20"/>
        <v>0</v>
      </c>
    </row>
    <row r="87" spans="1:18" ht="15.75" thickBot="1">
      <c r="A87" s="59" t="s">
        <v>151</v>
      </c>
      <c r="B87" s="20"/>
      <c r="C87" s="92" t="s">
        <v>136</v>
      </c>
      <c r="D87" s="65" t="s">
        <v>138</v>
      </c>
      <c r="E87" s="71" t="s">
        <v>137</v>
      </c>
      <c r="F87" s="94" t="s">
        <v>16</v>
      </c>
      <c r="G87" s="97">
        <v>56</v>
      </c>
      <c r="H87" s="46">
        <f t="shared" si="17"/>
        <v>2800</v>
      </c>
      <c r="I87" s="112">
        <f t="shared" si="18"/>
        <v>2520</v>
      </c>
      <c r="J87" s="49"/>
      <c r="K87" s="16"/>
      <c r="L87" s="49"/>
      <c r="M87" s="16"/>
      <c r="N87" s="49"/>
      <c r="O87" s="16"/>
      <c r="P87" s="56"/>
      <c r="Q87" s="129">
        <f t="shared" si="19"/>
        <v>0</v>
      </c>
      <c r="R87" s="73">
        <f t="shared" si="20"/>
        <v>0</v>
      </c>
    </row>
    <row r="88" spans="1:18" ht="15.75" thickBot="1">
      <c r="A88" s="59" t="s">
        <v>151</v>
      </c>
      <c r="B88" s="20"/>
      <c r="C88" s="92" t="s">
        <v>136</v>
      </c>
      <c r="D88" s="65" t="s">
        <v>98</v>
      </c>
      <c r="E88" s="71" t="s">
        <v>137</v>
      </c>
      <c r="F88" s="94" t="s">
        <v>16</v>
      </c>
      <c r="G88" s="97">
        <v>56</v>
      </c>
      <c r="H88" s="46">
        <f t="shared" si="17"/>
        <v>2800</v>
      </c>
      <c r="I88" s="112">
        <f t="shared" si="18"/>
        <v>2520</v>
      </c>
      <c r="J88" s="49"/>
      <c r="K88" s="16"/>
      <c r="L88" s="49"/>
      <c r="M88" s="16"/>
      <c r="N88" s="49"/>
      <c r="O88" s="16"/>
      <c r="P88" s="56"/>
      <c r="Q88" s="129">
        <f t="shared" si="19"/>
        <v>0</v>
      </c>
      <c r="R88" s="73">
        <f t="shared" si="20"/>
        <v>0</v>
      </c>
    </row>
    <row r="89" spans="1:18" ht="15.75" thickBot="1">
      <c r="A89" s="59" t="s">
        <v>151</v>
      </c>
      <c r="B89" s="20"/>
      <c r="C89" s="92" t="s">
        <v>139</v>
      </c>
      <c r="D89" s="65" t="s">
        <v>7</v>
      </c>
      <c r="E89" s="71" t="s">
        <v>140</v>
      </c>
      <c r="F89" s="94" t="s">
        <v>16</v>
      </c>
      <c r="G89" s="97">
        <v>43</v>
      </c>
      <c r="H89" s="46">
        <f t="shared" si="17"/>
        <v>2150</v>
      </c>
      <c r="I89" s="112">
        <f t="shared" si="18"/>
        <v>1935</v>
      </c>
      <c r="J89" s="49"/>
      <c r="K89" s="16"/>
      <c r="L89" s="49"/>
      <c r="M89" s="16"/>
      <c r="N89" s="49"/>
      <c r="O89" s="16"/>
      <c r="P89" s="56"/>
      <c r="Q89" s="129">
        <f t="shared" si="19"/>
        <v>0</v>
      </c>
      <c r="R89" s="73">
        <f t="shared" si="20"/>
        <v>0</v>
      </c>
    </row>
    <row r="90" spans="1:18" ht="15.75" thickBot="1">
      <c r="A90" s="59" t="s">
        <v>151</v>
      </c>
      <c r="B90" s="20"/>
      <c r="C90" s="92" t="s">
        <v>141</v>
      </c>
      <c r="D90" s="65" t="s">
        <v>11</v>
      </c>
      <c r="E90" s="71" t="s">
        <v>142</v>
      </c>
      <c r="F90" s="94" t="s">
        <v>16</v>
      </c>
      <c r="G90" s="97">
        <v>32</v>
      </c>
      <c r="H90" s="46">
        <f t="shared" si="17"/>
        <v>1600</v>
      </c>
      <c r="I90" s="112">
        <f t="shared" si="18"/>
        <v>1440</v>
      </c>
      <c r="J90" s="49"/>
      <c r="K90" s="16"/>
      <c r="L90" s="49"/>
      <c r="M90" s="16"/>
      <c r="N90" s="49"/>
      <c r="O90" s="16"/>
      <c r="P90" s="56"/>
      <c r="Q90" s="129">
        <f t="shared" si="19"/>
        <v>0</v>
      </c>
      <c r="R90" s="73">
        <f t="shared" si="20"/>
        <v>0</v>
      </c>
    </row>
    <row r="91" spans="1:18" ht="15.75" thickBot="1">
      <c r="A91" s="59" t="s">
        <v>151</v>
      </c>
      <c r="B91" s="20"/>
      <c r="C91" s="92" t="s">
        <v>143</v>
      </c>
      <c r="D91" s="65" t="s">
        <v>7</v>
      </c>
      <c r="E91" s="71" t="s">
        <v>144</v>
      </c>
      <c r="F91" s="94" t="s">
        <v>16</v>
      </c>
      <c r="G91" s="97">
        <v>32</v>
      </c>
      <c r="H91" s="46">
        <f t="shared" si="17"/>
        <v>1600</v>
      </c>
      <c r="I91" s="112">
        <f t="shared" si="18"/>
        <v>1440</v>
      </c>
      <c r="J91" s="49"/>
      <c r="K91" s="16"/>
      <c r="L91" s="49"/>
      <c r="M91" s="16"/>
      <c r="N91" s="49"/>
      <c r="O91" s="16"/>
      <c r="P91" s="56"/>
      <c r="Q91" s="129">
        <f t="shared" si="19"/>
        <v>0</v>
      </c>
      <c r="R91" s="73">
        <f t="shared" si="20"/>
        <v>0</v>
      </c>
    </row>
    <row r="92" spans="1:18" ht="15.75" thickBot="1">
      <c r="A92" s="59" t="s">
        <v>151</v>
      </c>
      <c r="B92" s="20"/>
      <c r="C92" s="92" t="s">
        <v>145</v>
      </c>
      <c r="D92" s="65" t="s">
        <v>28</v>
      </c>
      <c r="E92" s="71" t="s">
        <v>146</v>
      </c>
      <c r="F92" s="94" t="s">
        <v>5</v>
      </c>
      <c r="G92" s="97">
        <v>26</v>
      </c>
      <c r="H92" s="46">
        <f t="shared" si="17"/>
        <v>1300</v>
      </c>
      <c r="I92" s="112">
        <f t="shared" si="18"/>
        <v>1170</v>
      </c>
      <c r="J92" s="49"/>
      <c r="K92" s="16"/>
      <c r="L92" s="49"/>
      <c r="M92" s="16"/>
      <c r="N92" s="49"/>
      <c r="O92" s="16"/>
      <c r="P92" s="134"/>
      <c r="Q92" s="129">
        <f>J92+K92+L92+M92+N92+O92</f>
        <v>0</v>
      </c>
      <c r="R92" s="73">
        <f t="shared" si="20"/>
        <v>0</v>
      </c>
    </row>
    <row r="93" spans="1:18" ht="15.75" thickBot="1">
      <c r="A93" s="59" t="s">
        <v>151</v>
      </c>
      <c r="B93" s="20"/>
      <c r="C93" s="92" t="s">
        <v>143</v>
      </c>
      <c r="D93" s="65" t="s">
        <v>20</v>
      </c>
      <c r="E93" s="71" t="s">
        <v>144</v>
      </c>
      <c r="F93" s="94" t="s">
        <v>16</v>
      </c>
      <c r="G93" s="97">
        <v>31</v>
      </c>
      <c r="H93" s="46">
        <f t="shared" si="17"/>
        <v>1550</v>
      </c>
      <c r="I93" s="112">
        <f t="shared" si="18"/>
        <v>1395</v>
      </c>
      <c r="J93" s="49"/>
      <c r="K93" s="16"/>
      <c r="L93" s="49"/>
      <c r="M93" s="16"/>
      <c r="N93" s="49"/>
      <c r="O93" s="16"/>
      <c r="P93" s="56"/>
      <c r="Q93" s="129">
        <f t="shared" si="19"/>
        <v>0</v>
      </c>
      <c r="R93" s="73">
        <f t="shared" si="20"/>
        <v>0</v>
      </c>
    </row>
    <row r="94" spans="1:18" ht="15.75" thickBot="1">
      <c r="A94" s="60" t="s">
        <v>151</v>
      </c>
      <c r="B94" s="13"/>
      <c r="C94" s="99" t="s">
        <v>147</v>
      </c>
      <c r="D94" s="78" t="s">
        <v>6</v>
      </c>
      <c r="E94" s="79" t="s">
        <v>78</v>
      </c>
      <c r="F94" s="100" t="s">
        <v>16</v>
      </c>
      <c r="G94" s="101">
        <v>20</v>
      </c>
      <c r="H94" s="47">
        <f t="shared" si="17"/>
        <v>1000</v>
      </c>
      <c r="I94" s="113">
        <f t="shared" si="18"/>
        <v>900</v>
      </c>
      <c r="J94" s="81"/>
      <c r="K94" s="82"/>
      <c r="L94" s="81"/>
      <c r="M94" s="82"/>
      <c r="N94" s="81"/>
      <c r="O94" s="82"/>
      <c r="P94" s="83"/>
      <c r="Q94" s="129">
        <f t="shared" si="19"/>
        <v>0</v>
      </c>
      <c r="R94" s="73">
        <f>H94*Q94</f>
        <v>0</v>
      </c>
    </row>
    <row r="95" spans="1:18">
      <c r="A95" s="154" t="s">
        <v>152</v>
      </c>
      <c r="B95" s="155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6"/>
    </row>
    <row r="96" spans="1:18" ht="15.75" thickBot="1">
      <c r="A96" s="157"/>
      <c r="B96" s="158"/>
      <c r="C96" s="160"/>
      <c r="D96" s="160"/>
      <c r="E96" s="160"/>
      <c r="F96" s="160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9"/>
    </row>
    <row r="97" spans="1:22" ht="15.75" thickBot="1">
      <c r="A97" s="59" t="s">
        <v>172</v>
      </c>
      <c r="B97" s="141"/>
      <c r="C97" s="151" t="s">
        <v>155</v>
      </c>
      <c r="D97" s="144" t="s">
        <v>28</v>
      </c>
      <c r="E97" s="148" t="s">
        <v>90</v>
      </c>
      <c r="F97" s="144" t="s">
        <v>16</v>
      </c>
      <c r="G97" s="44">
        <v>47</v>
      </c>
      <c r="H97" s="46">
        <f>G97*50</f>
        <v>2350</v>
      </c>
      <c r="I97" s="112">
        <f>G97*50*0.9</f>
        <v>2115</v>
      </c>
      <c r="J97" s="49"/>
      <c r="K97" s="16"/>
      <c r="L97" s="49"/>
      <c r="M97" s="16"/>
      <c r="N97" s="49"/>
      <c r="O97" s="16"/>
      <c r="P97" s="56"/>
      <c r="Q97" s="129">
        <f>J97+K97+L97+M97+N97+O97+P97</f>
        <v>0</v>
      </c>
      <c r="R97" s="73">
        <f>H97*Q97</f>
        <v>0</v>
      </c>
    </row>
    <row r="98" spans="1:22" ht="15.75" thickBot="1">
      <c r="A98" s="59" t="s">
        <v>174</v>
      </c>
      <c r="B98" s="141"/>
      <c r="C98" s="152" t="s">
        <v>109</v>
      </c>
      <c r="D98" s="145" t="s">
        <v>4</v>
      </c>
      <c r="E98" s="148" t="s">
        <v>90</v>
      </c>
      <c r="F98" s="145" t="s">
        <v>5</v>
      </c>
      <c r="G98" s="44">
        <v>47</v>
      </c>
      <c r="H98" s="46">
        <f t="shared" ref="H98:H110" si="22">G98*50</f>
        <v>2350</v>
      </c>
      <c r="I98" s="112">
        <f t="shared" ref="I98:I110" si="23">G98*50*0.9</f>
        <v>2115</v>
      </c>
      <c r="J98" s="49"/>
      <c r="K98" s="16"/>
      <c r="L98" s="49"/>
      <c r="M98" s="16"/>
      <c r="N98" s="49"/>
      <c r="O98" s="16"/>
      <c r="P98" s="134"/>
      <c r="Q98" s="129">
        <f>J98+K98+L98+M98+N98+O98</f>
        <v>0</v>
      </c>
      <c r="R98" s="73">
        <f t="shared" ref="R98:R114" si="24">H98*Q98</f>
        <v>0</v>
      </c>
    </row>
    <row r="99" spans="1:22" ht="15.75" thickBot="1">
      <c r="A99" s="59" t="s">
        <v>173</v>
      </c>
      <c r="B99" s="141"/>
      <c r="C99" s="152" t="s">
        <v>156</v>
      </c>
      <c r="D99" s="145" t="s">
        <v>60</v>
      </c>
      <c r="E99" s="148" t="s">
        <v>79</v>
      </c>
      <c r="F99" s="145" t="s">
        <v>16</v>
      </c>
      <c r="G99" s="44">
        <v>39</v>
      </c>
      <c r="H99" s="46">
        <f t="shared" si="22"/>
        <v>1950</v>
      </c>
      <c r="I99" s="112">
        <f t="shared" si="23"/>
        <v>1755</v>
      </c>
      <c r="J99" s="49"/>
      <c r="K99" s="16"/>
      <c r="L99" s="49"/>
      <c r="M99" s="16"/>
      <c r="N99" s="49"/>
      <c r="O99" s="16"/>
      <c r="P99" s="56"/>
      <c r="Q99" s="129">
        <f t="shared" ref="Q99:Q114" si="25">J99+K99+L99+M99+N99+O99+P99</f>
        <v>0</v>
      </c>
      <c r="R99" s="73">
        <f t="shared" si="24"/>
        <v>0</v>
      </c>
    </row>
    <row r="100" spans="1:22" ht="15.75" thickBot="1">
      <c r="A100" s="59" t="s">
        <v>174</v>
      </c>
      <c r="B100" s="141"/>
      <c r="C100" s="152" t="s">
        <v>157</v>
      </c>
      <c r="D100" s="145" t="s">
        <v>14</v>
      </c>
      <c r="E100" s="148" t="s">
        <v>158</v>
      </c>
      <c r="F100" s="145" t="s">
        <v>16</v>
      </c>
      <c r="G100" s="44">
        <v>47</v>
      </c>
      <c r="H100" s="46">
        <f t="shared" si="22"/>
        <v>2350</v>
      </c>
      <c r="I100" s="112">
        <f t="shared" si="23"/>
        <v>2115</v>
      </c>
      <c r="J100" s="49"/>
      <c r="K100" s="16"/>
      <c r="L100" s="49"/>
      <c r="M100" s="16"/>
      <c r="N100" s="49"/>
      <c r="O100" s="16"/>
      <c r="P100" s="56"/>
      <c r="Q100" s="129">
        <f t="shared" si="25"/>
        <v>0</v>
      </c>
      <c r="R100" s="73">
        <f t="shared" si="24"/>
        <v>0</v>
      </c>
    </row>
    <row r="101" spans="1:22" ht="15.75" thickBot="1">
      <c r="A101" s="59" t="s">
        <v>172</v>
      </c>
      <c r="B101" s="141"/>
      <c r="C101" s="152" t="s">
        <v>159</v>
      </c>
      <c r="D101" s="146" t="s">
        <v>6</v>
      </c>
      <c r="E101" s="148" t="s">
        <v>78</v>
      </c>
      <c r="F101" s="146" t="s">
        <v>16</v>
      </c>
      <c r="G101" s="44">
        <v>47</v>
      </c>
      <c r="H101" s="46">
        <f t="shared" si="22"/>
        <v>2350</v>
      </c>
      <c r="I101" s="112">
        <f t="shared" si="23"/>
        <v>2115</v>
      </c>
      <c r="J101" s="49"/>
      <c r="K101" s="16"/>
      <c r="L101" s="49"/>
      <c r="M101" s="16"/>
      <c r="N101" s="49"/>
      <c r="O101" s="16"/>
      <c r="P101" s="56"/>
      <c r="Q101" s="129">
        <f t="shared" si="25"/>
        <v>0</v>
      </c>
      <c r="R101" s="73">
        <f t="shared" si="24"/>
        <v>0</v>
      </c>
    </row>
    <row r="102" spans="1:22" ht="15.75" thickBot="1">
      <c r="A102" s="59" t="s">
        <v>174</v>
      </c>
      <c r="B102" s="141"/>
      <c r="C102" s="152" t="s">
        <v>160</v>
      </c>
      <c r="D102" s="145" t="s">
        <v>6</v>
      </c>
      <c r="E102" s="148" t="s">
        <v>78</v>
      </c>
      <c r="F102" s="145" t="s">
        <v>16</v>
      </c>
      <c r="G102" s="44">
        <v>28</v>
      </c>
      <c r="H102" s="46">
        <f t="shared" si="22"/>
        <v>1400</v>
      </c>
      <c r="I102" s="112">
        <f t="shared" si="23"/>
        <v>1260</v>
      </c>
      <c r="J102" s="49"/>
      <c r="K102" s="16"/>
      <c r="L102" s="49"/>
      <c r="M102" s="16"/>
      <c r="N102" s="49"/>
      <c r="O102" s="16"/>
      <c r="P102" s="56"/>
      <c r="Q102" s="129">
        <f t="shared" si="25"/>
        <v>0</v>
      </c>
      <c r="R102" s="73">
        <f t="shared" si="24"/>
        <v>0</v>
      </c>
    </row>
    <row r="103" spans="1:22" ht="15.75" thickBot="1">
      <c r="A103" s="59" t="s">
        <v>173</v>
      </c>
      <c r="B103" s="141"/>
      <c r="C103" s="145" t="s">
        <v>39</v>
      </c>
      <c r="D103" s="145" t="s">
        <v>41</v>
      </c>
      <c r="E103" s="148" t="s">
        <v>80</v>
      </c>
      <c r="F103" s="147" t="s">
        <v>16</v>
      </c>
      <c r="G103" s="44">
        <v>43</v>
      </c>
      <c r="H103" s="46">
        <f t="shared" si="22"/>
        <v>2150</v>
      </c>
      <c r="I103" s="112">
        <f t="shared" si="23"/>
        <v>1935</v>
      </c>
      <c r="J103" s="49"/>
      <c r="K103" s="16"/>
      <c r="L103" s="49"/>
      <c r="M103" s="16"/>
      <c r="N103" s="49"/>
      <c r="O103" s="16"/>
      <c r="P103" s="56"/>
      <c r="Q103" s="129">
        <f t="shared" si="25"/>
        <v>0</v>
      </c>
      <c r="R103" s="73">
        <f t="shared" si="24"/>
        <v>0</v>
      </c>
    </row>
    <row r="104" spans="1:22" ht="15.75" thickBot="1">
      <c r="A104" s="59" t="s">
        <v>173</v>
      </c>
      <c r="B104" s="141"/>
      <c r="C104" s="145" t="s">
        <v>161</v>
      </c>
      <c r="D104" s="145" t="s">
        <v>4</v>
      </c>
      <c r="E104" s="148" t="s">
        <v>158</v>
      </c>
      <c r="F104" s="145" t="s">
        <v>16</v>
      </c>
      <c r="G104" s="44">
        <v>47</v>
      </c>
      <c r="H104" s="46">
        <f t="shared" si="22"/>
        <v>2350</v>
      </c>
      <c r="I104" s="112">
        <f t="shared" si="23"/>
        <v>2115</v>
      </c>
      <c r="J104" s="49"/>
      <c r="K104" s="16"/>
      <c r="L104" s="49"/>
      <c r="M104" s="16"/>
      <c r="N104" s="49"/>
      <c r="O104" s="16"/>
      <c r="P104" s="56"/>
      <c r="Q104" s="129">
        <f t="shared" si="25"/>
        <v>0</v>
      </c>
      <c r="R104" s="73">
        <f t="shared" si="24"/>
        <v>0</v>
      </c>
    </row>
    <row r="105" spans="1:22" ht="15.75" thickBot="1">
      <c r="A105" s="59" t="s">
        <v>174</v>
      </c>
      <c r="B105" s="141"/>
      <c r="C105" s="145" t="s">
        <v>162</v>
      </c>
      <c r="D105" s="145" t="s">
        <v>7</v>
      </c>
      <c r="E105" s="148" t="s">
        <v>79</v>
      </c>
      <c r="F105" s="145" t="s">
        <v>16</v>
      </c>
      <c r="G105" s="44">
        <v>39</v>
      </c>
      <c r="H105" s="46">
        <f t="shared" si="22"/>
        <v>1950</v>
      </c>
      <c r="I105" s="112">
        <f t="shared" si="23"/>
        <v>1755</v>
      </c>
      <c r="J105" s="49"/>
      <c r="K105" s="16"/>
      <c r="L105" s="49"/>
      <c r="M105" s="16"/>
      <c r="N105" s="49"/>
      <c r="O105" s="16"/>
      <c r="P105" s="56"/>
      <c r="Q105" s="129">
        <f t="shared" si="25"/>
        <v>0</v>
      </c>
      <c r="R105" s="73">
        <f t="shared" si="24"/>
        <v>0</v>
      </c>
    </row>
    <row r="106" spans="1:22" ht="15.75" thickBot="1">
      <c r="A106" s="59" t="s">
        <v>174</v>
      </c>
      <c r="B106" s="141"/>
      <c r="C106" s="145" t="s">
        <v>163</v>
      </c>
      <c r="D106" s="145" t="s">
        <v>20</v>
      </c>
      <c r="E106" s="148" t="s">
        <v>79</v>
      </c>
      <c r="F106" s="145" t="s">
        <v>16</v>
      </c>
      <c r="G106" s="44">
        <v>43</v>
      </c>
      <c r="H106" s="46">
        <f t="shared" si="22"/>
        <v>2150</v>
      </c>
      <c r="I106" s="112">
        <f t="shared" si="23"/>
        <v>1935</v>
      </c>
      <c r="J106" s="49"/>
      <c r="K106" s="16"/>
      <c r="L106" s="49"/>
      <c r="M106" s="16"/>
      <c r="N106" s="49"/>
      <c r="O106" s="16"/>
      <c r="P106" s="56"/>
      <c r="Q106" s="129">
        <f t="shared" si="25"/>
        <v>0</v>
      </c>
      <c r="R106" s="73">
        <f t="shared" si="24"/>
        <v>0</v>
      </c>
    </row>
    <row r="107" spans="1:22" ht="15.75" thickBot="1">
      <c r="A107" s="59" t="s">
        <v>174</v>
      </c>
      <c r="B107" s="141"/>
      <c r="C107" s="145" t="s">
        <v>164</v>
      </c>
      <c r="D107" s="145" t="s">
        <v>6</v>
      </c>
      <c r="E107" s="149" t="s">
        <v>165</v>
      </c>
      <c r="F107" s="145" t="s">
        <v>16</v>
      </c>
      <c r="G107" s="44">
        <v>43</v>
      </c>
      <c r="H107" s="46">
        <f t="shared" si="22"/>
        <v>2150</v>
      </c>
      <c r="I107" s="112">
        <f t="shared" si="23"/>
        <v>1935</v>
      </c>
      <c r="J107" s="49"/>
      <c r="K107" s="16"/>
      <c r="L107" s="49"/>
      <c r="M107" s="16"/>
      <c r="N107" s="49"/>
      <c r="O107" s="16"/>
      <c r="P107" s="56"/>
      <c r="Q107" s="129">
        <f t="shared" si="25"/>
        <v>0</v>
      </c>
      <c r="R107" s="73">
        <f t="shared" si="24"/>
        <v>0</v>
      </c>
      <c r="V107" s="153"/>
    </row>
    <row r="108" spans="1:22" ht="15.75" thickBot="1">
      <c r="A108" s="59" t="s">
        <v>173</v>
      </c>
      <c r="B108" s="141"/>
      <c r="C108" s="145" t="s">
        <v>166</v>
      </c>
      <c r="D108" s="145" t="s">
        <v>11</v>
      </c>
      <c r="E108" s="149" t="s">
        <v>158</v>
      </c>
      <c r="F108" s="145" t="s">
        <v>5</v>
      </c>
      <c r="G108" s="44">
        <v>36</v>
      </c>
      <c r="H108" s="46">
        <f t="shared" si="22"/>
        <v>1800</v>
      </c>
      <c r="I108" s="112">
        <f t="shared" si="23"/>
        <v>1620</v>
      </c>
      <c r="J108" s="50"/>
      <c r="K108" s="15"/>
      <c r="L108" s="50"/>
      <c r="M108" s="15"/>
      <c r="N108" s="50"/>
      <c r="O108" s="15"/>
      <c r="P108" s="133"/>
      <c r="Q108" s="129">
        <f>J108+K108+L108+M108+N108+O108</f>
        <v>0</v>
      </c>
      <c r="R108" s="73">
        <f t="shared" si="24"/>
        <v>0</v>
      </c>
    </row>
    <row r="109" spans="1:22" ht="15.75" thickBot="1">
      <c r="A109" s="59" t="s">
        <v>174</v>
      </c>
      <c r="B109" s="141"/>
      <c r="C109" s="145" t="s">
        <v>167</v>
      </c>
      <c r="D109" s="145" t="s">
        <v>28</v>
      </c>
      <c r="E109" s="149" t="s">
        <v>168</v>
      </c>
      <c r="F109" s="145" t="s">
        <v>16</v>
      </c>
      <c r="G109" s="44">
        <v>43</v>
      </c>
      <c r="H109" s="46">
        <f t="shared" si="22"/>
        <v>2150</v>
      </c>
      <c r="I109" s="112">
        <f t="shared" si="23"/>
        <v>1935</v>
      </c>
      <c r="J109" s="50"/>
      <c r="K109" s="15"/>
      <c r="L109" s="50"/>
      <c r="M109" s="15"/>
      <c r="N109" s="50"/>
      <c r="O109" s="15"/>
      <c r="P109" s="55"/>
      <c r="Q109" s="129">
        <f t="shared" si="25"/>
        <v>0</v>
      </c>
      <c r="R109" s="73">
        <f t="shared" si="24"/>
        <v>0</v>
      </c>
    </row>
    <row r="110" spans="1:22" ht="15.75" thickBot="1">
      <c r="A110" s="59" t="s">
        <v>174</v>
      </c>
      <c r="B110" s="141"/>
      <c r="C110" s="145" t="s">
        <v>169</v>
      </c>
      <c r="D110" s="145" t="s">
        <v>170</v>
      </c>
      <c r="E110" s="149" t="s">
        <v>171</v>
      </c>
      <c r="F110" s="145" t="s">
        <v>5</v>
      </c>
      <c r="G110" s="44">
        <v>39</v>
      </c>
      <c r="H110" s="46">
        <f t="shared" si="22"/>
        <v>1950</v>
      </c>
      <c r="I110" s="112">
        <f t="shared" si="23"/>
        <v>1755</v>
      </c>
      <c r="J110" s="49"/>
      <c r="K110" s="16"/>
      <c r="L110" s="49"/>
      <c r="M110" s="16"/>
      <c r="N110" s="49"/>
      <c r="O110" s="16"/>
      <c r="P110" s="134"/>
      <c r="Q110" s="129">
        <f>J110+K110+L110+M110+N110+O110</f>
        <v>0</v>
      </c>
      <c r="R110" s="73">
        <f t="shared" si="24"/>
        <v>0</v>
      </c>
    </row>
    <row r="111" spans="1:22" ht="15.75" thickBot="1">
      <c r="A111" s="59"/>
      <c r="B111" s="141"/>
      <c r="C111" s="40"/>
      <c r="D111" s="40"/>
      <c r="E111" s="41"/>
      <c r="F111" s="40"/>
      <c r="G111" s="44"/>
      <c r="H111" s="46"/>
      <c r="I111" s="48"/>
      <c r="J111" s="50"/>
      <c r="K111" s="15"/>
      <c r="L111" s="50"/>
      <c r="M111" s="15"/>
      <c r="N111" s="50"/>
      <c r="O111" s="15"/>
      <c r="P111" s="55"/>
      <c r="Q111" s="129">
        <f t="shared" si="25"/>
        <v>0</v>
      </c>
      <c r="R111" s="73">
        <f t="shared" si="24"/>
        <v>0</v>
      </c>
    </row>
    <row r="112" spans="1:22" ht="15.75" thickBot="1">
      <c r="A112" s="59"/>
      <c r="B112" s="141"/>
      <c r="C112" s="40"/>
      <c r="D112" s="40"/>
      <c r="E112" s="41"/>
      <c r="F112" s="40"/>
      <c r="G112" s="44"/>
      <c r="H112" s="46"/>
      <c r="I112" s="48"/>
      <c r="J112" s="50"/>
      <c r="K112" s="15"/>
      <c r="L112" s="50"/>
      <c r="M112" s="15"/>
      <c r="N112" s="50"/>
      <c r="O112" s="15"/>
      <c r="P112" s="55"/>
      <c r="Q112" s="129">
        <f t="shared" si="25"/>
        <v>0</v>
      </c>
      <c r="R112" s="73">
        <f t="shared" si="24"/>
        <v>0</v>
      </c>
    </row>
    <row r="113" spans="1:18" ht="15.75" thickBot="1">
      <c r="A113" s="59"/>
      <c r="B113" s="141"/>
      <c r="C113" s="40"/>
      <c r="D113" s="40"/>
      <c r="E113" s="41"/>
      <c r="F113" s="40"/>
      <c r="G113" s="44"/>
      <c r="H113" s="46"/>
      <c r="I113" s="48"/>
      <c r="J113" s="50"/>
      <c r="K113" s="15"/>
      <c r="L113" s="50"/>
      <c r="M113" s="15"/>
      <c r="N113" s="50"/>
      <c r="O113" s="15"/>
      <c r="P113" s="55"/>
      <c r="Q113" s="129">
        <f t="shared" si="25"/>
        <v>0</v>
      </c>
      <c r="R113" s="73">
        <f t="shared" si="24"/>
        <v>0</v>
      </c>
    </row>
    <row r="114" spans="1:18" ht="15.75" thickBot="1">
      <c r="A114" s="102"/>
      <c r="B114" s="150"/>
      <c r="C114" s="103"/>
      <c r="D114" s="103"/>
      <c r="E114" s="104"/>
      <c r="F114" s="103"/>
      <c r="G114" s="105"/>
      <c r="H114" s="106"/>
      <c r="I114" s="107"/>
      <c r="J114" s="108"/>
      <c r="K114" s="109"/>
      <c r="L114" s="108"/>
      <c r="M114" s="109"/>
      <c r="N114" s="108"/>
      <c r="O114" s="109"/>
      <c r="P114" s="110"/>
      <c r="Q114" s="129">
        <f t="shared" si="25"/>
        <v>0</v>
      </c>
      <c r="R114" s="73">
        <f t="shared" si="24"/>
        <v>0</v>
      </c>
    </row>
    <row r="115" spans="1:18" ht="15.75" thickBot="1">
      <c r="A115" s="23" t="s">
        <v>153</v>
      </c>
      <c r="B115" s="28" t="s">
        <v>23</v>
      </c>
      <c r="C115" s="24"/>
      <c r="D115" s="26"/>
      <c r="E115" s="142"/>
      <c r="F115" s="26"/>
      <c r="G115" s="143"/>
      <c r="H115" s="27"/>
      <c r="I115" s="27"/>
      <c r="J115" s="25">
        <f>J9+J10+J11+J12+J13+J14+J15+J16+J17+J18+J19+J20+J21+J22+J23+J24+J25+J26+J27+J28+J29+J30+J31+J32+J33+J34+J35+J36+J37+J38+J39+J40+J41+J42+J43+J44+J45+J46+J47+J48+J49+J50+J51+J52+J53+J56+J57+J58+J59+J60+J61+J62+J63+J64+J65+J66+J67+J70+J71+J72+J73+J74+J75+J76+J77+J80+J81+J82+J83+J84+J85+J86+J87+J88+J89+J90+J91+J92+J93+J94+J97+J98+J99+J100+J101+J102+J103+J104+J105+J106+J107+J108+J109+J110+J111+J112+J113+J114</f>
        <v>0</v>
      </c>
      <c r="K115" s="25">
        <f t="shared" ref="K115:O115" si="26">K9+K10+K11+K12+K13+K14+K15+K16+K17+K18+K19+K20+K21+K22+K23+K24+K25+K26+K27+K28+K29+K30+K31+K32+K33+K34+K35+K36+K37+K38+K39+K40+K41+K42+K43+K44+K45+K46+K47+K48+K49+K50+K51+K52+K53+K56+K57+K58+K59+K60+K61+K62+K63+K64+K65+K66+K67+K70+K71+K72+K73+K74+K75+K76+K77+K80+K81+K82+K83+K84+K85+K86+K87+K88+K89+K90+K91+K92+K93+K94+K97+K98+K99+K100+K101+K102+K103+K104+K105+K106+K107+K108+K109+K110+K111+K112+K113+K114</f>
        <v>0</v>
      </c>
      <c r="L115" s="25">
        <f t="shared" si="26"/>
        <v>0</v>
      </c>
      <c r="M115" s="25">
        <f t="shared" si="26"/>
        <v>0</v>
      </c>
      <c r="N115" s="25">
        <f t="shared" si="26"/>
        <v>0</v>
      </c>
      <c r="O115" s="25">
        <f t="shared" si="26"/>
        <v>0</v>
      </c>
      <c r="P115" s="25">
        <f>P9+P10+P11+P12+P13+P14+P15+P16+P17+P18+P19+P20+P21+P22+P23+P24+P25+P26+P27+P28+P29+P30+P31+P32+P33+P34+P35+P36+P37+P38+P39+P40+P41+P42+P43+P44+P45+P46+P47+P48+P49+P50+P51+P52+P53+P56+P57+P58+P59+P60+P61+P62+P63+P64+P65+P66+P67+P70+P71+P72+P73+P74+P75+P76+P77+P80+P81+P82+P83+P84+P85+P86+P87+P88+P89+P90+P91+P92+P93+P94+P97+P99+P100+P101+P102+P103+P104+P105+P106+P107+P109+P111+P112+P113+P114</f>
        <v>0</v>
      </c>
      <c r="Q115" s="25">
        <f>Q9+Q10+Q11+Q12+Q13+Q14+Q15+Q16+Q17+Q18+Q19+Q20+Q21+Q22+Q23+Q24+Q25+Q26+Q27+Q28+Q29+Q30+Q31+Q32+Q33+Q34+Q35+Q36+Q37+Q38+Q39+Q40+Q41+Q42+Q43+Q44+Q45+Q46+Q47+Q48+Q49+Q50+Q51+Q52+Q53+Q56+Q57+Q58+Q59+Q60+Q61+Q62+Q63+Q64+Q65+Q66+Q67+Q70+Q71+Q72+Q73+Q74+Q75+Q76+Q77+Q80+Q81+Q82+Q83+Q84+Q85+Q86+Q87+Q88+Q89+Q90+Q91+Q92+Q93+Q94+Q97+Q98+Q99+Q100+Q101+Q102+Q103+Q104+Q105+Q106+Q107+Q108+Q109+Q110+Q111+Q112+Q113+Q114</f>
        <v>0</v>
      </c>
      <c r="R115" s="25">
        <f>R9+R10+R11+R12+R13+R14+R15+R16+R17+R18+R19+R20+R21+R22+R23+R24+R25+R26+R27+R28+R29+R30+R31+R32+R33+R34+R35+R36+R37+R38+R39+R40+R41+R42+R43+R44+R45+R46+R47+R48+R49+R50+R51+R52+R53+R56+R57+R58+R59+R60+R61+R62+R63+R64+R65+R66+R67+R70+R71+R72+R73+R74+R75+R76+R77+R80+R81+R82+R83+R84+R85+R86+R87+R88+R89+R90+R91+R92+R93+R94+R97+R106+R107+R108+R109+R110+R111+R112+R113+R114</f>
        <v>0</v>
      </c>
    </row>
  </sheetData>
  <autoFilter ref="A6:R61"/>
  <sortState ref="C98:F110">
    <sortCondition ref="C54"/>
  </sortState>
  <mergeCells count="9">
    <mergeCell ref="A78:R79"/>
    <mergeCell ref="A95:R96"/>
    <mergeCell ref="A54:R55"/>
    <mergeCell ref="D1:F1"/>
    <mergeCell ref="D2:F2"/>
    <mergeCell ref="B2:C2"/>
    <mergeCell ref="A68:R69"/>
    <mergeCell ref="A7:R8"/>
    <mergeCell ref="D3:R3"/>
  </mergeCells>
  <phoneticPr fontId="3" type="noConversion"/>
  <pageMargins left="0" right="0.16" top="0" bottom="0" header="0" footer="0"/>
  <pageSetup paperSize="9" scale="9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Заказ Magnolica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2013-03-15T03:36:37Z</cp:lastPrinted>
  <dcterms:created xsi:type="dcterms:W3CDTF">2006-09-16T00:00:00Z</dcterms:created>
  <dcterms:modified xsi:type="dcterms:W3CDTF">2014-07-08T07:27:31Z</dcterms:modified>
</cp:coreProperties>
</file>