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definedNames>
    <definedName name="_xlnm._FilterDatabase" localSheetId="0" hidden="1">'Ответы на форму'!$A$1:$T$1</definedName>
  </definedNames>
  <calcPr calcId="114210"/>
</workbook>
</file>

<file path=xl/calcChain.xml><?xml version="1.0" encoding="utf-8"?>
<calcChain xmlns="http://schemas.openxmlformats.org/spreadsheetml/2006/main">
  <c r="L36" i="1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2"/>
  <c r="K37"/>
  <c r="K36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2"/>
  <c r="H8"/>
  <c r="H9"/>
  <c r="H10"/>
  <c r="H11"/>
  <c r="H12"/>
  <c r="H13"/>
  <c r="H14"/>
  <c r="H7"/>
  <c r="I29"/>
  <c r="I35"/>
  <c r="I34"/>
  <c r="I33"/>
  <c r="I32"/>
  <c r="I31"/>
  <c r="I30"/>
  <c r="I28"/>
  <c r="I26"/>
  <c r="I25"/>
  <c r="I24"/>
  <c r="I23"/>
  <c r="I22"/>
  <c r="I21"/>
  <c r="I20"/>
  <c r="I19"/>
  <c r="I17"/>
  <c r="I16"/>
  <c r="I15"/>
  <c r="I14"/>
  <c r="I6"/>
  <c r="I5"/>
  <c r="I4"/>
  <c r="I3"/>
  <c r="I2"/>
  <c r="H21"/>
  <c r="H22"/>
  <c r="H23"/>
  <c r="H24"/>
  <c r="H25"/>
  <c r="H26"/>
  <c r="H27"/>
  <c r="H28"/>
  <c r="H29"/>
  <c r="H30"/>
  <c r="H31"/>
  <c r="H32"/>
  <c r="H33"/>
  <c r="H34"/>
  <c r="H35"/>
  <c r="H20"/>
  <c r="H3"/>
  <c r="H4"/>
  <c r="H5"/>
  <c r="H6"/>
  <c r="H15"/>
  <c r="H16"/>
  <c r="H17"/>
  <c r="H18"/>
  <c r="H19"/>
  <c r="H2"/>
  <c r="G5"/>
</calcChain>
</file>

<file path=xl/sharedStrings.xml><?xml version="1.0" encoding="utf-8"?>
<sst xmlns="http://schemas.openxmlformats.org/spreadsheetml/2006/main" count="130" uniqueCount="88">
  <si>
    <t>НИК</t>
  </si>
  <si>
    <t>АРТИКУЛ</t>
  </si>
  <si>
    <t>НАИМЕНОВАНИЕ (Строго как на сайте)</t>
  </si>
  <si>
    <t>Размер</t>
  </si>
  <si>
    <t>Количество</t>
  </si>
  <si>
    <t>Цвет (если нет вариантов выбора-то пишите "как на фото")</t>
  </si>
  <si>
    <t>Цена (за 1 ед)</t>
  </si>
  <si>
    <t>_Бабочка_</t>
  </si>
  <si>
    <t>синий</t>
  </si>
  <si>
    <t>как на фото</t>
  </si>
  <si>
    <t>Анита30</t>
  </si>
  <si>
    <t>платье</t>
  </si>
  <si>
    <t>Гелиос</t>
  </si>
  <si>
    <t xml:space="preserve">Шорты </t>
  </si>
  <si>
    <t>Дегтярёва Ю.Ю.</t>
  </si>
  <si>
    <t>ЗАКЛЮКОВА ЕЛЕНА</t>
  </si>
  <si>
    <t>АРТ 190403(190404)</t>
  </si>
  <si>
    <t>Костюм</t>
  </si>
  <si>
    <t>изумруд</t>
  </si>
  <si>
    <t>МайнЛибедих</t>
  </si>
  <si>
    <t>бирюза</t>
  </si>
  <si>
    <t>Мишка Гамми</t>
  </si>
  <si>
    <t>молочный</t>
  </si>
  <si>
    <t>Стриповна</t>
  </si>
  <si>
    <t>Брюки трикотаж</t>
  </si>
  <si>
    <t>любой</t>
  </si>
  <si>
    <t>Noki$$ing</t>
  </si>
  <si>
    <t>Брюки трик м</t>
  </si>
  <si>
    <t>Vkusss</t>
  </si>
  <si>
    <t>190403(190404)</t>
  </si>
  <si>
    <t xml:space="preserve">Костюм  </t>
  </si>
  <si>
    <t>САВИНА</t>
  </si>
  <si>
    <t>Платье</t>
  </si>
  <si>
    <t>indi.87</t>
  </si>
  <si>
    <t>красный</t>
  </si>
  <si>
    <t>Харламова Анна</t>
  </si>
  <si>
    <t>91609 больш  ТМ Lusiming</t>
  </si>
  <si>
    <t>Куртка демис д ТМ Lusiming</t>
  </si>
  <si>
    <t xml:space="preserve"> Шорты</t>
  </si>
  <si>
    <t>Красный</t>
  </si>
  <si>
    <t>МамаТима</t>
  </si>
  <si>
    <t>Кофта м</t>
  </si>
  <si>
    <t>Как на фото</t>
  </si>
  <si>
    <t>Virom</t>
  </si>
  <si>
    <t>лосины</t>
  </si>
  <si>
    <t>юбка</t>
  </si>
  <si>
    <t>комплект</t>
  </si>
  <si>
    <t>690629-1 син</t>
  </si>
  <si>
    <t>комбинезон</t>
  </si>
  <si>
    <t>635110 A</t>
  </si>
  <si>
    <t>200360 си</t>
  </si>
  <si>
    <t>Туника</t>
  </si>
  <si>
    <t>толстовка</t>
  </si>
  <si>
    <t>Varentina</t>
  </si>
  <si>
    <t xml:space="preserve">ВL-1324856 </t>
  </si>
  <si>
    <t xml:space="preserve">Нарядное платье для выпускного бала </t>
  </si>
  <si>
    <t>Нарядное платье для выпускного бала</t>
  </si>
  <si>
    <t>5 лет</t>
  </si>
  <si>
    <t>таняд</t>
  </si>
  <si>
    <t>бирюза,замена малина</t>
  </si>
  <si>
    <t>89771-1</t>
  </si>
  <si>
    <t>Бриджи дж</t>
  </si>
  <si>
    <t>Рубашка</t>
  </si>
  <si>
    <t>синий (замена любой)</t>
  </si>
  <si>
    <t>Оксан@</t>
  </si>
  <si>
    <t>682286-A</t>
  </si>
  <si>
    <t>Водолазка шк</t>
  </si>
  <si>
    <t>Липовичка</t>
  </si>
  <si>
    <t>ZHANETA</t>
  </si>
  <si>
    <t>ЧЕРНЫЙ</t>
  </si>
  <si>
    <t>Бабочка</t>
  </si>
  <si>
    <t>GLU</t>
  </si>
  <si>
    <t>КОМПЛЕКТ</t>
  </si>
  <si>
    <t>СИРЕНЕВЫЙ</t>
  </si>
  <si>
    <t>Варюшка</t>
  </si>
  <si>
    <t>ПРИСТРОЙ</t>
  </si>
  <si>
    <t>100 и 120</t>
  </si>
  <si>
    <t>белая</t>
  </si>
  <si>
    <t>водолазка</t>
  </si>
  <si>
    <t>BL-1324856</t>
  </si>
  <si>
    <t>костюм спорт</t>
  </si>
  <si>
    <t>Мама Лизи</t>
  </si>
  <si>
    <t>С ОРГ %</t>
  </si>
  <si>
    <t>ИТОГО К ОПЛАТЕ</t>
  </si>
  <si>
    <t>ОПЛАЧЕНО</t>
  </si>
  <si>
    <t>ОПЛАЧЕНО-ДЕПОЗИТ</t>
  </si>
  <si>
    <t>ТР</t>
  </si>
  <si>
    <t>пересорт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</si>
</sst>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5">
    <font>
      <sz val="10"/>
      <name val="Arial"/>
    </font>
    <font>
      <b/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1" fontId="2" fillId="2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wrapText="1"/>
    </xf>
    <xf numFmtId="1" fontId="0" fillId="2" borderId="1" xfId="0" applyNumberFormat="1" applyFill="1" applyBorder="1"/>
    <xf numFmtId="1" fontId="0" fillId="0" borderId="1" xfId="0" applyNumberFormat="1" applyFill="1" applyBorder="1"/>
    <xf numFmtId="1" fontId="4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pane ySplit="1" topLeftCell="A2" activePane="bottomLeft" state="frozen"/>
      <selection pane="bottomLeft" activeCell="A29" sqref="A29"/>
    </sheetView>
  </sheetViews>
  <sheetFormatPr defaultColWidth="14.42578125" defaultRowHeight="12.75" customHeight="1"/>
  <cols>
    <col min="1" max="7" width="17.28515625" style="2" customWidth="1"/>
    <col min="8" max="9" width="17.28515625" style="11" customWidth="1"/>
    <col min="10" max="10" width="17.28515625" style="2" hidden="1" customWidth="1"/>
    <col min="11" max="11" width="11" style="2" hidden="1" customWidth="1"/>
    <col min="12" max="12" width="17.28515625" style="11" customWidth="1"/>
    <col min="13" max="20" width="17.28515625" style="2" customWidth="1"/>
    <col min="21" max="16384" width="14.42578125" style="2"/>
  </cols>
  <sheetData>
    <row r="1" spans="1:20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9" t="s">
        <v>82</v>
      </c>
      <c r="I1" s="9" t="s">
        <v>83</v>
      </c>
      <c r="J1" s="1" t="s">
        <v>84</v>
      </c>
      <c r="L1" s="12" t="s">
        <v>86</v>
      </c>
    </row>
    <row r="2" spans="1:20" s="4" customFormat="1">
      <c r="A2" s="3" t="s">
        <v>7</v>
      </c>
      <c r="B2" s="3" t="s">
        <v>60</v>
      </c>
      <c r="C2" s="3" t="s">
        <v>61</v>
      </c>
      <c r="D2" s="3">
        <v>110</v>
      </c>
      <c r="E2" s="3">
        <v>1</v>
      </c>
      <c r="F2" s="3" t="s">
        <v>9</v>
      </c>
      <c r="G2" s="3">
        <v>630</v>
      </c>
      <c r="H2" s="5">
        <f>G2*1.15</f>
        <v>724.5</v>
      </c>
      <c r="I2" s="10">
        <f>H2</f>
        <v>724.5</v>
      </c>
      <c r="J2" s="4">
        <v>725</v>
      </c>
      <c r="K2" s="4">
        <f>G2/40</f>
        <v>15.75</v>
      </c>
      <c r="L2" s="10">
        <f>K2*0.54</f>
        <v>8.5050000000000008</v>
      </c>
    </row>
    <row r="3" spans="1:20" s="4" customFormat="1">
      <c r="A3" s="3" t="s">
        <v>71</v>
      </c>
      <c r="B3" s="5">
        <v>690583690584</v>
      </c>
      <c r="C3" s="3" t="s">
        <v>72</v>
      </c>
      <c r="D3" s="3">
        <v>114</v>
      </c>
      <c r="E3" s="3">
        <v>1</v>
      </c>
      <c r="F3" s="3" t="s">
        <v>73</v>
      </c>
      <c r="G3" s="3">
        <v>780</v>
      </c>
      <c r="H3" s="5">
        <f t="shared" ref="H3:H19" si="0">G3*1.15</f>
        <v>896.99999999999989</v>
      </c>
      <c r="I3" s="5">
        <f>H3</f>
        <v>896.99999999999989</v>
      </c>
      <c r="J3" s="3">
        <v>897</v>
      </c>
      <c r="K3" s="4">
        <f t="shared" ref="K3:K35" si="1">G3/40</f>
        <v>19.5</v>
      </c>
      <c r="L3" s="10">
        <f t="shared" ref="L3:L35" si="2">K3*0.54</f>
        <v>10.530000000000001</v>
      </c>
      <c r="M3" s="3"/>
      <c r="N3" s="3"/>
      <c r="O3" s="3"/>
      <c r="P3" s="3"/>
      <c r="Q3" s="3"/>
      <c r="R3" s="3"/>
      <c r="S3" s="3"/>
      <c r="T3" s="3"/>
    </row>
    <row r="4" spans="1:20" s="4" customFormat="1">
      <c r="A4" s="3" t="s">
        <v>33</v>
      </c>
      <c r="B4" s="3">
        <v>690427</v>
      </c>
      <c r="C4" s="3" t="s">
        <v>17</v>
      </c>
      <c r="D4" s="3">
        <v>122</v>
      </c>
      <c r="E4" s="3">
        <v>1</v>
      </c>
      <c r="F4" s="3" t="s">
        <v>34</v>
      </c>
      <c r="G4" s="3">
        <v>900</v>
      </c>
      <c r="H4" s="5">
        <f t="shared" si="0"/>
        <v>1035</v>
      </c>
      <c r="I4" s="5">
        <f>H4</f>
        <v>1035</v>
      </c>
      <c r="J4" s="3">
        <v>1035</v>
      </c>
      <c r="K4" s="4">
        <f t="shared" si="1"/>
        <v>22.5</v>
      </c>
      <c r="L4" s="10">
        <f t="shared" si="2"/>
        <v>12.15</v>
      </c>
      <c r="M4" s="3"/>
      <c r="N4" s="3"/>
      <c r="O4" s="3"/>
      <c r="P4" s="3"/>
      <c r="Q4" s="3"/>
      <c r="R4" s="3"/>
      <c r="S4" s="3"/>
      <c r="T4" s="3"/>
    </row>
    <row r="5" spans="1:20" s="4" customFormat="1">
      <c r="A5" s="3" t="s">
        <v>26</v>
      </c>
      <c r="B5" s="3">
        <v>38914</v>
      </c>
      <c r="C5" s="3" t="s">
        <v>27</v>
      </c>
      <c r="D5" s="3" t="s">
        <v>76</v>
      </c>
      <c r="E5" s="3">
        <v>2</v>
      </c>
      <c r="F5" s="3" t="s">
        <v>8</v>
      </c>
      <c r="G5" s="3">
        <f>420*2</f>
        <v>840</v>
      </c>
      <c r="H5" s="5">
        <f t="shared" si="0"/>
        <v>965.99999999999989</v>
      </c>
      <c r="I5" s="5">
        <f>H5</f>
        <v>965.99999999999989</v>
      </c>
      <c r="J5" s="3">
        <v>966</v>
      </c>
      <c r="K5" s="4">
        <f t="shared" si="1"/>
        <v>21</v>
      </c>
      <c r="L5" s="10">
        <f t="shared" si="2"/>
        <v>11.34</v>
      </c>
      <c r="M5" s="3"/>
      <c r="N5" s="3"/>
      <c r="O5" s="3"/>
      <c r="P5" s="3"/>
      <c r="Q5" s="3"/>
      <c r="R5" s="3"/>
      <c r="S5" s="3"/>
      <c r="T5" s="3"/>
    </row>
    <row r="6" spans="1:20" s="4" customFormat="1" ht="38.25">
      <c r="A6" s="3" t="s">
        <v>53</v>
      </c>
      <c r="B6" s="3" t="s">
        <v>54</v>
      </c>
      <c r="C6" s="3" t="s">
        <v>55</v>
      </c>
      <c r="D6" s="3">
        <v>8</v>
      </c>
      <c r="E6" s="3">
        <v>1</v>
      </c>
      <c r="F6" s="3" t="s">
        <v>9</v>
      </c>
      <c r="G6" s="3">
        <v>1480</v>
      </c>
      <c r="H6" s="5">
        <f t="shared" si="0"/>
        <v>1701.9999999999998</v>
      </c>
      <c r="I6" s="5">
        <f>H6</f>
        <v>1701.9999999999998</v>
      </c>
      <c r="J6" s="3">
        <v>1702</v>
      </c>
      <c r="K6" s="4">
        <f t="shared" si="1"/>
        <v>37</v>
      </c>
      <c r="L6" s="10">
        <f t="shared" si="2"/>
        <v>19.98</v>
      </c>
      <c r="M6" s="3"/>
      <c r="N6" s="3"/>
      <c r="O6" s="3"/>
      <c r="P6" s="3"/>
      <c r="Q6" s="3"/>
      <c r="R6" s="3"/>
      <c r="S6" s="3"/>
      <c r="T6" s="3"/>
    </row>
    <row r="7" spans="1:20">
      <c r="A7" s="6" t="s">
        <v>43</v>
      </c>
      <c r="B7" s="6" t="s">
        <v>29</v>
      </c>
      <c r="C7" s="6" t="s">
        <v>17</v>
      </c>
      <c r="D7" s="6">
        <v>114</v>
      </c>
      <c r="E7" s="6">
        <v>1</v>
      </c>
      <c r="F7" s="6" t="s">
        <v>18</v>
      </c>
      <c r="G7" s="6">
        <v>1180</v>
      </c>
      <c r="H7" s="5">
        <f>G7*1.15</f>
        <v>1357</v>
      </c>
      <c r="I7" s="7"/>
      <c r="J7" s="6"/>
      <c r="K7" s="4">
        <f t="shared" si="1"/>
        <v>29.5</v>
      </c>
      <c r="L7" s="10">
        <f t="shared" si="2"/>
        <v>15.930000000000001</v>
      </c>
      <c r="M7" s="6"/>
      <c r="N7" s="6"/>
      <c r="O7" s="6"/>
      <c r="P7" s="6"/>
      <c r="Q7" s="6"/>
      <c r="R7" s="6"/>
      <c r="S7" s="6"/>
      <c r="T7" s="6"/>
    </row>
    <row r="8" spans="1:20">
      <c r="A8" s="6" t="s">
        <v>43</v>
      </c>
      <c r="B8" s="6">
        <v>38914</v>
      </c>
      <c r="C8" s="6" t="s">
        <v>24</v>
      </c>
      <c r="D8" s="6">
        <v>90</v>
      </c>
      <c r="E8" s="6">
        <v>1</v>
      </c>
      <c r="F8" s="6" t="s">
        <v>8</v>
      </c>
      <c r="G8" s="6">
        <v>420</v>
      </c>
      <c r="H8" s="5">
        <f t="shared" ref="H8:H14" si="3">G8*1.15</f>
        <v>482.99999999999994</v>
      </c>
      <c r="K8" s="4">
        <f t="shared" si="1"/>
        <v>10.5</v>
      </c>
      <c r="L8" s="10">
        <f t="shared" si="2"/>
        <v>5.67</v>
      </c>
    </row>
    <row r="9" spans="1:20">
      <c r="A9" s="6" t="s">
        <v>43</v>
      </c>
      <c r="B9" s="6">
        <v>190264</v>
      </c>
      <c r="C9" s="6" t="s">
        <v>45</v>
      </c>
      <c r="D9" s="6">
        <v>114</v>
      </c>
      <c r="E9" s="6">
        <v>1</v>
      </c>
      <c r="F9" s="6" t="s">
        <v>9</v>
      </c>
      <c r="G9" s="6">
        <v>470</v>
      </c>
      <c r="H9" s="5">
        <f t="shared" si="3"/>
        <v>540.5</v>
      </c>
      <c r="I9" s="7"/>
      <c r="J9" s="6"/>
      <c r="K9" s="4">
        <f t="shared" si="1"/>
        <v>11.75</v>
      </c>
      <c r="L9" s="10">
        <f t="shared" si="2"/>
        <v>6.3450000000000006</v>
      </c>
      <c r="M9" s="6"/>
      <c r="N9" s="6"/>
      <c r="O9" s="6"/>
      <c r="P9" s="6"/>
      <c r="Q9" s="6"/>
      <c r="R9" s="6"/>
      <c r="S9" s="6"/>
      <c r="T9" s="6"/>
    </row>
    <row r="10" spans="1:20" ht="12" customHeight="1">
      <c r="A10" s="6" t="s">
        <v>43</v>
      </c>
      <c r="B10" s="7">
        <v>680810181056</v>
      </c>
      <c r="C10" s="6" t="s">
        <v>46</v>
      </c>
      <c r="D10" s="6">
        <v>116</v>
      </c>
      <c r="E10" s="6">
        <v>1</v>
      </c>
      <c r="F10" s="6" t="s">
        <v>9</v>
      </c>
      <c r="G10" s="6">
        <v>610</v>
      </c>
      <c r="H10" s="5">
        <f t="shared" si="3"/>
        <v>701.5</v>
      </c>
      <c r="I10" s="7"/>
      <c r="J10" s="6"/>
      <c r="K10" s="4">
        <f t="shared" si="1"/>
        <v>15.25</v>
      </c>
      <c r="L10" s="10">
        <f t="shared" si="2"/>
        <v>8.2350000000000012</v>
      </c>
      <c r="M10" s="6"/>
      <c r="N10" s="6"/>
      <c r="O10" s="6"/>
      <c r="P10" s="6"/>
      <c r="Q10" s="6"/>
      <c r="R10" s="6"/>
      <c r="S10" s="6"/>
      <c r="T10" s="6"/>
    </row>
    <row r="11" spans="1:20" ht="12" customHeight="1">
      <c r="A11" s="6" t="s">
        <v>43</v>
      </c>
      <c r="B11" s="6" t="s">
        <v>47</v>
      </c>
      <c r="C11" s="6" t="s">
        <v>48</v>
      </c>
      <c r="D11" s="6">
        <v>122</v>
      </c>
      <c r="E11" s="6">
        <v>1</v>
      </c>
      <c r="F11" s="6" t="s">
        <v>9</v>
      </c>
      <c r="G11" s="6">
        <v>520</v>
      </c>
      <c r="H11" s="5">
        <f t="shared" si="3"/>
        <v>598</v>
      </c>
      <c r="I11" s="7"/>
      <c r="J11" s="6"/>
      <c r="K11" s="4">
        <f t="shared" si="1"/>
        <v>13</v>
      </c>
      <c r="L11" s="10">
        <f t="shared" si="2"/>
        <v>7.0200000000000005</v>
      </c>
      <c r="M11" s="6"/>
      <c r="N11" s="6"/>
      <c r="O11" s="6"/>
      <c r="P11" s="6"/>
      <c r="Q11" s="6"/>
      <c r="R11" s="6"/>
      <c r="S11" s="6"/>
      <c r="T11" s="6"/>
    </row>
    <row r="12" spans="1:20">
      <c r="A12" s="6" t="s">
        <v>43</v>
      </c>
      <c r="B12" s="6" t="s">
        <v>49</v>
      </c>
      <c r="C12" s="6" t="s">
        <v>44</v>
      </c>
      <c r="D12" s="6">
        <v>122</v>
      </c>
      <c r="E12" s="6">
        <v>1</v>
      </c>
      <c r="F12" s="6" t="s">
        <v>9</v>
      </c>
      <c r="G12" s="6">
        <v>310</v>
      </c>
      <c r="H12" s="5">
        <f t="shared" si="3"/>
        <v>356.5</v>
      </c>
      <c r="I12" s="7"/>
      <c r="J12" s="6"/>
      <c r="K12" s="4">
        <f t="shared" si="1"/>
        <v>7.75</v>
      </c>
      <c r="L12" s="10">
        <f t="shared" si="2"/>
        <v>4.1850000000000005</v>
      </c>
      <c r="M12" s="6"/>
      <c r="N12" s="6"/>
      <c r="O12" s="6"/>
      <c r="P12" s="6"/>
      <c r="Q12" s="6"/>
      <c r="R12" s="6"/>
      <c r="S12" s="6"/>
      <c r="T12" s="6"/>
    </row>
    <row r="13" spans="1:20">
      <c r="A13" s="6" t="s">
        <v>43</v>
      </c>
      <c r="B13" s="6" t="s">
        <v>50</v>
      </c>
      <c r="C13" s="6" t="s">
        <v>51</v>
      </c>
      <c r="D13" s="6">
        <v>122</v>
      </c>
      <c r="E13" s="6">
        <v>1</v>
      </c>
      <c r="F13" s="6" t="s">
        <v>9</v>
      </c>
      <c r="G13" s="6">
        <v>510</v>
      </c>
      <c r="H13" s="5">
        <f t="shared" si="3"/>
        <v>586.5</v>
      </c>
      <c r="I13" s="7"/>
      <c r="J13" s="6"/>
      <c r="K13" s="4">
        <f t="shared" si="1"/>
        <v>12.75</v>
      </c>
      <c r="L13" s="10">
        <f t="shared" si="2"/>
        <v>6.8850000000000007</v>
      </c>
      <c r="M13" s="6"/>
      <c r="N13" s="6"/>
      <c r="O13" s="6"/>
      <c r="P13" s="6"/>
      <c r="Q13" s="6"/>
      <c r="R13" s="6"/>
      <c r="S13" s="6"/>
      <c r="T13" s="6"/>
    </row>
    <row r="14" spans="1:20" s="4" customFormat="1">
      <c r="A14" s="3" t="s">
        <v>43</v>
      </c>
      <c r="B14" s="3">
        <v>2020018</v>
      </c>
      <c r="C14" s="3" t="s">
        <v>52</v>
      </c>
      <c r="D14" s="3">
        <v>90</v>
      </c>
      <c r="E14" s="3">
        <v>1</v>
      </c>
      <c r="F14" s="3" t="s">
        <v>9</v>
      </c>
      <c r="G14" s="3">
        <v>400</v>
      </c>
      <c r="H14" s="5">
        <f t="shared" si="3"/>
        <v>459.99999999999994</v>
      </c>
      <c r="I14" s="5">
        <f>SUM(H7:H14)</f>
        <v>5083</v>
      </c>
      <c r="J14" s="3">
        <v>5083</v>
      </c>
      <c r="K14" s="4">
        <f t="shared" si="1"/>
        <v>10</v>
      </c>
      <c r="L14" s="10">
        <f t="shared" si="2"/>
        <v>5.4</v>
      </c>
      <c r="M14" s="3"/>
      <c r="N14" s="3"/>
      <c r="O14" s="3"/>
      <c r="P14" s="3"/>
      <c r="Q14" s="3"/>
      <c r="R14" s="3"/>
      <c r="S14" s="3"/>
      <c r="T14" s="3"/>
    </row>
    <row r="15" spans="1:20" s="4" customFormat="1">
      <c r="A15" s="3" t="s">
        <v>28</v>
      </c>
      <c r="B15" s="3" t="s">
        <v>29</v>
      </c>
      <c r="C15" s="3" t="s">
        <v>30</v>
      </c>
      <c r="D15" s="3">
        <v>130</v>
      </c>
      <c r="E15" s="3">
        <v>1</v>
      </c>
      <c r="F15" s="3" t="s">
        <v>18</v>
      </c>
      <c r="G15" s="3">
        <v>1180</v>
      </c>
      <c r="H15" s="5">
        <f t="shared" si="0"/>
        <v>1357</v>
      </c>
      <c r="I15" s="5">
        <f>H15</f>
        <v>1357</v>
      </c>
      <c r="J15" s="3">
        <v>1357</v>
      </c>
      <c r="K15" s="4">
        <f t="shared" si="1"/>
        <v>29.5</v>
      </c>
      <c r="L15" s="10">
        <f t="shared" si="2"/>
        <v>15.930000000000001</v>
      </c>
      <c r="M15" s="3"/>
      <c r="N15" s="3"/>
      <c r="O15" s="3"/>
      <c r="P15" s="3"/>
      <c r="Q15" s="3"/>
      <c r="R15" s="3"/>
      <c r="S15" s="3"/>
      <c r="T15" s="3"/>
    </row>
    <row r="16" spans="1:20" s="4" customFormat="1">
      <c r="A16" s="3" t="s">
        <v>68</v>
      </c>
      <c r="B16" s="3" t="s">
        <v>70</v>
      </c>
      <c r="C16" s="3" t="s">
        <v>70</v>
      </c>
      <c r="D16" s="3">
        <v>1</v>
      </c>
      <c r="E16" s="3">
        <v>1</v>
      </c>
      <c r="F16" s="3" t="s">
        <v>69</v>
      </c>
      <c r="G16" s="3">
        <v>40</v>
      </c>
      <c r="H16" s="5">
        <f t="shared" si="0"/>
        <v>46</v>
      </c>
      <c r="I16" s="5">
        <f>H16</f>
        <v>46</v>
      </c>
      <c r="J16" s="3">
        <v>46</v>
      </c>
      <c r="K16" s="4">
        <f t="shared" si="1"/>
        <v>1</v>
      </c>
      <c r="L16" s="10">
        <f t="shared" si="2"/>
        <v>0.54</v>
      </c>
      <c r="M16" s="3"/>
      <c r="N16" s="3"/>
      <c r="O16" s="3"/>
      <c r="P16" s="3"/>
      <c r="Q16" s="3"/>
      <c r="R16" s="3"/>
      <c r="S16" s="3"/>
      <c r="T16" s="3"/>
    </row>
    <row r="17" spans="1:20" s="4" customFormat="1">
      <c r="A17" s="3" t="s">
        <v>10</v>
      </c>
      <c r="B17" s="3">
        <v>690424</v>
      </c>
      <c r="C17" s="3" t="s">
        <v>11</v>
      </c>
      <c r="D17" s="3">
        <v>114</v>
      </c>
      <c r="E17" s="3">
        <v>1</v>
      </c>
      <c r="F17" s="3" t="s">
        <v>8</v>
      </c>
      <c r="G17" s="3">
        <v>400</v>
      </c>
      <c r="H17" s="5">
        <f t="shared" si="0"/>
        <v>459.99999999999994</v>
      </c>
      <c r="I17" s="5">
        <f>H17</f>
        <v>459.99999999999994</v>
      </c>
      <c r="J17" s="3">
        <v>460</v>
      </c>
      <c r="K17" s="4">
        <f t="shared" si="1"/>
        <v>10</v>
      </c>
      <c r="L17" s="10">
        <f t="shared" si="2"/>
        <v>5.4</v>
      </c>
      <c r="M17" s="3"/>
      <c r="N17" s="3"/>
      <c r="O17" s="3"/>
      <c r="P17" s="3"/>
      <c r="Q17" s="3"/>
      <c r="R17" s="3"/>
      <c r="S17" s="3"/>
      <c r="T17" s="3"/>
    </row>
    <row r="18" spans="1:20">
      <c r="A18" s="6" t="s">
        <v>74</v>
      </c>
      <c r="B18" s="2">
        <v>33960</v>
      </c>
      <c r="C18" s="6" t="s">
        <v>32</v>
      </c>
      <c r="D18" s="6">
        <v>100</v>
      </c>
      <c r="E18" s="6">
        <v>1</v>
      </c>
      <c r="F18" s="6" t="s">
        <v>20</v>
      </c>
      <c r="G18" s="6">
        <v>400</v>
      </c>
      <c r="H18" s="5">
        <f t="shared" si="0"/>
        <v>459.99999999999994</v>
      </c>
      <c r="I18" s="7"/>
      <c r="J18" s="6"/>
      <c r="K18" s="4">
        <f t="shared" si="1"/>
        <v>10</v>
      </c>
      <c r="L18" s="10">
        <f t="shared" si="2"/>
        <v>5.4</v>
      </c>
      <c r="M18" s="6"/>
      <c r="N18" s="6"/>
      <c r="O18" s="6"/>
      <c r="P18" s="6"/>
      <c r="Q18" s="6"/>
      <c r="R18" s="6"/>
      <c r="S18" s="6"/>
      <c r="T18" s="6"/>
    </row>
    <row r="19" spans="1:20" s="4" customFormat="1">
      <c r="A19" s="3" t="s">
        <v>74</v>
      </c>
      <c r="B19" s="4">
        <v>23279</v>
      </c>
      <c r="C19" s="3" t="s">
        <v>78</v>
      </c>
      <c r="D19" s="3">
        <v>100</v>
      </c>
      <c r="E19" s="3">
        <v>1</v>
      </c>
      <c r="F19" s="3" t="s">
        <v>9</v>
      </c>
      <c r="G19" s="3">
        <v>380</v>
      </c>
      <c r="H19" s="5">
        <f t="shared" si="0"/>
        <v>436.99999999999994</v>
      </c>
      <c r="I19" s="5">
        <f>H18+H19</f>
        <v>896.99999999999989</v>
      </c>
      <c r="J19" s="3">
        <v>897</v>
      </c>
      <c r="K19" s="4">
        <f t="shared" si="1"/>
        <v>9.5</v>
      </c>
      <c r="L19" s="10">
        <f t="shared" si="2"/>
        <v>5.1300000000000008</v>
      </c>
      <c r="M19" s="3"/>
      <c r="N19" s="3"/>
      <c r="O19" s="3"/>
      <c r="P19" s="3"/>
      <c r="Q19" s="3"/>
      <c r="R19" s="3"/>
      <c r="S19" s="3"/>
      <c r="T19" s="3"/>
    </row>
    <row r="20" spans="1:20" s="4" customFormat="1" ht="25.5">
      <c r="A20" s="3" t="s">
        <v>12</v>
      </c>
      <c r="B20" s="3">
        <v>13605</v>
      </c>
      <c r="C20" s="3" t="s">
        <v>13</v>
      </c>
      <c r="D20" s="3">
        <v>130</v>
      </c>
      <c r="E20" s="3">
        <v>1</v>
      </c>
      <c r="F20" s="3" t="s">
        <v>8</v>
      </c>
      <c r="G20" s="3">
        <v>340</v>
      </c>
      <c r="H20" s="5">
        <f>G20*1.15</f>
        <v>390.99999999999994</v>
      </c>
      <c r="I20" s="5">
        <f t="shared" ref="I20:I26" si="4">H20</f>
        <v>390.99999999999994</v>
      </c>
      <c r="J20" s="3" t="s">
        <v>85</v>
      </c>
      <c r="K20" s="4">
        <f t="shared" si="1"/>
        <v>8.5</v>
      </c>
      <c r="L20" s="10">
        <f t="shared" si="2"/>
        <v>4.59</v>
      </c>
      <c r="M20" s="3" t="s">
        <v>87</v>
      </c>
      <c r="N20" s="3"/>
      <c r="O20" s="3"/>
      <c r="P20" s="3"/>
      <c r="Q20" s="3"/>
      <c r="R20" s="3"/>
      <c r="S20" s="3"/>
      <c r="T20" s="3"/>
    </row>
    <row r="21" spans="1:20" s="4" customFormat="1" ht="38.25">
      <c r="A21" s="3" t="s">
        <v>14</v>
      </c>
      <c r="B21" s="3" t="s">
        <v>79</v>
      </c>
      <c r="C21" s="3" t="s">
        <v>56</v>
      </c>
      <c r="D21" s="3" t="s">
        <v>57</v>
      </c>
      <c r="E21" s="3">
        <v>1</v>
      </c>
      <c r="F21" s="3" t="s">
        <v>9</v>
      </c>
      <c r="G21" s="3">
        <v>1480</v>
      </c>
      <c r="H21" s="5">
        <f>G21*1.15</f>
        <v>1701.9999999999998</v>
      </c>
      <c r="I21" s="5">
        <f t="shared" si="4"/>
        <v>1701.9999999999998</v>
      </c>
      <c r="J21" s="3">
        <v>1702</v>
      </c>
      <c r="K21" s="4">
        <f t="shared" si="1"/>
        <v>37</v>
      </c>
      <c r="L21" s="10">
        <f t="shared" si="2"/>
        <v>19.98</v>
      </c>
      <c r="M21" s="3"/>
      <c r="N21" s="3"/>
      <c r="O21" s="3"/>
      <c r="P21" s="3"/>
      <c r="Q21" s="3"/>
      <c r="R21" s="3"/>
      <c r="S21" s="3"/>
      <c r="T21" s="3"/>
    </row>
    <row r="22" spans="1:20" s="4" customFormat="1" ht="25.5">
      <c r="A22" s="3" t="s">
        <v>15</v>
      </c>
      <c r="B22" s="3" t="s">
        <v>16</v>
      </c>
      <c r="C22" s="3" t="s">
        <v>17</v>
      </c>
      <c r="D22" s="3">
        <v>122</v>
      </c>
      <c r="E22" s="3">
        <v>1</v>
      </c>
      <c r="F22" s="3" t="s">
        <v>18</v>
      </c>
      <c r="G22" s="3">
        <v>1180</v>
      </c>
      <c r="H22" s="5">
        <f t="shared" ref="H22:H35" si="5">G22*1.15</f>
        <v>1357</v>
      </c>
      <c r="I22" s="5">
        <f t="shared" si="4"/>
        <v>1357</v>
      </c>
      <c r="J22" s="3">
        <v>1360</v>
      </c>
      <c r="K22" s="4">
        <f t="shared" si="1"/>
        <v>29.5</v>
      </c>
      <c r="L22" s="10">
        <f t="shared" si="2"/>
        <v>15.930000000000001</v>
      </c>
      <c r="M22" s="3"/>
      <c r="N22" s="3"/>
      <c r="O22" s="3"/>
      <c r="P22" s="3"/>
      <c r="Q22" s="3"/>
      <c r="R22" s="3"/>
      <c r="S22" s="3"/>
      <c r="T22" s="3"/>
    </row>
    <row r="23" spans="1:20" s="4" customFormat="1">
      <c r="A23" s="4" t="s">
        <v>67</v>
      </c>
      <c r="B23" s="4">
        <v>681143</v>
      </c>
      <c r="C23" s="3" t="s">
        <v>80</v>
      </c>
      <c r="D23" s="3">
        <v>122</v>
      </c>
      <c r="E23" s="3">
        <v>1</v>
      </c>
      <c r="F23" s="3" t="s">
        <v>9</v>
      </c>
      <c r="G23" s="3">
        <v>1000</v>
      </c>
      <c r="H23" s="5">
        <f t="shared" si="5"/>
        <v>1150</v>
      </c>
      <c r="I23" s="5">
        <f t="shared" si="4"/>
        <v>1150</v>
      </c>
      <c r="J23" s="3">
        <v>1150</v>
      </c>
      <c r="K23" s="4">
        <f t="shared" si="1"/>
        <v>25</v>
      </c>
      <c r="L23" s="10">
        <f t="shared" si="2"/>
        <v>13.5</v>
      </c>
      <c r="M23" s="3"/>
      <c r="N23" s="3"/>
      <c r="O23" s="3"/>
      <c r="P23" s="3"/>
      <c r="Q23" s="3"/>
      <c r="R23" s="3"/>
      <c r="S23" s="3"/>
      <c r="T23" s="3"/>
    </row>
    <row r="24" spans="1:20" s="4" customFormat="1">
      <c r="A24" s="3" t="s">
        <v>19</v>
      </c>
      <c r="B24" s="3">
        <v>33960</v>
      </c>
      <c r="C24" s="3" t="s">
        <v>11</v>
      </c>
      <c r="D24" s="3">
        <v>90</v>
      </c>
      <c r="E24" s="3">
        <v>1</v>
      </c>
      <c r="F24" s="3" t="s">
        <v>20</v>
      </c>
      <c r="G24" s="3">
        <v>400</v>
      </c>
      <c r="H24" s="5">
        <f t="shared" si="5"/>
        <v>459.99999999999994</v>
      </c>
      <c r="I24" s="5">
        <f t="shared" si="4"/>
        <v>459.99999999999994</v>
      </c>
      <c r="J24" s="3">
        <v>460</v>
      </c>
      <c r="K24" s="4">
        <f t="shared" si="1"/>
        <v>10</v>
      </c>
      <c r="L24" s="10">
        <f t="shared" si="2"/>
        <v>5.4</v>
      </c>
      <c r="M24" s="3"/>
      <c r="N24" s="3"/>
      <c r="O24" s="3"/>
      <c r="P24" s="3"/>
      <c r="Q24" s="3"/>
      <c r="R24" s="3"/>
      <c r="S24" s="3"/>
      <c r="T24" s="3"/>
    </row>
    <row r="25" spans="1:20" s="4" customFormat="1">
      <c r="A25" s="4" t="s">
        <v>81</v>
      </c>
      <c r="B25" s="4">
        <v>681143</v>
      </c>
      <c r="C25" s="3" t="s">
        <v>80</v>
      </c>
      <c r="D25" s="3">
        <v>106</v>
      </c>
      <c r="E25" s="4">
        <v>1</v>
      </c>
      <c r="F25" s="3" t="s">
        <v>9</v>
      </c>
      <c r="G25" s="3">
        <v>1000</v>
      </c>
      <c r="H25" s="5">
        <f t="shared" si="5"/>
        <v>1150</v>
      </c>
      <c r="I25" s="5">
        <f t="shared" si="4"/>
        <v>1150</v>
      </c>
      <c r="J25" s="3">
        <v>1150</v>
      </c>
      <c r="K25" s="4">
        <f t="shared" si="1"/>
        <v>25</v>
      </c>
      <c r="L25" s="10">
        <f t="shared" si="2"/>
        <v>13.5</v>
      </c>
      <c r="M25" s="3"/>
      <c r="N25" s="3"/>
      <c r="O25" s="3"/>
      <c r="P25" s="3"/>
      <c r="Q25" s="3"/>
      <c r="R25" s="3"/>
      <c r="S25" s="3"/>
      <c r="T25" s="3"/>
    </row>
    <row r="26" spans="1:20" s="4" customFormat="1">
      <c r="A26" s="3" t="s">
        <v>40</v>
      </c>
      <c r="B26" s="3">
        <v>307539</v>
      </c>
      <c r="C26" s="3" t="s">
        <v>41</v>
      </c>
      <c r="D26" s="3">
        <v>134</v>
      </c>
      <c r="E26" s="3">
        <v>1</v>
      </c>
      <c r="F26" s="3" t="s">
        <v>42</v>
      </c>
      <c r="G26" s="3">
        <v>540</v>
      </c>
      <c r="H26" s="5">
        <f t="shared" si="5"/>
        <v>621</v>
      </c>
      <c r="I26" s="5">
        <f t="shared" si="4"/>
        <v>621</v>
      </c>
      <c r="J26" s="3">
        <v>621</v>
      </c>
      <c r="K26" s="4">
        <f t="shared" si="1"/>
        <v>13.5</v>
      </c>
      <c r="L26" s="10">
        <f t="shared" si="2"/>
        <v>7.2900000000000009</v>
      </c>
      <c r="M26" s="3"/>
      <c r="N26" s="3"/>
      <c r="O26" s="3"/>
      <c r="P26" s="3"/>
      <c r="Q26" s="3"/>
      <c r="R26" s="3"/>
      <c r="S26" s="3"/>
      <c r="T26" s="3"/>
    </row>
    <row r="27" spans="1:20">
      <c r="A27" s="6" t="s">
        <v>21</v>
      </c>
      <c r="B27" s="6">
        <v>610203</v>
      </c>
      <c r="C27" s="6" t="s">
        <v>62</v>
      </c>
      <c r="D27" s="6">
        <v>122</v>
      </c>
      <c r="E27" s="6">
        <v>1</v>
      </c>
      <c r="F27" s="6" t="s">
        <v>77</v>
      </c>
      <c r="G27" s="6">
        <v>500</v>
      </c>
      <c r="H27" s="5">
        <f t="shared" si="5"/>
        <v>575</v>
      </c>
      <c r="I27" s="7"/>
      <c r="J27" s="6"/>
      <c r="K27" s="4">
        <f t="shared" si="1"/>
        <v>12.5</v>
      </c>
      <c r="L27" s="10">
        <f t="shared" si="2"/>
        <v>6.75</v>
      </c>
      <c r="M27" s="6"/>
      <c r="N27" s="6"/>
      <c r="O27" s="6"/>
      <c r="P27" s="6"/>
      <c r="Q27" s="6"/>
      <c r="R27" s="6"/>
      <c r="S27" s="6"/>
      <c r="T27" s="6"/>
    </row>
    <row r="28" spans="1:20" s="4" customFormat="1">
      <c r="A28" s="3" t="s">
        <v>21</v>
      </c>
      <c r="B28" s="3">
        <v>13688</v>
      </c>
      <c r="C28" s="3" t="s">
        <v>38</v>
      </c>
      <c r="D28" s="3">
        <v>100</v>
      </c>
      <c r="E28" s="3">
        <v>1</v>
      </c>
      <c r="F28" s="3" t="s">
        <v>39</v>
      </c>
      <c r="G28" s="3">
        <v>290</v>
      </c>
      <c r="H28" s="5">
        <f t="shared" si="5"/>
        <v>333.5</v>
      </c>
      <c r="I28" s="10">
        <f>H27+H28</f>
        <v>908.5</v>
      </c>
      <c r="J28" s="4">
        <v>909</v>
      </c>
      <c r="K28" s="4">
        <f t="shared" si="1"/>
        <v>7.25</v>
      </c>
      <c r="L28" s="10">
        <f t="shared" si="2"/>
        <v>3.915</v>
      </c>
      <c r="M28" s="4" t="s">
        <v>87</v>
      </c>
    </row>
    <row r="29" spans="1:20" s="4" customFormat="1">
      <c r="A29" s="3" t="s">
        <v>64</v>
      </c>
      <c r="B29" s="3" t="s">
        <v>65</v>
      </c>
      <c r="C29" s="3" t="s">
        <v>66</v>
      </c>
      <c r="D29" s="3">
        <v>130</v>
      </c>
      <c r="E29" s="3">
        <v>1</v>
      </c>
      <c r="F29" s="3" t="s">
        <v>22</v>
      </c>
      <c r="G29" s="3">
        <v>580</v>
      </c>
      <c r="H29" s="5">
        <f t="shared" si="5"/>
        <v>667</v>
      </c>
      <c r="I29" s="5">
        <f t="shared" ref="I29:I35" si="6">H29</f>
        <v>667</v>
      </c>
      <c r="J29" s="3">
        <v>667</v>
      </c>
      <c r="K29" s="4">
        <f t="shared" si="1"/>
        <v>14.5</v>
      </c>
      <c r="L29" s="10">
        <f t="shared" si="2"/>
        <v>7.83</v>
      </c>
      <c r="M29" s="3"/>
      <c r="N29" s="3"/>
      <c r="O29" s="3"/>
      <c r="P29" s="3"/>
      <c r="Q29" s="3"/>
      <c r="R29" s="3"/>
      <c r="S29" s="3"/>
      <c r="T29" s="3"/>
    </row>
    <row r="30" spans="1:20">
      <c r="A30" s="6" t="s">
        <v>75</v>
      </c>
      <c r="B30" s="2">
        <v>33960</v>
      </c>
      <c r="C30" s="6" t="s">
        <v>32</v>
      </c>
      <c r="D30" s="6">
        <v>80</v>
      </c>
      <c r="E30" s="6">
        <v>1</v>
      </c>
      <c r="F30" s="6" t="s">
        <v>20</v>
      </c>
      <c r="G30" s="6">
        <v>400</v>
      </c>
      <c r="H30" s="5">
        <f t="shared" si="5"/>
        <v>459.99999999999994</v>
      </c>
      <c r="I30" s="7">
        <f t="shared" si="6"/>
        <v>459.99999999999994</v>
      </c>
      <c r="J30" s="6"/>
      <c r="K30" s="4">
        <f t="shared" si="1"/>
        <v>10</v>
      </c>
      <c r="L30" s="10">
        <f t="shared" si="2"/>
        <v>5.4</v>
      </c>
      <c r="M30" s="6"/>
      <c r="N30" s="6"/>
      <c r="O30" s="6"/>
      <c r="P30" s="6"/>
      <c r="Q30" s="6"/>
      <c r="R30" s="6"/>
      <c r="S30" s="6"/>
      <c r="T30" s="6"/>
    </row>
    <row r="31" spans="1:20">
      <c r="A31" s="6" t="s">
        <v>75</v>
      </c>
      <c r="B31" s="2">
        <v>38914</v>
      </c>
      <c r="C31" s="6" t="s">
        <v>24</v>
      </c>
      <c r="D31" s="6">
        <v>130</v>
      </c>
      <c r="E31" s="6">
        <v>1</v>
      </c>
      <c r="F31" s="6" t="s">
        <v>9</v>
      </c>
      <c r="G31" s="6">
        <v>420</v>
      </c>
      <c r="H31" s="5">
        <f t="shared" si="5"/>
        <v>482.99999999999994</v>
      </c>
      <c r="I31" s="11">
        <f t="shared" si="6"/>
        <v>482.99999999999994</v>
      </c>
      <c r="K31" s="4">
        <f t="shared" si="1"/>
        <v>10.5</v>
      </c>
      <c r="L31" s="10">
        <f t="shared" si="2"/>
        <v>5.67</v>
      </c>
    </row>
    <row r="32" spans="1:20" s="4" customFormat="1" ht="12.75" customHeight="1">
      <c r="A32" s="3" t="s">
        <v>31</v>
      </c>
      <c r="B32" s="3">
        <v>33960</v>
      </c>
      <c r="C32" s="3" t="s">
        <v>32</v>
      </c>
      <c r="D32" s="3">
        <v>110</v>
      </c>
      <c r="E32" s="3">
        <v>1</v>
      </c>
      <c r="F32" s="3" t="s">
        <v>25</v>
      </c>
      <c r="G32" s="3">
        <v>400</v>
      </c>
      <c r="H32" s="5">
        <f t="shared" si="5"/>
        <v>459.99999999999994</v>
      </c>
      <c r="I32" s="10">
        <f t="shared" si="6"/>
        <v>459.99999999999994</v>
      </c>
      <c r="J32" s="4">
        <v>460</v>
      </c>
      <c r="K32" s="4">
        <f t="shared" si="1"/>
        <v>10</v>
      </c>
      <c r="L32" s="10">
        <f t="shared" si="2"/>
        <v>5.4</v>
      </c>
    </row>
    <row r="33" spans="1:12" s="4" customFormat="1" ht="12.75" customHeight="1">
      <c r="A33" s="3" t="s">
        <v>23</v>
      </c>
      <c r="B33" s="3">
        <v>38914</v>
      </c>
      <c r="C33" s="3" t="s">
        <v>24</v>
      </c>
      <c r="D33" s="3">
        <v>110</v>
      </c>
      <c r="E33" s="3">
        <v>1</v>
      </c>
      <c r="F33" s="3" t="s">
        <v>63</v>
      </c>
      <c r="G33" s="3">
        <v>420</v>
      </c>
      <c r="H33" s="5">
        <f t="shared" si="5"/>
        <v>482.99999999999994</v>
      </c>
      <c r="I33" s="10">
        <f t="shared" si="6"/>
        <v>482.99999999999994</v>
      </c>
      <c r="J33" s="4">
        <v>483</v>
      </c>
      <c r="K33" s="4">
        <f t="shared" si="1"/>
        <v>10.5</v>
      </c>
      <c r="L33" s="10">
        <f t="shared" si="2"/>
        <v>5.67</v>
      </c>
    </row>
    <row r="34" spans="1:12" s="4" customFormat="1" ht="12.75" customHeight="1">
      <c r="A34" s="3" t="s">
        <v>58</v>
      </c>
      <c r="B34" s="3">
        <v>33960</v>
      </c>
      <c r="C34" s="3" t="s">
        <v>11</v>
      </c>
      <c r="D34" s="3">
        <v>120</v>
      </c>
      <c r="E34" s="3">
        <v>1</v>
      </c>
      <c r="F34" s="3" t="s">
        <v>59</v>
      </c>
      <c r="G34" s="3">
        <v>400</v>
      </c>
      <c r="H34" s="5">
        <f t="shared" si="5"/>
        <v>459.99999999999994</v>
      </c>
      <c r="I34" s="10">
        <f t="shared" si="6"/>
        <v>459.99999999999994</v>
      </c>
      <c r="K34" s="4">
        <f t="shared" si="1"/>
        <v>10</v>
      </c>
      <c r="L34" s="10">
        <f t="shared" si="2"/>
        <v>5.4</v>
      </c>
    </row>
    <row r="35" spans="1:12" s="4" customFormat="1" ht="12.75" customHeight="1">
      <c r="A35" s="3" t="s">
        <v>35</v>
      </c>
      <c r="B35" s="3" t="s">
        <v>36</v>
      </c>
      <c r="C35" s="3" t="s">
        <v>37</v>
      </c>
      <c r="D35" s="3">
        <v>122</v>
      </c>
      <c r="E35" s="3">
        <v>1</v>
      </c>
      <c r="F35" s="3" t="s">
        <v>8</v>
      </c>
      <c r="G35" s="3">
        <v>1560</v>
      </c>
      <c r="H35" s="5">
        <f t="shared" si="5"/>
        <v>1793.9999999999998</v>
      </c>
      <c r="I35" s="10">
        <f t="shared" si="6"/>
        <v>1793.9999999999998</v>
      </c>
      <c r="J35" s="4">
        <v>1794</v>
      </c>
      <c r="K35" s="4">
        <f t="shared" si="1"/>
        <v>39</v>
      </c>
      <c r="L35" s="10">
        <f t="shared" si="2"/>
        <v>21.060000000000002</v>
      </c>
    </row>
    <row r="36" spans="1:12">
      <c r="C36" s="8"/>
      <c r="K36" s="2">
        <f>SUM(K2:K35)</f>
        <v>559</v>
      </c>
      <c r="L36" s="11">
        <f>SUM(L2:L35)</f>
        <v>301.86</v>
      </c>
    </row>
    <row r="37" spans="1:12" ht="12.75" customHeight="1">
      <c r="K37" s="2">
        <f>300/K36</f>
        <v>0.53667262969588547</v>
      </c>
    </row>
  </sheetData>
  <autoFilter ref="A1:T1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2015-03-10T09:14:59Z</dcterms:created>
  <dcterms:modified xsi:type="dcterms:W3CDTF">2015-03-20T17:20:54Z</dcterms:modified>
</cp:coreProperties>
</file>