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_xlnm._FilterDatabase" localSheetId="2" hidden="1">'Лист1'!$B$1:$D$1</definedName>
  </definedNames>
  <calcPr fullCalcOnLoad="1" refMode="R1C1"/>
</workbook>
</file>

<file path=xl/sharedStrings.xml><?xml version="1.0" encoding="utf-8"?>
<sst xmlns="http://schemas.openxmlformats.org/spreadsheetml/2006/main" count="87" uniqueCount="63">
  <si>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</si>
  <si>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</si>
  <si>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</si>
  <si>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</si>
  <si>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</si>
  <si>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</si>
  <si>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</si>
  <si>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</si>
  <si>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</si>
  <si>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</si>
  <si>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>А-570</t>
  </si>
  <si>
    <t>А-380</t>
  </si>
  <si>
    <t>бирюза</t>
  </si>
  <si>
    <t>черный</t>
  </si>
  <si>
    <t>голубой</t>
  </si>
  <si>
    <t>СветВасильевна </t>
  </si>
  <si>
    <t>TOA </t>
  </si>
  <si>
    <t>Svetulik </t>
  </si>
  <si>
    <t>Аринуся </t>
  </si>
  <si>
    <t>желтый</t>
  </si>
  <si>
    <t>коралл</t>
  </si>
  <si>
    <t>А-320</t>
  </si>
  <si>
    <t>черное море</t>
  </si>
  <si>
    <t>св.коричневый</t>
  </si>
  <si>
    <t>Третьячиха </t>
  </si>
  <si>
    <t>СправедливаяЯ </t>
  </si>
  <si>
    <t>lyuda-kindt </t>
  </si>
  <si>
    <t>Пушочек </t>
  </si>
  <si>
    <t>Вишневая Леди </t>
  </si>
  <si>
    <t>Черная орхидея </t>
  </si>
  <si>
    <t>Валерия2008 </t>
  </si>
  <si>
    <t>Anna1501 </t>
  </si>
  <si>
    <t>sem.oly </t>
  </si>
  <si>
    <t>кошечка любимая </t>
  </si>
  <si>
    <t>Таньчик 22 </t>
  </si>
  <si>
    <t>Lapin </t>
  </si>
  <si>
    <t>СветлаЯ </t>
  </si>
  <si>
    <t>Анна Паутова </t>
  </si>
  <si>
    <t>Вален </t>
  </si>
  <si>
    <t>ТиМиля </t>
  </si>
  <si>
    <t>tanysha&amp; </t>
  </si>
  <si>
    <t>indiya </t>
  </si>
  <si>
    <t>Мама Львёнка </t>
  </si>
  <si>
    <t>зеленое яблоко</t>
  </si>
  <si>
    <t>А-580</t>
  </si>
  <si>
    <t>А-500</t>
  </si>
  <si>
    <t>зеленый</t>
  </si>
  <si>
    <t>А-350</t>
  </si>
  <si>
    <t>амаретто</t>
  </si>
  <si>
    <t>кремовый</t>
  </si>
  <si>
    <t>лазурь-белый</t>
  </si>
  <si>
    <t>ваниль</t>
  </si>
  <si>
    <t>капучино</t>
  </si>
  <si>
    <t>черный-цикламен</t>
  </si>
  <si>
    <t>86-81</t>
  </si>
  <si>
    <t>табачный</t>
  </si>
  <si>
    <t>аквамарин</t>
  </si>
  <si>
    <t>светло-серый</t>
  </si>
  <si>
    <t>коричневый</t>
  </si>
  <si>
    <t>горький шоколад</t>
  </si>
  <si>
    <t>Цвет</t>
  </si>
  <si>
    <t>Цена</t>
  </si>
  <si>
    <t>irenium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</si>
</sst>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32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2" fillId="33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Размер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Лист1!$D$2:$D$34</c:f>
              <c:numCache>
                <c:ptCount val="33"/>
                <c:pt idx="0">
                  <c:v>42</c:v>
                </c:pt>
                <c:pt idx="1">
                  <c:v>52</c:v>
                </c:pt>
                <c:pt idx="2">
                  <c:v>46</c:v>
                </c:pt>
                <c:pt idx="3">
                  <c:v>54</c:v>
                </c:pt>
                <c:pt idx="4">
                  <c:v>44</c:v>
                </c:pt>
                <c:pt idx="5">
                  <c:v>44</c:v>
                </c:pt>
                <c:pt idx="6">
                  <c:v>46</c:v>
                </c:pt>
                <c:pt idx="7">
                  <c:v>52</c:v>
                </c:pt>
                <c:pt idx="8">
                  <c:v>42</c:v>
                </c:pt>
                <c:pt idx="9">
                  <c:v>56</c:v>
                </c:pt>
                <c:pt idx="10">
                  <c:v>48</c:v>
                </c:pt>
                <c:pt idx="11">
                  <c:v>48</c:v>
                </c:pt>
                <c:pt idx="12">
                  <c:v>56</c:v>
                </c:pt>
                <c:pt idx="13">
                  <c:v>44</c:v>
                </c:pt>
                <c:pt idx="14">
                  <c:v>54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46</c:v>
                </c:pt>
                <c:pt idx="19">
                  <c:v>44</c:v>
                </c:pt>
                <c:pt idx="20">
                  <c:v>50</c:v>
                </c:pt>
                <c:pt idx="21">
                  <c:v>44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44</c:v>
                </c:pt>
                <c:pt idx="29">
                  <c:v>44</c:v>
                </c:pt>
                <c:pt idx="30">
                  <c:v>42</c:v>
                </c:pt>
                <c:pt idx="31">
                  <c:v>46</c:v>
                </c:pt>
                <c:pt idx="32">
                  <c:v>50</c:v>
                </c:pt>
              </c:numCache>
            </c:numRef>
          </c:val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Цена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Лист1!$E$2:$E$34</c:f>
              <c:numCache>
                <c:ptCount val="33"/>
                <c:pt idx="0">
                  <c:v>800</c:v>
                </c:pt>
                <c:pt idx="1">
                  <c:v>1280</c:v>
                </c:pt>
                <c:pt idx="2">
                  <c:v>3200</c:v>
                </c:pt>
                <c:pt idx="3">
                  <c:v>4700</c:v>
                </c:pt>
                <c:pt idx="4">
                  <c:v>2000</c:v>
                </c:pt>
                <c:pt idx="5">
                  <c:v>800</c:v>
                </c:pt>
                <c:pt idx="6">
                  <c:v>4400</c:v>
                </c:pt>
                <c:pt idx="7">
                  <c:v>1920</c:v>
                </c:pt>
                <c:pt idx="8">
                  <c:v>3100</c:v>
                </c:pt>
                <c:pt idx="9">
                  <c:v>800</c:v>
                </c:pt>
                <c:pt idx="10">
                  <c:v>4400</c:v>
                </c:pt>
                <c:pt idx="11">
                  <c:v>6300</c:v>
                </c:pt>
                <c:pt idx="12">
                  <c:v>3900</c:v>
                </c:pt>
                <c:pt idx="13">
                  <c:v>800</c:v>
                </c:pt>
                <c:pt idx="14">
                  <c:v>2640</c:v>
                </c:pt>
                <c:pt idx="15">
                  <c:v>800</c:v>
                </c:pt>
                <c:pt idx="16">
                  <c:v>800</c:v>
                </c:pt>
                <c:pt idx="17">
                  <c:v>2560</c:v>
                </c:pt>
                <c:pt idx="18">
                  <c:v>5800</c:v>
                </c:pt>
                <c:pt idx="19">
                  <c:v>5800</c:v>
                </c:pt>
                <c:pt idx="20">
                  <c:v>1200</c:v>
                </c:pt>
                <c:pt idx="21">
                  <c:v>800</c:v>
                </c:pt>
                <c:pt idx="22">
                  <c:v>2640</c:v>
                </c:pt>
                <c:pt idx="23">
                  <c:v>2400</c:v>
                </c:pt>
                <c:pt idx="24">
                  <c:v>800</c:v>
                </c:pt>
                <c:pt idx="25">
                  <c:v>600</c:v>
                </c:pt>
                <c:pt idx="26">
                  <c:v>2000</c:v>
                </c:pt>
                <c:pt idx="27">
                  <c:v>2720</c:v>
                </c:pt>
                <c:pt idx="28">
                  <c:v>800</c:v>
                </c:pt>
                <c:pt idx="29">
                  <c:v>800</c:v>
                </c:pt>
                <c:pt idx="30">
                  <c:v>2360</c:v>
                </c:pt>
                <c:pt idx="31">
                  <c:v>2080</c:v>
                </c:pt>
                <c:pt idx="32">
                  <c:v>800</c:v>
                </c:pt>
              </c:numCache>
            </c:numRef>
          </c:val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Лист1!$F$2:$F$34</c:f>
              <c:numCache>
                <c:ptCount val="33"/>
                <c:pt idx="0">
                  <c:v>800</c:v>
                </c:pt>
                <c:pt idx="1">
                  <c:v>1280</c:v>
                </c:pt>
                <c:pt idx="2">
                  <c:v>3200</c:v>
                </c:pt>
                <c:pt idx="4">
                  <c:v>6700</c:v>
                </c:pt>
                <c:pt idx="5">
                  <c:v>800</c:v>
                </c:pt>
                <c:pt idx="6">
                  <c:v>4400</c:v>
                </c:pt>
                <c:pt idx="7">
                  <c:v>1920</c:v>
                </c:pt>
                <c:pt idx="8">
                  <c:v>3100</c:v>
                </c:pt>
                <c:pt idx="9">
                  <c:v>800</c:v>
                </c:pt>
                <c:pt idx="12">
                  <c:v>14600</c:v>
                </c:pt>
                <c:pt idx="13">
                  <c:v>800</c:v>
                </c:pt>
                <c:pt idx="14">
                  <c:v>2640</c:v>
                </c:pt>
                <c:pt idx="16">
                  <c:v>1600</c:v>
                </c:pt>
                <c:pt idx="17">
                  <c:v>2560</c:v>
                </c:pt>
                <c:pt idx="18">
                  <c:v>5800</c:v>
                </c:pt>
                <c:pt idx="19">
                  <c:v>5800</c:v>
                </c:pt>
                <c:pt idx="20">
                  <c:v>1200</c:v>
                </c:pt>
                <c:pt idx="26">
                  <c:v>9240</c:v>
                </c:pt>
                <c:pt idx="27">
                  <c:v>2720</c:v>
                </c:pt>
                <c:pt idx="29">
                  <c:v>1600</c:v>
                </c:pt>
                <c:pt idx="30">
                  <c:v>2360</c:v>
                </c:pt>
                <c:pt idx="31">
                  <c:v>2080</c:v>
                </c:pt>
                <c:pt idx="32">
                  <c:v>800</c:v>
                </c:pt>
              </c:numCache>
            </c:numRef>
          </c:val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С оргом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Лист1!$G$2:$G$34</c:f>
              <c:numCache>
                <c:ptCount val="33"/>
                <c:pt idx="0">
                  <c:v>919.9999999999999</c:v>
                </c:pt>
                <c:pt idx="1">
                  <c:v>1472</c:v>
                </c:pt>
                <c:pt idx="2">
                  <c:v>3520.0000000000005</c:v>
                </c:pt>
                <c:pt idx="4">
                  <c:v>7370.000000000001</c:v>
                </c:pt>
                <c:pt idx="5">
                  <c:v>919.9999999999999</c:v>
                </c:pt>
                <c:pt idx="6">
                  <c:v>5060</c:v>
                </c:pt>
                <c:pt idx="7">
                  <c:v>2208</c:v>
                </c:pt>
                <c:pt idx="8">
                  <c:v>3564.9999999999995</c:v>
                </c:pt>
                <c:pt idx="9">
                  <c:v>919.9999999999999</c:v>
                </c:pt>
                <c:pt idx="12">
                  <c:v>16060.000000000002</c:v>
                </c:pt>
                <c:pt idx="13">
                  <c:v>919.9999999999999</c:v>
                </c:pt>
                <c:pt idx="14">
                  <c:v>3035.9999999999995</c:v>
                </c:pt>
                <c:pt idx="16">
                  <c:v>1839.9999999999998</c:v>
                </c:pt>
                <c:pt idx="17">
                  <c:v>2944</c:v>
                </c:pt>
                <c:pt idx="18">
                  <c:v>6380.000000000001</c:v>
                </c:pt>
                <c:pt idx="19">
                  <c:v>6380.000000000001</c:v>
                </c:pt>
                <c:pt idx="20">
                  <c:v>1380</c:v>
                </c:pt>
                <c:pt idx="26">
                  <c:v>10164</c:v>
                </c:pt>
                <c:pt idx="27">
                  <c:v>3127.9999999999995</c:v>
                </c:pt>
                <c:pt idx="29">
                  <c:v>1839.9999999999998</c:v>
                </c:pt>
                <c:pt idx="30">
                  <c:v>2714</c:v>
                </c:pt>
                <c:pt idx="31">
                  <c:v>2392</c:v>
                </c:pt>
                <c:pt idx="32">
                  <c:v>919.9999999999999</c:v>
                </c:pt>
              </c:numCache>
            </c:numRef>
          </c:val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Оплачено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Лист1!$H$2:$H$34</c:f>
              <c:numCache>
                <c:ptCount val="33"/>
                <c:pt idx="0">
                  <c:v>920</c:v>
                </c:pt>
                <c:pt idx="1">
                  <c:v>1472</c:v>
                </c:pt>
                <c:pt idx="2">
                  <c:v>3520</c:v>
                </c:pt>
                <c:pt idx="4">
                  <c:v>7370</c:v>
                </c:pt>
                <c:pt idx="5">
                  <c:v>920</c:v>
                </c:pt>
                <c:pt idx="6">
                  <c:v>5060</c:v>
                </c:pt>
                <c:pt idx="7">
                  <c:v>2208</c:v>
                </c:pt>
                <c:pt idx="8">
                  <c:v>3565</c:v>
                </c:pt>
                <c:pt idx="9">
                  <c:v>920</c:v>
                </c:pt>
                <c:pt idx="12">
                  <c:v>16060</c:v>
                </c:pt>
                <c:pt idx="13">
                  <c:v>920</c:v>
                </c:pt>
                <c:pt idx="14">
                  <c:v>3036</c:v>
                </c:pt>
                <c:pt idx="16">
                  <c:v>1840</c:v>
                </c:pt>
                <c:pt idx="17">
                  <c:v>2944</c:v>
                </c:pt>
                <c:pt idx="18">
                  <c:v>6380</c:v>
                </c:pt>
                <c:pt idx="19">
                  <c:v>6380</c:v>
                </c:pt>
                <c:pt idx="20">
                  <c:v>1380</c:v>
                </c:pt>
                <c:pt idx="26">
                  <c:v>10164</c:v>
                </c:pt>
                <c:pt idx="27">
                  <c:v>3128</c:v>
                </c:pt>
                <c:pt idx="29">
                  <c:v>1840</c:v>
                </c:pt>
                <c:pt idx="30">
                  <c:v>2714</c:v>
                </c:pt>
                <c:pt idx="31">
                  <c:v>2392</c:v>
                </c:pt>
                <c:pt idx="32">
                  <c:v>920</c:v>
                </c:pt>
              </c:numCache>
            </c:numRef>
          </c:val>
        </c:ser>
        <c:ser>
          <c:idx val="5"/>
          <c:order val="5"/>
          <c:tx>
            <c:strRef>
              <c:f>Лист1!$I$1</c:f>
              <c:strCache>
                <c:ptCount val="1"/>
                <c:pt idx="0">
                  <c:v>Доставка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Лист1!$I$2:$I$34</c:f>
              <c:numCache>
                <c:ptCount val="33"/>
                <c:pt idx="0">
                  <c:v>27.87878787878788</c:v>
                </c:pt>
                <c:pt idx="1">
                  <c:v>27.87878787878788</c:v>
                </c:pt>
                <c:pt idx="4">
                  <c:v>55.75757575757576</c:v>
                </c:pt>
                <c:pt idx="5">
                  <c:v>27.87878787878788</c:v>
                </c:pt>
                <c:pt idx="6">
                  <c:v>27.87878787878788</c:v>
                </c:pt>
                <c:pt idx="7">
                  <c:v>27.87878787878788</c:v>
                </c:pt>
                <c:pt idx="8">
                  <c:v>27.87878787878788</c:v>
                </c:pt>
                <c:pt idx="9">
                  <c:v>27.87878787878788</c:v>
                </c:pt>
                <c:pt idx="12">
                  <c:v>83.63636363636364</c:v>
                </c:pt>
                <c:pt idx="13">
                  <c:v>27.87878787878788</c:v>
                </c:pt>
                <c:pt idx="14">
                  <c:v>27.87878787878788</c:v>
                </c:pt>
                <c:pt idx="16">
                  <c:v>55.75757575757576</c:v>
                </c:pt>
                <c:pt idx="17">
                  <c:v>27.87878787878788</c:v>
                </c:pt>
                <c:pt idx="18">
                  <c:v>27.87878787878788</c:v>
                </c:pt>
                <c:pt idx="19">
                  <c:v>27.87878787878788</c:v>
                </c:pt>
                <c:pt idx="20">
                  <c:v>27.87878787878788</c:v>
                </c:pt>
                <c:pt idx="26">
                  <c:v>167.27272727272728</c:v>
                </c:pt>
                <c:pt idx="27">
                  <c:v>27.87878787878788</c:v>
                </c:pt>
                <c:pt idx="29">
                  <c:v>55.75757575757576</c:v>
                </c:pt>
                <c:pt idx="30">
                  <c:v>27.87878787878788</c:v>
                </c:pt>
                <c:pt idx="31">
                  <c:v>27.87878787878788</c:v>
                </c:pt>
                <c:pt idx="32">
                  <c:v>27.87878787878788</c:v>
                </c:pt>
              </c:numCache>
            </c:numRef>
          </c:val>
        </c:ser>
        <c:ser>
          <c:idx val="6"/>
          <c:order val="6"/>
          <c:tx>
            <c:strRef>
              <c:f>Лист1!$J$1</c:f>
              <c:strCache>
                <c:ptCount val="1"/>
                <c:pt idx="0">
                  <c:v>Долг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Лист1!$J$2:$J$34</c:f>
              <c:numCache>
                <c:ptCount val="33"/>
                <c:pt idx="0">
                  <c:v>27.87878787878776</c:v>
                </c:pt>
                <c:pt idx="1">
                  <c:v>27.87878787878799</c:v>
                </c:pt>
                <c:pt idx="4">
                  <c:v>55.75757575757689</c:v>
                </c:pt>
                <c:pt idx="5">
                  <c:v>27.87878787878776</c:v>
                </c:pt>
                <c:pt idx="6">
                  <c:v>27.87878787878799</c:v>
                </c:pt>
                <c:pt idx="7">
                  <c:v>27.87878787878799</c:v>
                </c:pt>
                <c:pt idx="8">
                  <c:v>27.878787878787534</c:v>
                </c:pt>
                <c:pt idx="9">
                  <c:v>27.87878787878776</c:v>
                </c:pt>
                <c:pt idx="12">
                  <c:v>83.63636363636579</c:v>
                </c:pt>
                <c:pt idx="13">
                  <c:v>27.87878787878776</c:v>
                </c:pt>
                <c:pt idx="14">
                  <c:v>27.878787878787534</c:v>
                </c:pt>
                <c:pt idx="16">
                  <c:v>55.75757575757552</c:v>
                </c:pt>
                <c:pt idx="17">
                  <c:v>27.87878787878799</c:v>
                </c:pt>
                <c:pt idx="18">
                  <c:v>27.8787878787889</c:v>
                </c:pt>
                <c:pt idx="19">
                  <c:v>27.8787878787889</c:v>
                </c:pt>
                <c:pt idx="20">
                  <c:v>27.87878787878799</c:v>
                </c:pt>
                <c:pt idx="26">
                  <c:v>167.27272727272793</c:v>
                </c:pt>
                <c:pt idx="27">
                  <c:v>27.878787878787534</c:v>
                </c:pt>
                <c:pt idx="29">
                  <c:v>55.75757575757552</c:v>
                </c:pt>
                <c:pt idx="30">
                  <c:v>27.87878787878799</c:v>
                </c:pt>
                <c:pt idx="31">
                  <c:v>27.87878787878799</c:v>
                </c:pt>
                <c:pt idx="32">
                  <c:v>27.87878787878776</c:v>
                </c:pt>
              </c:numCache>
            </c:numRef>
          </c:val>
        </c:ser>
        <c:overlap val="-27"/>
        <c:gapWidth val="219"/>
        <c:axId val="31116584"/>
        <c:axId val="11613801"/>
      </c:bar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1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505"/>
          <c:w val="0.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Размер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Лист1!$D$2:$D$34</c:f>
              <c:numCache>
                <c:ptCount val="33"/>
                <c:pt idx="0">
                  <c:v>42</c:v>
                </c:pt>
                <c:pt idx="1">
                  <c:v>52</c:v>
                </c:pt>
                <c:pt idx="2">
                  <c:v>46</c:v>
                </c:pt>
                <c:pt idx="3">
                  <c:v>54</c:v>
                </c:pt>
                <c:pt idx="4">
                  <c:v>44</c:v>
                </c:pt>
                <c:pt idx="5">
                  <c:v>44</c:v>
                </c:pt>
                <c:pt idx="6">
                  <c:v>46</c:v>
                </c:pt>
                <c:pt idx="7">
                  <c:v>52</c:v>
                </c:pt>
                <c:pt idx="8">
                  <c:v>42</c:v>
                </c:pt>
                <c:pt idx="9">
                  <c:v>56</c:v>
                </c:pt>
                <c:pt idx="10">
                  <c:v>48</c:v>
                </c:pt>
                <c:pt idx="11">
                  <c:v>48</c:v>
                </c:pt>
                <c:pt idx="12">
                  <c:v>56</c:v>
                </c:pt>
                <c:pt idx="13">
                  <c:v>44</c:v>
                </c:pt>
                <c:pt idx="14">
                  <c:v>54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46</c:v>
                </c:pt>
                <c:pt idx="19">
                  <c:v>44</c:v>
                </c:pt>
                <c:pt idx="20">
                  <c:v>50</c:v>
                </c:pt>
                <c:pt idx="21">
                  <c:v>44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44</c:v>
                </c:pt>
                <c:pt idx="29">
                  <c:v>44</c:v>
                </c:pt>
                <c:pt idx="30">
                  <c:v>42</c:v>
                </c:pt>
                <c:pt idx="31">
                  <c:v>46</c:v>
                </c:pt>
                <c:pt idx="32">
                  <c:v>50</c:v>
                </c:pt>
              </c:numCache>
            </c:numRef>
          </c:val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Цена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Лист1!$E$2:$E$34</c:f>
              <c:numCache>
                <c:ptCount val="33"/>
                <c:pt idx="0">
                  <c:v>800</c:v>
                </c:pt>
                <c:pt idx="1">
                  <c:v>1280</c:v>
                </c:pt>
                <c:pt idx="2">
                  <c:v>3200</c:v>
                </c:pt>
                <c:pt idx="3">
                  <c:v>4700</c:v>
                </c:pt>
                <c:pt idx="4">
                  <c:v>2000</c:v>
                </c:pt>
                <c:pt idx="5">
                  <c:v>800</c:v>
                </c:pt>
                <c:pt idx="6">
                  <c:v>4400</c:v>
                </c:pt>
                <c:pt idx="7">
                  <c:v>1920</c:v>
                </c:pt>
                <c:pt idx="8">
                  <c:v>3100</c:v>
                </c:pt>
                <c:pt idx="9">
                  <c:v>800</c:v>
                </c:pt>
                <c:pt idx="10">
                  <c:v>4400</c:v>
                </c:pt>
                <c:pt idx="11">
                  <c:v>6300</c:v>
                </c:pt>
                <c:pt idx="12">
                  <c:v>3900</c:v>
                </c:pt>
                <c:pt idx="13">
                  <c:v>800</c:v>
                </c:pt>
                <c:pt idx="14">
                  <c:v>2640</c:v>
                </c:pt>
                <c:pt idx="15">
                  <c:v>800</c:v>
                </c:pt>
                <c:pt idx="16">
                  <c:v>800</c:v>
                </c:pt>
                <c:pt idx="17">
                  <c:v>2560</c:v>
                </c:pt>
                <c:pt idx="18">
                  <c:v>5800</c:v>
                </c:pt>
                <c:pt idx="19">
                  <c:v>5800</c:v>
                </c:pt>
                <c:pt idx="20">
                  <c:v>1200</c:v>
                </c:pt>
                <c:pt idx="21">
                  <c:v>800</c:v>
                </c:pt>
                <c:pt idx="22">
                  <c:v>2640</c:v>
                </c:pt>
                <c:pt idx="23">
                  <c:v>2400</c:v>
                </c:pt>
                <c:pt idx="24">
                  <c:v>800</c:v>
                </c:pt>
                <c:pt idx="25">
                  <c:v>600</c:v>
                </c:pt>
                <c:pt idx="26">
                  <c:v>2000</c:v>
                </c:pt>
                <c:pt idx="27">
                  <c:v>2720</c:v>
                </c:pt>
                <c:pt idx="28">
                  <c:v>800</c:v>
                </c:pt>
                <c:pt idx="29">
                  <c:v>800</c:v>
                </c:pt>
                <c:pt idx="30">
                  <c:v>2360</c:v>
                </c:pt>
                <c:pt idx="31">
                  <c:v>2080</c:v>
                </c:pt>
                <c:pt idx="32">
                  <c:v>800</c:v>
                </c:pt>
              </c:numCache>
            </c:numRef>
          </c:val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Лист1!$F$2:$F$34</c:f>
              <c:numCache>
                <c:ptCount val="33"/>
                <c:pt idx="0">
                  <c:v>800</c:v>
                </c:pt>
                <c:pt idx="1">
                  <c:v>1280</c:v>
                </c:pt>
                <c:pt idx="2">
                  <c:v>3200</c:v>
                </c:pt>
                <c:pt idx="4">
                  <c:v>6700</c:v>
                </c:pt>
                <c:pt idx="5">
                  <c:v>800</c:v>
                </c:pt>
                <c:pt idx="6">
                  <c:v>4400</c:v>
                </c:pt>
                <c:pt idx="7">
                  <c:v>1920</c:v>
                </c:pt>
                <c:pt idx="8">
                  <c:v>3100</c:v>
                </c:pt>
                <c:pt idx="9">
                  <c:v>800</c:v>
                </c:pt>
                <c:pt idx="12">
                  <c:v>14600</c:v>
                </c:pt>
                <c:pt idx="13">
                  <c:v>800</c:v>
                </c:pt>
                <c:pt idx="14">
                  <c:v>2640</c:v>
                </c:pt>
                <c:pt idx="16">
                  <c:v>1600</c:v>
                </c:pt>
                <c:pt idx="17">
                  <c:v>2560</c:v>
                </c:pt>
                <c:pt idx="18">
                  <c:v>5800</c:v>
                </c:pt>
                <c:pt idx="19">
                  <c:v>5800</c:v>
                </c:pt>
                <c:pt idx="20">
                  <c:v>1200</c:v>
                </c:pt>
                <c:pt idx="26">
                  <c:v>9240</c:v>
                </c:pt>
                <c:pt idx="27">
                  <c:v>2720</c:v>
                </c:pt>
                <c:pt idx="29">
                  <c:v>1600</c:v>
                </c:pt>
                <c:pt idx="30">
                  <c:v>2360</c:v>
                </c:pt>
                <c:pt idx="31">
                  <c:v>2080</c:v>
                </c:pt>
                <c:pt idx="32">
                  <c:v>800</c:v>
                </c:pt>
              </c:numCache>
            </c:numRef>
          </c:val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С оргом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Лист1!$G$2:$G$34</c:f>
              <c:numCache>
                <c:ptCount val="33"/>
                <c:pt idx="0">
                  <c:v>919.9999999999999</c:v>
                </c:pt>
                <c:pt idx="1">
                  <c:v>1472</c:v>
                </c:pt>
                <c:pt idx="2">
                  <c:v>3520.0000000000005</c:v>
                </c:pt>
                <c:pt idx="4">
                  <c:v>7370.000000000001</c:v>
                </c:pt>
                <c:pt idx="5">
                  <c:v>919.9999999999999</c:v>
                </c:pt>
                <c:pt idx="6">
                  <c:v>5060</c:v>
                </c:pt>
                <c:pt idx="7">
                  <c:v>2208</c:v>
                </c:pt>
                <c:pt idx="8">
                  <c:v>3564.9999999999995</c:v>
                </c:pt>
                <c:pt idx="9">
                  <c:v>919.9999999999999</c:v>
                </c:pt>
                <c:pt idx="12">
                  <c:v>16060.000000000002</c:v>
                </c:pt>
                <c:pt idx="13">
                  <c:v>919.9999999999999</c:v>
                </c:pt>
                <c:pt idx="14">
                  <c:v>3035.9999999999995</c:v>
                </c:pt>
                <c:pt idx="16">
                  <c:v>1839.9999999999998</c:v>
                </c:pt>
                <c:pt idx="17">
                  <c:v>2944</c:v>
                </c:pt>
                <c:pt idx="18">
                  <c:v>6380.000000000001</c:v>
                </c:pt>
                <c:pt idx="19">
                  <c:v>6380.000000000001</c:v>
                </c:pt>
                <c:pt idx="20">
                  <c:v>1380</c:v>
                </c:pt>
                <c:pt idx="26">
                  <c:v>10164</c:v>
                </c:pt>
                <c:pt idx="27">
                  <c:v>3127.9999999999995</c:v>
                </c:pt>
                <c:pt idx="29">
                  <c:v>1839.9999999999998</c:v>
                </c:pt>
                <c:pt idx="30">
                  <c:v>2714</c:v>
                </c:pt>
                <c:pt idx="31">
                  <c:v>2392</c:v>
                </c:pt>
                <c:pt idx="32">
                  <c:v>919.9999999999999</c:v>
                </c:pt>
              </c:numCache>
            </c:numRef>
          </c:val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Оплачено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Лист1!$H$2:$H$34</c:f>
              <c:numCache>
                <c:ptCount val="33"/>
                <c:pt idx="0">
                  <c:v>920</c:v>
                </c:pt>
                <c:pt idx="1">
                  <c:v>1472</c:v>
                </c:pt>
                <c:pt idx="2">
                  <c:v>3520</c:v>
                </c:pt>
                <c:pt idx="4">
                  <c:v>7370</c:v>
                </c:pt>
                <c:pt idx="5">
                  <c:v>920</c:v>
                </c:pt>
                <c:pt idx="6">
                  <c:v>5060</c:v>
                </c:pt>
                <c:pt idx="7">
                  <c:v>2208</c:v>
                </c:pt>
                <c:pt idx="8">
                  <c:v>3565</c:v>
                </c:pt>
                <c:pt idx="9">
                  <c:v>920</c:v>
                </c:pt>
                <c:pt idx="12">
                  <c:v>16060</c:v>
                </c:pt>
                <c:pt idx="13">
                  <c:v>920</c:v>
                </c:pt>
                <c:pt idx="14">
                  <c:v>3036</c:v>
                </c:pt>
                <c:pt idx="16">
                  <c:v>1840</c:v>
                </c:pt>
                <c:pt idx="17">
                  <c:v>2944</c:v>
                </c:pt>
                <c:pt idx="18">
                  <c:v>6380</c:v>
                </c:pt>
                <c:pt idx="19">
                  <c:v>6380</c:v>
                </c:pt>
                <c:pt idx="20">
                  <c:v>1380</c:v>
                </c:pt>
                <c:pt idx="26">
                  <c:v>10164</c:v>
                </c:pt>
                <c:pt idx="27">
                  <c:v>3128</c:v>
                </c:pt>
                <c:pt idx="29">
                  <c:v>1840</c:v>
                </c:pt>
                <c:pt idx="30">
                  <c:v>2714</c:v>
                </c:pt>
                <c:pt idx="31">
                  <c:v>2392</c:v>
                </c:pt>
                <c:pt idx="32">
                  <c:v>920</c:v>
                </c:pt>
              </c:numCache>
            </c:numRef>
          </c:val>
        </c:ser>
        <c:ser>
          <c:idx val="5"/>
          <c:order val="5"/>
          <c:tx>
            <c:strRef>
              <c:f>Лист1!$I$1</c:f>
              <c:strCache>
                <c:ptCount val="1"/>
                <c:pt idx="0">
                  <c:v>Доставка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Лист1!$I$2:$I$34</c:f>
              <c:numCache>
                <c:ptCount val="33"/>
                <c:pt idx="0">
                  <c:v>27.87878787878788</c:v>
                </c:pt>
                <c:pt idx="1">
                  <c:v>27.87878787878788</c:v>
                </c:pt>
                <c:pt idx="4">
                  <c:v>55.75757575757576</c:v>
                </c:pt>
                <c:pt idx="5">
                  <c:v>27.87878787878788</c:v>
                </c:pt>
                <c:pt idx="6">
                  <c:v>27.87878787878788</c:v>
                </c:pt>
                <c:pt idx="7">
                  <c:v>27.87878787878788</c:v>
                </c:pt>
                <c:pt idx="8">
                  <c:v>27.87878787878788</c:v>
                </c:pt>
                <c:pt idx="9">
                  <c:v>27.87878787878788</c:v>
                </c:pt>
                <c:pt idx="12">
                  <c:v>83.63636363636364</c:v>
                </c:pt>
                <c:pt idx="13">
                  <c:v>27.87878787878788</c:v>
                </c:pt>
                <c:pt idx="14">
                  <c:v>27.87878787878788</c:v>
                </c:pt>
                <c:pt idx="16">
                  <c:v>55.75757575757576</c:v>
                </c:pt>
                <c:pt idx="17">
                  <c:v>27.87878787878788</c:v>
                </c:pt>
                <c:pt idx="18">
                  <c:v>27.87878787878788</c:v>
                </c:pt>
                <c:pt idx="19">
                  <c:v>27.87878787878788</c:v>
                </c:pt>
                <c:pt idx="20">
                  <c:v>27.87878787878788</c:v>
                </c:pt>
                <c:pt idx="26">
                  <c:v>167.27272727272728</c:v>
                </c:pt>
                <c:pt idx="27">
                  <c:v>27.87878787878788</c:v>
                </c:pt>
                <c:pt idx="29">
                  <c:v>55.75757575757576</c:v>
                </c:pt>
                <c:pt idx="30">
                  <c:v>27.87878787878788</c:v>
                </c:pt>
                <c:pt idx="31">
                  <c:v>27.87878787878788</c:v>
                </c:pt>
                <c:pt idx="32">
                  <c:v>27.87878787878788</c:v>
                </c:pt>
              </c:numCache>
            </c:numRef>
          </c:val>
        </c:ser>
        <c:ser>
          <c:idx val="6"/>
          <c:order val="6"/>
          <c:tx>
            <c:strRef>
              <c:f>Лист1!$J$1</c:f>
              <c:strCache>
                <c:ptCount val="1"/>
                <c:pt idx="0">
                  <c:v>Долг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Лист1!$J$2:$J$34</c:f>
              <c:numCache>
                <c:ptCount val="33"/>
                <c:pt idx="0">
                  <c:v>27.87878787878776</c:v>
                </c:pt>
                <c:pt idx="1">
                  <c:v>27.87878787878799</c:v>
                </c:pt>
                <c:pt idx="4">
                  <c:v>55.75757575757689</c:v>
                </c:pt>
                <c:pt idx="5">
                  <c:v>27.87878787878776</c:v>
                </c:pt>
                <c:pt idx="6">
                  <c:v>27.87878787878799</c:v>
                </c:pt>
                <c:pt idx="7">
                  <c:v>27.87878787878799</c:v>
                </c:pt>
                <c:pt idx="8">
                  <c:v>27.878787878787534</c:v>
                </c:pt>
                <c:pt idx="9">
                  <c:v>27.87878787878776</c:v>
                </c:pt>
                <c:pt idx="12">
                  <c:v>83.63636363636579</c:v>
                </c:pt>
                <c:pt idx="13">
                  <c:v>27.87878787878776</c:v>
                </c:pt>
                <c:pt idx="14">
                  <c:v>27.878787878787534</c:v>
                </c:pt>
                <c:pt idx="16">
                  <c:v>55.75757575757552</c:v>
                </c:pt>
                <c:pt idx="17">
                  <c:v>27.87878787878799</c:v>
                </c:pt>
                <c:pt idx="18">
                  <c:v>27.8787878787889</c:v>
                </c:pt>
                <c:pt idx="19">
                  <c:v>27.8787878787889</c:v>
                </c:pt>
                <c:pt idx="20">
                  <c:v>27.87878787878799</c:v>
                </c:pt>
                <c:pt idx="26">
                  <c:v>167.27272727272793</c:v>
                </c:pt>
                <c:pt idx="27">
                  <c:v>27.878787878787534</c:v>
                </c:pt>
                <c:pt idx="29">
                  <c:v>55.75757575757552</c:v>
                </c:pt>
                <c:pt idx="30">
                  <c:v>27.87878787878799</c:v>
                </c:pt>
                <c:pt idx="31">
                  <c:v>27.87878787878799</c:v>
                </c:pt>
                <c:pt idx="32">
                  <c:v>27.87878787878776</c:v>
                </c:pt>
              </c:numCache>
            </c:numRef>
          </c:val>
        </c:ser>
        <c:overlap val="-27"/>
        <c:gapWidth val="219"/>
        <c:axId val="37415346"/>
        <c:axId val="1193795"/>
      </c:bar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15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505"/>
          <c:w val="0.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I42" sqref="I42"/>
    </sheetView>
  </sheetViews>
  <sheetFormatPr defaultColWidth="9.140625" defaultRowHeight="15"/>
  <cols>
    <col min="1" max="1" width="20.00390625" style="9" customWidth="1"/>
    <col min="2" max="2" width="14.00390625" style="12" customWidth="1"/>
    <col min="3" max="3" width="21.140625" style="0" customWidth="1"/>
    <col min="4" max="4" width="9.421875" style="0" customWidth="1"/>
    <col min="5" max="5" width="11.2812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60</v>
      </c>
      <c r="D1" s="1" t="s">
        <v>1</v>
      </c>
      <c r="E1" s="1" t="s">
        <v>61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0" t="s">
        <v>31</v>
      </c>
      <c r="B2" s="11" t="s">
        <v>10</v>
      </c>
      <c r="C2" s="4" t="s">
        <v>12</v>
      </c>
      <c r="D2" s="4">
        <v>42</v>
      </c>
      <c r="E2" s="15">
        <v>800</v>
      </c>
      <c r="F2" s="15">
        <f>E2</f>
        <v>800</v>
      </c>
      <c r="G2" s="15">
        <f>F2*1.15</f>
        <v>919.9999999999999</v>
      </c>
      <c r="H2" s="15">
        <v>920</v>
      </c>
      <c r="I2" s="16">
        <f>920/33*1</f>
        <v>27.87878787878788</v>
      </c>
      <c r="J2" s="17">
        <f>G2+I2-H2</f>
        <v>27.87878787878776</v>
      </c>
    </row>
    <row r="3" spans="1:10" ht="15">
      <c r="A3" s="10" t="s">
        <v>41</v>
      </c>
      <c r="B3" s="11">
        <v>276</v>
      </c>
      <c r="C3" s="15" t="s">
        <v>55</v>
      </c>
      <c r="D3" s="15">
        <v>52</v>
      </c>
      <c r="E3" s="15">
        <v>1280</v>
      </c>
      <c r="F3" s="15">
        <f>E3</f>
        <v>1280</v>
      </c>
      <c r="G3" s="15">
        <f>F3*1.15</f>
        <v>1472</v>
      </c>
      <c r="H3" s="15">
        <v>1472</v>
      </c>
      <c r="I3" s="16">
        <f>920/33*1</f>
        <v>27.87878787878788</v>
      </c>
      <c r="J3" s="17">
        <f>G3+I3-H3</f>
        <v>27.87878787878799</v>
      </c>
    </row>
    <row r="4" spans="1:10" ht="15">
      <c r="A4" s="18" t="s">
        <v>62</v>
      </c>
      <c r="B4" s="11">
        <v>10</v>
      </c>
      <c r="C4" s="4" t="s">
        <v>49</v>
      </c>
      <c r="D4" s="4">
        <v>46</v>
      </c>
      <c r="E4" s="4">
        <v>3200</v>
      </c>
      <c r="F4" s="4">
        <f>E4</f>
        <v>3200</v>
      </c>
      <c r="G4" s="4">
        <f>F4*1.1</f>
        <v>3520.0000000000005</v>
      </c>
      <c r="H4" s="15">
        <v>3520</v>
      </c>
      <c r="I4" s="16"/>
      <c r="J4" s="17"/>
    </row>
    <row r="5" spans="1:10" ht="15">
      <c r="A5" s="10" t="s">
        <v>35</v>
      </c>
      <c r="B5" s="11">
        <v>337</v>
      </c>
      <c r="C5" s="4" t="s">
        <v>13</v>
      </c>
      <c r="D5" s="4">
        <v>54</v>
      </c>
      <c r="E5" s="15">
        <v>4700</v>
      </c>
      <c r="F5" s="15"/>
      <c r="G5" s="15"/>
      <c r="H5" s="15"/>
      <c r="I5" s="16"/>
      <c r="J5" s="17"/>
    </row>
    <row r="6" spans="1:10" ht="15">
      <c r="A6" s="10" t="s">
        <v>35</v>
      </c>
      <c r="B6" s="11">
        <v>1421</v>
      </c>
      <c r="C6" s="4" t="s">
        <v>57</v>
      </c>
      <c r="D6" s="4">
        <v>44</v>
      </c>
      <c r="E6" s="15">
        <v>2000</v>
      </c>
      <c r="F6" s="15">
        <f>SUM(E5:E6)</f>
        <v>6700</v>
      </c>
      <c r="G6" s="15">
        <f>F6*1.1</f>
        <v>7370.000000000001</v>
      </c>
      <c r="H6" s="15">
        <v>7370</v>
      </c>
      <c r="I6" s="16">
        <f>920/33*2</f>
        <v>55.75757575757576</v>
      </c>
      <c r="J6" s="17">
        <f>G6+I6-H6</f>
        <v>55.75757575757689</v>
      </c>
    </row>
    <row r="7" spans="1:10" ht="15">
      <c r="A7" s="10" t="s">
        <v>26</v>
      </c>
      <c r="B7" s="11" t="s">
        <v>45</v>
      </c>
      <c r="C7" s="4" t="s">
        <v>13</v>
      </c>
      <c r="D7" s="4">
        <v>44</v>
      </c>
      <c r="E7" s="4">
        <v>800</v>
      </c>
      <c r="F7" s="4">
        <f>E7</f>
        <v>800</v>
      </c>
      <c r="G7" s="15">
        <f>F7*1.15</f>
        <v>919.9999999999999</v>
      </c>
      <c r="H7" s="4">
        <v>920</v>
      </c>
      <c r="I7" s="16">
        <f>920/33*1</f>
        <v>27.87878787878788</v>
      </c>
      <c r="J7" s="17">
        <f>G7+I7-H7</f>
        <v>27.87878787878776</v>
      </c>
    </row>
    <row r="8" spans="1:10" ht="15">
      <c r="A8" s="10" t="s">
        <v>32</v>
      </c>
      <c r="B8" s="11">
        <v>1440</v>
      </c>
      <c r="C8" s="4" t="s">
        <v>58</v>
      </c>
      <c r="D8" s="4">
        <v>46</v>
      </c>
      <c r="E8" s="15">
        <v>4400</v>
      </c>
      <c r="F8" s="15">
        <f>E8</f>
        <v>4400</v>
      </c>
      <c r="G8" s="15">
        <f>F8*1.15</f>
        <v>5060</v>
      </c>
      <c r="H8" s="15">
        <v>5060</v>
      </c>
      <c r="I8" s="16">
        <f>920/33*1</f>
        <v>27.87878787878788</v>
      </c>
      <c r="J8" s="17">
        <f>G8+I8-H8</f>
        <v>27.87878787878799</v>
      </c>
    </row>
    <row r="9" spans="1:10" ht="15">
      <c r="A9" s="10" t="s">
        <v>17</v>
      </c>
      <c r="B9" s="11">
        <v>1423</v>
      </c>
      <c r="C9" s="4" t="s">
        <v>20</v>
      </c>
      <c r="D9" s="4">
        <v>52</v>
      </c>
      <c r="E9" s="4">
        <v>1920</v>
      </c>
      <c r="F9" s="4">
        <f>E9</f>
        <v>1920</v>
      </c>
      <c r="G9" s="15">
        <f>F9*1.15</f>
        <v>2208</v>
      </c>
      <c r="H9" s="4">
        <v>2208</v>
      </c>
      <c r="I9" s="16">
        <f>920/33*1</f>
        <v>27.87878787878788</v>
      </c>
      <c r="J9" s="17">
        <f>G9+I9-H9</f>
        <v>27.87878787878799</v>
      </c>
    </row>
    <row r="10" spans="1:10" ht="15">
      <c r="A10" s="10" t="s">
        <v>40</v>
      </c>
      <c r="B10" s="11" t="s">
        <v>54</v>
      </c>
      <c r="C10" s="15" t="s">
        <v>8</v>
      </c>
      <c r="D10" s="15">
        <v>42</v>
      </c>
      <c r="E10" s="15">
        <v>3100</v>
      </c>
      <c r="F10" s="15">
        <f>E10</f>
        <v>3100</v>
      </c>
      <c r="G10" s="15">
        <f>F10*1.15</f>
        <v>3564.9999999999995</v>
      </c>
      <c r="H10" s="15">
        <v>3565</v>
      </c>
      <c r="I10" s="16">
        <f>920/33*1</f>
        <v>27.87878787878788</v>
      </c>
      <c r="J10" s="17">
        <f>G10+I10-H10</f>
        <v>27.878787878787534</v>
      </c>
    </row>
    <row r="11" spans="1:10" ht="15">
      <c r="A11" s="10" t="s">
        <v>16</v>
      </c>
      <c r="B11" s="11">
        <v>1306</v>
      </c>
      <c r="C11" s="4" t="s">
        <v>43</v>
      </c>
      <c r="D11" s="4">
        <v>56</v>
      </c>
      <c r="E11" s="15">
        <v>800</v>
      </c>
      <c r="F11" s="15">
        <f>E11</f>
        <v>800</v>
      </c>
      <c r="G11" s="15">
        <f>F11*1.15</f>
        <v>919.9999999999999</v>
      </c>
      <c r="H11" s="15">
        <v>920</v>
      </c>
      <c r="I11" s="16">
        <f>920/33*1</f>
        <v>27.87878787878788</v>
      </c>
      <c r="J11" s="17">
        <f>G11+I11-H11</f>
        <v>27.87878787878776</v>
      </c>
    </row>
    <row r="12" spans="1:10" ht="15">
      <c r="A12" s="10" t="s">
        <v>37</v>
      </c>
      <c r="B12" s="11">
        <v>1441</v>
      </c>
      <c r="C12" s="4" t="s">
        <v>49</v>
      </c>
      <c r="D12" s="4">
        <v>48</v>
      </c>
      <c r="E12" s="15">
        <v>4400</v>
      </c>
      <c r="F12" s="15"/>
      <c r="G12" s="15"/>
      <c r="H12" s="15"/>
      <c r="I12" s="16"/>
      <c r="J12" s="17"/>
    </row>
    <row r="13" spans="1:10" ht="15">
      <c r="A13" s="10" t="s">
        <v>37</v>
      </c>
      <c r="B13" s="11">
        <v>1458</v>
      </c>
      <c r="C13" s="4" t="s">
        <v>8</v>
      </c>
      <c r="D13" s="4">
        <v>48</v>
      </c>
      <c r="E13" s="15">
        <v>6300</v>
      </c>
      <c r="F13" s="15"/>
      <c r="G13" s="15"/>
      <c r="H13" s="15"/>
      <c r="I13" s="16"/>
      <c r="J13" s="17"/>
    </row>
    <row r="14" spans="1:10" ht="15">
      <c r="A14" s="10" t="s">
        <v>37</v>
      </c>
      <c r="B14" s="11">
        <v>160</v>
      </c>
      <c r="C14" s="15" t="s">
        <v>8</v>
      </c>
      <c r="D14" s="15">
        <v>56</v>
      </c>
      <c r="E14" s="15">
        <v>3900</v>
      </c>
      <c r="F14" s="15">
        <f>SUM(E12:E14)</f>
        <v>14600</v>
      </c>
      <c r="G14" s="15">
        <f>F14*1.1</f>
        <v>16060.000000000002</v>
      </c>
      <c r="H14" s="15">
        <v>16060</v>
      </c>
      <c r="I14" s="16">
        <f>920/33*3</f>
        <v>83.63636363636364</v>
      </c>
      <c r="J14" s="17">
        <f>G14+I14-H14</f>
        <v>83.63636363636579</v>
      </c>
    </row>
    <row r="15" spans="1:10" ht="15">
      <c r="A15" s="10" t="s">
        <v>18</v>
      </c>
      <c r="B15" s="11" t="s">
        <v>47</v>
      </c>
      <c r="C15" s="4" t="s">
        <v>46</v>
      </c>
      <c r="D15" s="4">
        <v>44</v>
      </c>
      <c r="E15" s="4">
        <v>800</v>
      </c>
      <c r="F15" s="4">
        <f>E15</f>
        <v>800</v>
      </c>
      <c r="G15" s="15">
        <f>F15*1.15</f>
        <v>919.9999999999999</v>
      </c>
      <c r="H15" s="4">
        <v>920</v>
      </c>
      <c r="I15" s="16">
        <f>920/33*1</f>
        <v>27.87878787878788</v>
      </c>
      <c r="J15" s="17">
        <f>G15+I15-H15</f>
        <v>27.87878787878776</v>
      </c>
    </row>
    <row r="16" spans="1:10" ht="15">
      <c r="A16" s="10" t="s">
        <v>38</v>
      </c>
      <c r="B16" s="11">
        <v>1406</v>
      </c>
      <c r="C16" s="15" t="s">
        <v>56</v>
      </c>
      <c r="D16" s="15">
        <v>54</v>
      </c>
      <c r="E16" s="15">
        <v>2640</v>
      </c>
      <c r="F16" s="15">
        <f>E16</f>
        <v>2640</v>
      </c>
      <c r="G16" s="15">
        <f>F16*1.15</f>
        <v>3035.9999999999995</v>
      </c>
      <c r="H16" s="15">
        <v>3036</v>
      </c>
      <c r="I16" s="16">
        <f>920/33*1</f>
        <v>27.87878787878788</v>
      </c>
      <c r="J16" s="17">
        <f>G16+I16-H16</f>
        <v>27.878787878787534</v>
      </c>
    </row>
    <row r="17" spans="1:10" ht="15">
      <c r="A17" s="10" t="s">
        <v>30</v>
      </c>
      <c r="B17" s="11">
        <v>1330</v>
      </c>
      <c r="C17" s="4" t="s">
        <v>9</v>
      </c>
      <c r="D17" s="4">
        <v>46</v>
      </c>
      <c r="E17" s="15">
        <v>800</v>
      </c>
      <c r="F17" s="15"/>
      <c r="G17" s="15"/>
      <c r="H17" s="15"/>
      <c r="I17" s="16"/>
      <c r="J17" s="17"/>
    </row>
    <row r="18" spans="1:10" ht="15">
      <c r="A18" s="10" t="s">
        <v>30</v>
      </c>
      <c r="B18" s="11" t="s">
        <v>10</v>
      </c>
      <c r="C18" s="4" t="s">
        <v>14</v>
      </c>
      <c r="D18" s="4">
        <v>46</v>
      </c>
      <c r="E18" s="15">
        <v>800</v>
      </c>
      <c r="F18" s="15">
        <f>SUM(E17:E18)</f>
        <v>1600</v>
      </c>
      <c r="G18" s="15">
        <f>F18*1.15</f>
        <v>1839.9999999999998</v>
      </c>
      <c r="H18" s="15">
        <v>1840</v>
      </c>
      <c r="I18" s="16">
        <f>920/33*2</f>
        <v>55.75757575757576</v>
      </c>
      <c r="J18" s="17">
        <f>G18+I18-H18</f>
        <v>55.75757575757552</v>
      </c>
    </row>
    <row r="19" spans="1:10" ht="15">
      <c r="A19" s="10" t="s">
        <v>28</v>
      </c>
      <c r="B19" s="11">
        <v>1417</v>
      </c>
      <c r="C19" s="4" t="s">
        <v>48</v>
      </c>
      <c r="D19" s="4">
        <v>42</v>
      </c>
      <c r="E19" s="4">
        <v>2560</v>
      </c>
      <c r="F19" s="4">
        <f>E19</f>
        <v>2560</v>
      </c>
      <c r="G19" s="15">
        <f>F19*1.15</f>
        <v>2944</v>
      </c>
      <c r="H19" s="4">
        <v>2944</v>
      </c>
      <c r="I19" s="16">
        <f>920/33*1</f>
        <v>27.87878787878788</v>
      </c>
      <c r="J19" s="17">
        <f>G19+I19-H19</f>
        <v>27.87878787878799</v>
      </c>
    </row>
    <row r="20" spans="1:10" ht="15">
      <c r="A20" s="10" t="s">
        <v>33</v>
      </c>
      <c r="B20" s="11">
        <v>1448</v>
      </c>
      <c r="C20" s="4" t="s">
        <v>59</v>
      </c>
      <c r="D20" s="4">
        <v>46</v>
      </c>
      <c r="E20" s="15">
        <v>5800</v>
      </c>
      <c r="F20" s="15">
        <f>E20</f>
        <v>5800</v>
      </c>
      <c r="G20" s="15">
        <f>F20*1.1</f>
        <v>6380.000000000001</v>
      </c>
      <c r="H20" s="15">
        <v>6380</v>
      </c>
      <c r="I20" s="16">
        <f>920/33*1</f>
        <v>27.87878787878788</v>
      </c>
      <c r="J20" s="17">
        <f>G20+I20-H20</f>
        <v>27.8787878787889</v>
      </c>
    </row>
    <row r="21" spans="1:10" ht="15">
      <c r="A21" s="10" t="s">
        <v>42</v>
      </c>
      <c r="B21" s="11">
        <v>1447</v>
      </c>
      <c r="C21" s="15" t="s">
        <v>8</v>
      </c>
      <c r="D21" s="15">
        <v>44</v>
      </c>
      <c r="E21" s="15">
        <v>5800</v>
      </c>
      <c r="F21" s="15">
        <f>E21</f>
        <v>5800</v>
      </c>
      <c r="G21" s="15">
        <f>F21*1.1</f>
        <v>6380.000000000001</v>
      </c>
      <c r="H21" s="15">
        <v>6380</v>
      </c>
      <c r="I21" s="16">
        <f>920/33*1</f>
        <v>27.87878787878788</v>
      </c>
      <c r="J21" s="17">
        <f>G21+I21-H21</f>
        <v>27.8787878787889</v>
      </c>
    </row>
    <row r="22" spans="1:10" ht="15">
      <c r="A22" s="10" t="s">
        <v>27</v>
      </c>
      <c r="B22" s="11">
        <v>279</v>
      </c>
      <c r="C22" s="4" t="s">
        <v>13</v>
      </c>
      <c r="D22" s="4">
        <v>50</v>
      </c>
      <c r="E22" s="4">
        <v>1200</v>
      </c>
      <c r="F22" s="4">
        <f>E22</f>
        <v>1200</v>
      </c>
      <c r="G22" s="15">
        <f>F22*1.15</f>
        <v>1380</v>
      </c>
      <c r="H22" s="4">
        <v>1380</v>
      </c>
      <c r="I22" s="16">
        <f>920/33*1</f>
        <v>27.87878787878788</v>
      </c>
      <c r="J22" s="17">
        <f>G22+I22-H22</f>
        <v>27.87878787878799</v>
      </c>
    </row>
    <row r="23" spans="1:10" ht="15">
      <c r="A23" s="10" t="s">
        <v>15</v>
      </c>
      <c r="B23" s="11" t="s">
        <v>11</v>
      </c>
      <c r="C23" s="4" t="s">
        <v>50</v>
      </c>
      <c r="D23" s="4">
        <v>44</v>
      </c>
      <c r="E23" s="15">
        <v>800</v>
      </c>
      <c r="F23" s="15"/>
      <c r="G23" s="15"/>
      <c r="H23" s="15"/>
      <c r="I23" s="16"/>
      <c r="J23" s="17"/>
    </row>
    <row r="24" spans="1:10" ht="15">
      <c r="A24" s="10" t="s">
        <v>15</v>
      </c>
      <c r="B24" s="11">
        <v>1404</v>
      </c>
      <c r="C24" s="15" t="s">
        <v>13</v>
      </c>
      <c r="D24" s="15">
        <v>48</v>
      </c>
      <c r="E24" s="15">
        <v>2640</v>
      </c>
      <c r="F24" s="15"/>
      <c r="G24" s="15"/>
      <c r="H24" s="15"/>
      <c r="I24" s="16"/>
      <c r="J24" s="17"/>
    </row>
    <row r="25" spans="1:10" ht="15">
      <c r="A25" s="10" t="s">
        <v>15</v>
      </c>
      <c r="B25" s="11">
        <v>1410</v>
      </c>
      <c r="C25" s="15" t="s">
        <v>51</v>
      </c>
      <c r="D25" s="15">
        <v>48</v>
      </c>
      <c r="E25" s="15">
        <v>2400</v>
      </c>
      <c r="F25" s="15"/>
      <c r="G25" s="15"/>
      <c r="H25" s="15"/>
      <c r="I25" s="16"/>
      <c r="J25" s="17"/>
    </row>
    <row r="26" spans="1:10" ht="15">
      <c r="A26" s="10" t="s">
        <v>15</v>
      </c>
      <c r="B26" s="11" t="s">
        <v>10</v>
      </c>
      <c r="C26" s="15" t="s">
        <v>22</v>
      </c>
      <c r="D26" s="15">
        <v>48</v>
      </c>
      <c r="E26" s="15">
        <v>800</v>
      </c>
      <c r="F26" s="15"/>
      <c r="G26" s="15"/>
      <c r="H26" s="15"/>
      <c r="I26" s="16"/>
      <c r="J26" s="17"/>
    </row>
    <row r="27" spans="1:10" ht="15">
      <c r="A27" s="10" t="s">
        <v>15</v>
      </c>
      <c r="B27" s="11">
        <v>1240</v>
      </c>
      <c r="C27" s="15" t="s">
        <v>53</v>
      </c>
      <c r="D27" s="15">
        <v>48</v>
      </c>
      <c r="E27" s="15">
        <v>600</v>
      </c>
      <c r="F27" s="15"/>
      <c r="G27" s="15"/>
      <c r="H27" s="15"/>
      <c r="I27" s="16"/>
      <c r="J27" s="17"/>
    </row>
    <row r="28" spans="1:10" ht="15">
      <c r="A28" s="10" t="s">
        <v>15</v>
      </c>
      <c r="B28" s="11">
        <v>1421</v>
      </c>
      <c r="C28" s="15" t="s">
        <v>52</v>
      </c>
      <c r="D28" s="15">
        <v>48</v>
      </c>
      <c r="E28" s="15">
        <v>2000</v>
      </c>
      <c r="F28" s="15">
        <f>SUM(E23:E28)</f>
        <v>9240</v>
      </c>
      <c r="G28" s="15">
        <f>F28*1.1</f>
        <v>10164</v>
      </c>
      <c r="H28" s="15">
        <v>10164</v>
      </c>
      <c r="I28" s="16">
        <f>920/33*6</f>
        <v>167.27272727272728</v>
      </c>
      <c r="J28" s="17">
        <f>G28+I28-H28</f>
        <v>167.27272727272793</v>
      </c>
    </row>
    <row r="29" spans="1:10" ht="15">
      <c r="A29" s="10" t="s">
        <v>36</v>
      </c>
      <c r="B29" s="11">
        <v>1413</v>
      </c>
      <c r="C29" s="4" t="s">
        <v>23</v>
      </c>
      <c r="D29" s="4">
        <v>48</v>
      </c>
      <c r="E29" s="15">
        <v>2720</v>
      </c>
      <c r="F29" s="15">
        <f>E29</f>
        <v>2720</v>
      </c>
      <c r="G29" s="15">
        <f>F29*1.15</f>
        <v>3127.9999999999995</v>
      </c>
      <c r="H29" s="15">
        <v>3128</v>
      </c>
      <c r="I29" s="16">
        <f>920/33*1</f>
        <v>27.87878787878788</v>
      </c>
      <c r="J29" s="17">
        <f>G29+I29-H29</f>
        <v>27.878787878787534</v>
      </c>
    </row>
    <row r="30" spans="1:10" ht="15">
      <c r="A30" s="10" t="s">
        <v>25</v>
      </c>
      <c r="B30" s="11" t="s">
        <v>21</v>
      </c>
      <c r="C30" s="4" t="s">
        <v>19</v>
      </c>
      <c r="D30" s="4">
        <v>44</v>
      </c>
      <c r="E30" s="4">
        <v>800</v>
      </c>
      <c r="F30" s="4"/>
      <c r="G30" s="4"/>
      <c r="H30" s="4"/>
      <c r="I30" s="13"/>
      <c r="J30" s="14"/>
    </row>
    <row r="31" spans="1:10" ht="15">
      <c r="A31" s="10" t="s">
        <v>25</v>
      </c>
      <c r="B31" s="11" t="s">
        <v>44</v>
      </c>
      <c r="C31" s="4" t="s">
        <v>12</v>
      </c>
      <c r="D31" s="4">
        <v>44</v>
      </c>
      <c r="E31" s="4">
        <v>800</v>
      </c>
      <c r="F31" s="4">
        <f>SUM(E30:E31)</f>
        <v>1600</v>
      </c>
      <c r="G31" s="15">
        <f>F31*1.15</f>
        <v>1839.9999999999998</v>
      </c>
      <c r="H31" s="4">
        <v>1840</v>
      </c>
      <c r="I31" s="16">
        <f>920/33*2</f>
        <v>55.75757575757576</v>
      </c>
      <c r="J31" s="17">
        <f>G31+I31-H31</f>
        <v>55.75757575757552</v>
      </c>
    </row>
    <row r="32" spans="1:10" ht="15">
      <c r="A32" s="10" t="s">
        <v>34</v>
      </c>
      <c r="B32" s="11">
        <v>1432</v>
      </c>
      <c r="C32" s="4" t="s">
        <v>9</v>
      </c>
      <c r="D32" s="4">
        <v>42</v>
      </c>
      <c r="E32" s="15">
        <v>2360</v>
      </c>
      <c r="F32" s="15">
        <f>E32</f>
        <v>2360</v>
      </c>
      <c r="G32" s="15">
        <f>F32*1.15</f>
        <v>2714</v>
      </c>
      <c r="H32" s="15">
        <v>2714</v>
      </c>
      <c r="I32" s="16">
        <f>920/33*1</f>
        <v>27.87878787878788</v>
      </c>
      <c r="J32" s="17">
        <f>G32+I32-H32</f>
        <v>27.87878787878799</v>
      </c>
    </row>
    <row r="33" spans="1:10" ht="15">
      <c r="A33" s="10" t="s">
        <v>39</v>
      </c>
      <c r="B33" s="11">
        <v>1418</v>
      </c>
      <c r="C33" s="15" t="s">
        <v>49</v>
      </c>
      <c r="D33" s="15">
        <v>46</v>
      </c>
      <c r="E33" s="15">
        <v>2080</v>
      </c>
      <c r="F33" s="15">
        <f>E33</f>
        <v>2080</v>
      </c>
      <c r="G33" s="15">
        <f>F33*1.15</f>
        <v>2392</v>
      </c>
      <c r="H33" s="15">
        <v>2392</v>
      </c>
      <c r="I33" s="16">
        <f>920/33*1</f>
        <v>27.87878787878788</v>
      </c>
      <c r="J33" s="17">
        <f>G33+I33-H33</f>
        <v>27.87878787878799</v>
      </c>
    </row>
    <row r="34" spans="1:10" ht="15">
      <c r="A34" s="10" t="s">
        <v>24</v>
      </c>
      <c r="B34" s="11">
        <v>1306</v>
      </c>
      <c r="C34" s="4" t="s">
        <v>43</v>
      </c>
      <c r="D34" s="4">
        <v>50</v>
      </c>
      <c r="E34" s="4">
        <v>800</v>
      </c>
      <c r="F34" s="4">
        <f>E34</f>
        <v>800</v>
      </c>
      <c r="G34" s="15">
        <f>F34*1.15</f>
        <v>919.9999999999999</v>
      </c>
      <c r="H34" s="4">
        <v>920</v>
      </c>
      <c r="I34" s="16">
        <f>920/33*1</f>
        <v>27.87878787878788</v>
      </c>
      <c r="J34" s="17">
        <f>G34+I34-H34</f>
        <v>27.87878787878776</v>
      </c>
    </row>
    <row r="35" spans="1:10" ht="15">
      <c r="A35" s="10" t="s">
        <v>29</v>
      </c>
      <c r="B35" s="11">
        <v>1475</v>
      </c>
      <c r="C35" s="4" t="s">
        <v>8</v>
      </c>
      <c r="D35" s="4">
        <v>52</v>
      </c>
      <c r="E35" s="15">
        <v>6300</v>
      </c>
      <c r="F35" s="15">
        <f>E35</f>
        <v>6300</v>
      </c>
      <c r="G35" s="15">
        <f>F35*1.1</f>
        <v>6930.000000000001</v>
      </c>
      <c r="H35" s="15">
        <v>6930</v>
      </c>
      <c r="I35" s="16">
        <f>920/33*1</f>
        <v>27.87878787878788</v>
      </c>
      <c r="J35" s="17">
        <f>G35+I35-H35</f>
        <v>27.8787878787889</v>
      </c>
    </row>
  </sheetData>
  <sheetProtection/>
  <autoFilter ref="B1:D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2014-09-10T10:20:45Z</dcterms:modified>
  <cp:category/>
  <cp:version/>
  <cp:contentType/>
  <cp:contentStatus/>
</cp:coreProperties>
</file>