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60" windowWidth="20730" windowHeight="9525"/>
  </bookViews>
  <sheets>
    <sheet name="Лист1" sheetId="1" r:id="rId1"/>
  </sheets>
  <calcPr calcId="145621" refMode="R1C1"/>
</workbook>
</file>

<file path=xl/calcChain.xml><?xml version="1.0" encoding="utf-8"?>
<calcChain xmlns="http://schemas.openxmlformats.org/spreadsheetml/2006/main">
  <c r="G137" i="1"/>
  <c r="H52"/>
  <c r="H138"/>
  <c r="H46"/>
  <c r="H45"/>
  <c r="H44"/>
  <c r="H43"/>
  <c r="H112"/>
  <c r="H111"/>
  <c r="H110"/>
  <c r="H109"/>
  <c r="H61"/>
  <c r="H57"/>
  <c r="H56"/>
  <c r="H55"/>
  <c r="H59"/>
  <c r="H60"/>
  <c r="H62"/>
  <c r="H63"/>
  <c r="H48"/>
  <c r="H47"/>
  <c r="H5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5"/>
  <c r="H96"/>
  <c r="H97"/>
  <c r="H98"/>
  <c r="H99"/>
  <c r="H100"/>
  <c r="H101"/>
  <c r="H102"/>
  <c r="H103"/>
  <c r="H104"/>
  <c r="H105"/>
  <c r="H106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3"/>
  <c r="H49"/>
  <c r="H50"/>
  <c r="H23"/>
  <c r="H22"/>
  <c r="H21"/>
  <c r="H20"/>
  <c r="H19"/>
  <c r="H18"/>
  <c r="H17"/>
  <c r="H16"/>
  <c r="H15"/>
  <c r="H14"/>
  <c r="H13"/>
  <c r="H12"/>
  <c r="H25"/>
  <c r="H26"/>
  <c r="H27"/>
  <c r="H28"/>
  <c r="H29"/>
  <c r="H30"/>
  <c r="H31"/>
  <c r="H32"/>
  <c r="H33"/>
  <c r="H34"/>
  <c r="H35"/>
  <c r="H36"/>
  <c r="H37"/>
  <c r="H38"/>
  <c r="H39"/>
  <c r="H40"/>
  <c r="DU140"/>
  <c r="DO140"/>
  <c r="DM140"/>
  <c r="DP140"/>
  <c r="DQ140"/>
  <c r="DT140"/>
  <c r="H140"/>
  <c r="DS140"/>
  <c r="DR140"/>
  <c r="H142"/>
  <c r="DN140"/>
</calcChain>
</file>

<file path=xl/sharedStrings.xml><?xml version="1.0" encoding="utf-8"?>
<sst xmlns="http://schemas.openxmlformats.org/spreadsheetml/2006/main" count="281" uniqueCount="276">
  <si>
    <t>Артикул</t>
  </si>
  <si>
    <t>Фото</t>
  </si>
  <si>
    <t>Наименование</t>
  </si>
  <si>
    <t>размер</t>
  </si>
  <si>
    <t>Цена</t>
  </si>
  <si>
    <t>см</t>
  </si>
  <si>
    <t>базовая</t>
  </si>
  <si>
    <t>SidS-011</t>
  </si>
  <si>
    <t>SidM-011</t>
  </si>
  <si>
    <t>SidS-012</t>
  </si>
  <si>
    <t>SidM-012</t>
  </si>
  <si>
    <t>SidS-013</t>
  </si>
  <si>
    <t>SidM-013</t>
  </si>
  <si>
    <t>SidS-014</t>
  </si>
  <si>
    <t>SidM-015</t>
  </si>
  <si>
    <t>SidS-019</t>
  </si>
  <si>
    <t>SidM-019</t>
  </si>
  <si>
    <t>SidS-020</t>
  </si>
  <si>
    <t>SidM-020</t>
  </si>
  <si>
    <t>Бланк заказа</t>
  </si>
  <si>
    <t>шт.</t>
  </si>
  <si>
    <t>в коробе</t>
  </si>
  <si>
    <t>SidS-015</t>
  </si>
  <si>
    <t>Заказ</t>
  </si>
  <si>
    <t>в коробах</t>
  </si>
  <si>
    <t>Итого коробов</t>
  </si>
  <si>
    <t>Сумма заказа</t>
  </si>
  <si>
    <t xml:space="preserve"> Ваша скидка</t>
  </si>
  <si>
    <t xml:space="preserve">Итого </t>
  </si>
  <si>
    <t>по позиции</t>
  </si>
  <si>
    <t>Свыше    30000  руб. -      1%</t>
  </si>
  <si>
    <t>Свыше    45000  руб. -      2%</t>
  </si>
  <si>
    <t>Свыше    60000  руб. -      3%</t>
  </si>
  <si>
    <t>Свыше    80000  руб. -      4%</t>
  </si>
  <si>
    <t>Свыше  100 000 руб.  -     5%</t>
  </si>
  <si>
    <t xml:space="preserve">Свыше  120 000 руб.  -     6% </t>
  </si>
  <si>
    <t>Свыше  140 000 руб.  -     7%</t>
  </si>
  <si>
    <t>Свыше  160 000 руб.  -     8%</t>
  </si>
  <si>
    <t>Свыше  180 000 руб.  -     9%</t>
  </si>
  <si>
    <t>Свыше  200 000 руб.  -   10%</t>
  </si>
  <si>
    <t>30-45</t>
  </si>
  <si>
    <t>45-60</t>
  </si>
  <si>
    <t>60-80</t>
  </si>
  <si>
    <t>80-100</t>
  </si>
  <si>
    <t>100-120</t>
  </si>
  <si>
    <t>120-140</t>
  </si>
  <si>
    <t>140-160</t>
  </si>
  <si>
    <t>160-180</t>
  </si>
  <si>
    <t>180-200</t>
  </si>
  <si>
    <t>&gt;200</t>
  </si>
  <si>
    <t>SidXt21</t>
  </si>
  <si>
    <t>SidXm22</t>
  </si>
  <si>
    <t>SidXm23</t>
  </si>
  <si>
    <t>SidXt25</t>
  </si>
  <si>
    <t>SidXm26</t>
  </si>
  <si>
    <t>SidXm27</t>
  </si>
  <si>
    <t>SidXm28</t>
  </si>
  <si>
    <t>SidXm29</t>
  </si>
  <si>
    <t>SidXt30</t>
  </si>
  <si>
    <t>SidXt31</t>
  </si>
  <si>
    <t>Ax038</t>
  </si>
  <si>
    <t>Ax039</t>
  </si>
  <si>
    <t>Ax040</t>
  </si>
  <si>
    <t>Ax041</t>
  </si>
  <si>
    <t xml:space="preserve">Подушка Зайка Ми с сердцем </t>
  </si>
  <si>
    <t>Подушка Зайка Ми с пирожным</t>
  </si>
  <si>
    <t xml:space="preserve">Подушка Буди Баса </t>
  </si>
  <si>
    <t>Подушка Зайка Ми с зайками</t>
  </si>
  <si>
    <t>30*30</t>
  </si>
  <si>
    <t>8 шт. в ассортименте (по 2-е шт. каждой подушки)</t>
  </si>
  <si>
    <t>StM-032</t>
  </si>
  <si>
    <t>StS-032</t>
  </si>
  <si>
    <t>StM-034</t>
  </si>
  <si>
    <t xml:space="preserve"> StS-034</t>
  </si>
  <si>
    <t>StM-035</t>
  </si>
  <si>
    <t xml:space="preserve"> StS-035</t>
  </si>
  <si>
    <t xml:space="preserve"> StM-036</t>
  </si>
  <si>
    <t>StS-036</t>
  </si>
  <si>
    <t>StM-037</t>
  </si>
  <si>
    <t>StS-037</t>
  </si>
  <si>
    <t>SidXt42</t>
  </si>
  <si>
    <t>StM-051</t>
  </si>
  <si>
    <t>StS-051</t>
  </si>
  <si>
    <t>StM-052</t>
  </si>
  <si>
    <t>StS-052</t>
  </si>
  <si>
    <t>StM-053</t>
  </si>
  <si>
    <t>StS-053</t>
  </si>
  <si>
    <t>StM-054</t>
  </si>
  <si>
    <t>StS-054</t>
  </si>
  <si>
    <t>StM-057</t>
  </si>
  <si>
    <t>StS-057</t>
  </si>
  <si>
    <t>StM-055</t>
  </si>
  <si>
    <t>StS-055</t>
  </si>
  <si>
    <t>StM-056</t>
  </si>
  <si>
    <t>StS-056</t>
  </si>
  <si>
    <t>StM-058</t>
  </si>
  <si>
    <t>StS-058</t>
  </si>
  <si>
    <t>Ягода</t>
  </si>
  <si>
    <t>Город</t>
  </si>
  <si>
    <t>Винтаж</t>
  </si>
  <si>
    <t>Малыши</t>
  </si>
  <si>
    <t>StM-046</t>
  </si>
  <si>
    <t>StM-047</t>
  </si>
  <si>
    <t>SidM-048</t>
  </si>
  <si>
    <t>SidM-043</t>
  </si>
  <si>
    <t>SidS-043</t>
  </si>
  <si>
    <t>SidM-044</t>
  </si>
  <si>
    <t>SidS-044</t>
  </si>
  <si>
    <t>SidM-045</t>
  </si>
  <si>
    <t>SidS-045</t>
  </si>
  <si>
    <t>SidXt24</t>
  </si>
  <si>
    <t>SidXm50</t>
  </si>
  <si>
    <t>Зайка Ми морячок (малыш)</t>
  </si>
  <si>
    <t>Зайка Ми Голубика (большой)</t>
  </si>
  <si>
    <t>Зайка Ми Голубика (малый)</t>
  </si>
  <si>
    <t xml:space="preserve">Зайка Ми Облепиха (большой) </t>
  </si>
  <si>
    <t xml:space="preserve">Зайка Ми Облепиха (малый) </t>
  </si>
  <si>
    <t>Зайка Ми принц</t>
  </si>
  <si>
    <t>Зайка Ми в куртке-пилот (большой)</t>
  </si>
  <si>
    <t xml:space="preserve">Зайка Ми в куртке-пилот (малый)      </t>
  </si>
  <si>
    <t>Зайка Ми принцесса нет в наличии</t>
  </si>
  <si>
    <t>StM-033</t>
  </si>
  <si>
    <t>StS-033</t>
  </si>
  <si>
    <t>SidXm77</t>
  </si>
  <si>
    <t>SidXm78</t>
  </si>
  <si>
    <t>SidXt74</t>
  </si>
  <si>
    <t>SidXt75</t>
  </si>
  <si>
    <t>SidXt76</t>
  </si>
  <si>
    <t>SidM-070</t>
  </si>
  <si>
    <t>SidS-070</t>
  </si>
  <si>
    <t>SidM-071</t>
  </si>
  <si>
    <t>SidS-071</t>
  </si>
  <si>
    <t>Зайка Ми Вишня (малый) нет в наличии</t>
  </si>
  <si>
    <t>Мороженое</t>
  </si>
  <si>
    <t>StM-060</t>
  </si>
  <si>
    <t>StS-060</t>
  </si>
  <si>
    <t>StM-062</t>
  </si>
  <si>
    <t>StS-062</t>
  </si>
  <si>
    <t>StM-063</t>
  </si>
  <si>
    <t>StS-063</t>
  </si>
  <si>
    <t>StM-061</t>
  </si>
  <si>
    <t>StS-061</t>
  </si>
  <si>
    <t>StM-064</t>
  </si>
  <si>
    <t>StS-064</t>
  </si>
  <si>
    <t>StM-065</t>
  </si>
  <si>
    <t>StS-065</t>
  </si>
  <si>
    <t>Зайка Ми Тирамису (большой)</t>
  </si>
  <si>
    <t xml:space="preserve">Зайка Ми Пралине (большая) </t>
  </si>
  <si>
    <t>Зайка Ми Пралине (малый)</t>
  </si>
  <si>
    <t>Зайка Ми Черничный мусс (большой)</t>
  </si>
  <si>
    <t>Зайка Ми Черничный мусс (малый)</t>
  </si>
  <si>
    <t>Зайка Ми Ваниль (большой)</t>
  </si>
  <si>
    <t xml:space="preserve">Зайка Ми Ваниль (малый) </t>
  </si>
  <si>
    <t xml:space="preserve">Зайка Ми Мята (большой) </t>
  </si>
  <si>
    <t xml:space="preserve">Зайка Ми Мята (малый) </t>
  </si>
  <si>
    <t xml:space="preserve">Зайка Ми в розовой пижаме (большой) </t>
  </si>
  <si>
    <t>SidM-068</t>
  </si>
  <si>
    <t>SidS-068</t>
  </si>
  <si>
    <t>SidM-069</t>
  </si>
  <si>
    <t>SidS-069</t>
  </si>
  <si>
    <t>SidM-072</t>
  </si>
  <si>
    <t>SidS-072</t>
  </si>
  <si>
    <t>SidM-073</t>
  </si>
  <si>
    <t>SidS-073</t>
  </si>
  <si>
    <t xml:space="preserve">Зайка Ми Калина (малый) нет в наличии </t>
  </si>
  <si>
    <t>Зайка Ми Слива (большой) нет в наличии</t>
  </si>
  <si>
    <t>Зайка Ми Вишня (большой) нет в наличии</t>
  </si>
  <si>
    <t>Зайка Ми Калина (большой) нет в наличии</t>
  </si>
  <si>
    <t>Зайка Ми Слива (малый) нет в наличии</t>
  </si>
  <si>
    <t>SidL-010</t>
  </si>
  <si>
    <t>Зайка Ми Крыжовник (малый) нет в наличии</t>
  </si>
  <si>
    <t xml:space="preserve">Зайка Ми моряк (большой) </t>
  </si>
  <si>
    <t xml:space="preserve">Зайка Ми морячка (большой) </t>
  </si>
  <si>
    <t xml:space="preserve">Зайка Ми в фиолетовом пальто и белом платье(малый) </t>
  </si>
  <si>
    <t>Зайка Ми в зеленом пальто и белом платье (малый) нет в наличии</t>
  </si>
  <si>
    <t>Зайка Ми в дубленке и белом платье (малый) нет в наличии</t>
  </si>
  <si>
    <t>Зайка Ми Крыжовник (большой) нет в наличии</t>
  </si>
  <si>
    <t>Зайка Ми Земляника (большая) нет в наличии</t>
  </si>
  <si>
    <t>Зайка Ми Малина (малый) нет в наличии</t>
  </si>
  <si>
    <t>Зайка Ми Земляника (малый)нет в наличии</t>
  </si>
  <si>
    <t>SidM-014</t>
  </si>
  <si>
    <t>Зайка Ми в дубленке и белом платье (большой) нет в наличии</t>
  </si>
  <si>
    <t>Зайка Ми в шапочке с цветами (малый) нет в наличии</t>
  </si>
  <si>
    <t>Зайка Ми в голубом платье (большой) нет в наличии</t>
  </si>
  <si>
    <t>Зайка Ми в голубом платье (малый) нет в наличии</t>
  </si>
  <si>
    <t>Зайка Ми очкарик (малый) нет в наличии</t>
  </si>
  <si>
    <t>Зайка Ми в куртке с капюшоном (малый) нет в наличии</t>
  </si>
  <si>
    <t>Зайка Ми в шапочке с цветами (большой) нет в наличии</t>
  </si>
  <si>
    <t>Зайка Ми в серой кепке и галстуке-бабочке (малый) нет в наличии</t>
  </si>
  <si>
    <t>Зайка Ми в зеленом пальто и белом платье (большой) нет в наличии</t>
  </si>
  <si>
    <t xml:space="preserve">Зайка Ми в куртке с капюшоном (большой) нет в наличии </t>
  </si>
  <si>
    <t>Зайка Ми моряк (малый) нет в наличии</t>
  </si>
  <si>
    <t>ООО «Брендовая Игрушка»</t>
  </si>
  <si>
    <t>Зайка Ми очкарик (большой) нет в наличии</t>
  </si>
  <si>
    <t>Зайка Ми Тирамису (малый) нет в наличии</t>
  </si>
  <si>
    <t>StM-007</t>
  </si>
  <si>
    <t>StS-007</t>
  </si>
  <si>
    <t>Снова в продаже!!!</t>
  </si>
  <si>
    <t>StM-001</t>
  </si>
  <si>
    <t>StS-001</t>
  </si>
  <si>
    <t>SidM-111</t>
  </si>
  <si>
    <t>SidS-111</t>
  </si>
  <si>
    <t>Новинки!!!</t>
  </si>
  <si>
    <t>SidS-112</t>
  </si>
  <si>
    <t>SidXm114</t>
  </si>
  <si>
    <t>SidXt115</t>
  </si>
  <si>
    <t>SidXь122</t>
  </si>
  <si>
    <t>SidXе121</t>
  </si>
  <si>
    <t>Зайка Ми в серой кепке и галстуке-бабочке (большой) нет в наличии</t>
  </si>
  <si>
    <t>Зайка Ми морячка (малый) нет в наличии</t>
  </si>
  <si>
    <t>Зайка Ми в коричневой шубке и розовом платье (большой) нет в наличии</t>
  </si>
  <si>
    <t>Зайка Ми в коричневой шубке и розовом платье (малый) нет в наличии</t>
  </si>
  <si>
    <t>Зайка Ми в тигровой шубке и сером платье (малый) нет в наличии</t>
  </si>
  <si>
    <t>Зайка Ми в фиолетовом пальто и белом платье(большой) нет в наличии</t>
  </si>
  <si>
    <t>Зайка Ми Клубника со сливками (большой) нет в наличии</t>
  </si>
  <si>
    <t>Зайка Ми Клубника со сливками (малый) нет в наличии</t>
  </si>
  <si>
    <t>Зайка Ми в веночке из цветов (малыш) нет в наличии</t>
  </si>
  <si>
    <t>Зайка Ми лыжник нет в наличии</t>
  </si>
  <si>
    <t>Зайка Ми в тигровой шубке и сером платье (большой) нет в наличии</t>
  </si>
  <si>
    <t xml:space="preserve">Зайка Ми в голубой пижаме (большой) </t>
  </si>
  <si>
    <t>Зайка Ми Малина(большой) нет в наличии</t>
  </si>
  <si>
    <t>Зайка Ми в вязаной повязке  (малыш) нет в наличии</t>
  </si>
  <si>
    <t>Зайка Ми в пальто (большой)</t>
  </si>
  <si>
    <t xml:space="preserve">Зайка Ми в  пальто (малый) </t>
  </si>
  <si>
    <t>Зайка Ми в белом пальто (большой) с 05.03</t>
  </si>
  <si>
    <t>Зайка Ми в белом пальто (малый) с 05.03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</si>
  <si>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Зайка Ми Большой с 05.03</t>
  </si>
  <si>
    <t>Зайка Ми в веночке из цветов и сердечком (большой)</t>
  </si>
  <si>
    <t>Зайка Ми в веночке из цветов и сердечком (малый)</t>
  </si>
  <si>
    <t>Зайка Ми с цветами (малый)</t>
  </si>
  <si>
    <t>Зайка Ми в беретке(большой) с 05.03</t>
  </si>
  <si>
    <t>Зайка Ми в беретке (малый) с 05.03</t>
  </si>
  <si>
    <t xml:space="preserve">Зайка Ми в розовой шапочке (большой) </t>
  </si>
  <si>
    <t xml:space="preserve">Зайка Ми в розовой шапочке (малый) </t>
  </si>
  <si>
    <t>Зайка Ми в свитере(большой) с 05.03</t>
  </si>
  <si>
    <t>Зайка Ми в свитере (малый) с 05.03</t>
  </si>
  <si>
    <t>Зайка Ми в голубом шарфике (большой) с 05.03</t>
  </si>
  <si>
    <t>Зайка Ми в голубом шарфике (малый) с 05.03</t>
  </si>
  <si>
    <t xml:space="preserve">Зайка Ми с письмом (большой) </t>
  </si>
  <si>
    <t xml:space="preserve">Зайка Ми с письмом (малый) </t>
  </si>
  <si>
    <t>Зайка Ми с цветочком (большой)</t>
  </si>
  <si>
    <t>Зайка Ми с цветочком (малый)</t>
  </si>
  <si>
    <t>Зайка Ми с цветами (малыш)</t>
  </si>
  <si>
    <t>Зайка Ми с сердечками  (малыш)</t>
  </si>
  <si>
    <t>Зайка Ми в голубой шапке с сердечком (малыш) с 05.03</t>
  </si>
  <si>
    <t>Зайка Ми в розовой шапке с сердечком (малыш) с 05.03</t>
  </si>
  <si>
    <t>Зайка Ми в шапке-сова  (малыш) с 05.03</t>
  </si>
  <si>
    <t>Зайка Ми в панамке с цветами  (малыш) с 05.03</t>
  </si>
  <si>
    <t>Зайка Ми в розовом платье  (малыш) с 05.03</t>
  </si>
  <si>
    <t>Зайка Ми с фиолетовым букетом (малыш) с 05.03</t>
  </si>
  <si>
    <t>Зайка Ми с розовым букетом (малыш) с 05.03</t>
  </si>
  <si>
    <t>Зайка Ми с мешочком (малыш) с 05.03</t>
  </si>
  <si>
    <t>Зайка Ми с сердцем и бубенчиком (малыш) с 05.03</t>
  </si>
  <si>
    <t>Зайка Ми в бирюзовой беретке (малыш) с 05.03</t>
  </si>
  <si>
    <t>Зайка Ми в красной беретке (малыш) с 05.03</t>
  </si>
  <si>
    <t>Зайка Ми с бирюзовым зайкой (малыш) с 05.03</t>
  </si>
  <si>
    <t>Зайка Ми с розовым зайкой (малыш) с 05.03</t>
  </si>
  <si>
    <t>Зайка Ми с коричневым бантом (малыш) с 05.03</t>
  </si>
  <si>
    <t>Зайка Ми с бирюзовым бантом (малыш) с 05.03</t>
  </si>
  <si>
    <t>Зайка Ми с конвертом (малыш) с 05.03</t>
  </si>
  <si>
    <t>Зайка Ми в платье с цветком (малыш) с 05.03</t>
  </si>
  <si>
    <t>StM-002</t>
  </si>
  <si>
    <t>StS-002</t>
  </si>
  <si>
    <t>StM-005</t>
  </si>
  <si>
    <t>StS-005</t>
  </si>
  <si>
    <t>Зайка Ми платье (большой) с 05.03</t>
  </si>
  <si>
    <t>Зайка Ми в платье (малый) с 05.03</t>
  </si>
  <si>
    <t>Зайка Ми с зайкой (большой) с 05.03</t>
  </si>
  <si>
    <t>Новинка!!!</t>
  </si>
  <si>
    <t>SidL-009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</si>
  <si>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Зайка Ми Большой с сердцем с 05.03</t>
  </si>
  <si>
    <t>Зайка Ми с зайкой (малый) с 05.03</t>
  </si>
  <si>
    <t>Зайка Ми в голубой пижаме (малый) с 05.03</t>
  </si>
  <si>
    <t>Зайка Ми в розовой пижаме (малый) нет в наличии</t>
  </si>
  <si>
    <t xml:space="preserve">Зайка Ми с сердечком(большой) </t>
  </si>
  <si>
    <t>Зайка Ми с сердечком(малый) с 05.03.2015</t>
  </si>
</sst>
</file>

<file path=xl/styles.xml><?xml version="1.0" encoding="utf-8"?>
<styleSheet xmlns="http://schemas.openxmlformats.org/spreadsheetml/2006/main">
  <fonts count="75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8"/>
      <name val="Century Gothic"/>
      <family val="2"/>
      <charset val="204"/>
    </font>
    <font>
      <sz val="8"/>
      <name val="Calibri"/>
      <family val="2"/>
      <charset val="204"/>
    </font>
    <font>
      <b/>
      <sz val="60"/>
      <color indexed="25"/>
      <name val="Times New Roman"/>
      <family val="1"/>
      <charset val="204"/>
    </font>
    <font>
      <b/>
      <sz val="18"/>
      <color indexed="25"/>
      <name val="Calibri"/>
      <family val="2"/>
      <charset val="204"/>
    </font>
    <font>
      <b/>
      <sz val="15"/>
      <name val="Calibri"/>
      <family val="2"/>
      <charset val="204"/>
    </font>
    <font>
      <b/>
      <sz val="16"/>
      <name val="Calibri"/>
      <family val="2"/>
      <charset val="204"/>
    </font>
    <font>
      <b/>
      <sz val="24"/>
      <name val="Calibri"/>
      <family val="2"/>
      <charset val="204"/>
    </font>
    <font>
      <b/>
      <sz val="60"/>
      <color indexed="25"/>
      <name val="Calibri"/>
      <family val="2"/>
      <charset val="204"/>
    </font>
    <font>
      <sz val="11"/>
      <name val="Calibri"/>
      <family val="2"/>
      <charset val="204"/>
    </font>
    <font>
      <b/>
      <sz val="14"/>
      <name val="Calibri"/>
      <family val="2"/>
      <charset val="204"/>
    </font>
    <font>
      <b/>
      <sz val="17"/>
      <name val="Calibri"/>
      <family val="2"/>
      <charset val="204"/>
    </font>
    <font>
      <b/>
      <sz val="11"/>
      <name val="Calibri"/>
      <family val="2"/>
      <charset val="204"/>
    </font>
    <font>
      <b/>
      <sz val="17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8"/>
      <color indexed="8"/>
      <name val="Century Gothic"/>
      <family val="2"/>
      <charset val="204"/>
    </font>
    <font>
      <b/>
      <sz val="28"/>
      <color indexed="10"/>
      <name val="Cambria"/>
      <family val="1"/>
      <charset val="204"/>
    </font>
    <font>
      <b/>
      <sz val="28"/>
      <color indexed="8"/>
      <name val="Cambria"/>
      <family val="1"/>
      <charset val="204"/>
    </font>
    <font>
      <b/>
      <sz val="18"/>
      <color indexed="8"/>
      <name val="Calibri"/>
      <family val="2"/>
      <charset val="204"/>
    </font>
    <font>
      <sz val="24"/>
      <color indexed="8"/>
      <name val="Calibri"/>
      <family val="2"/>
      <charset val="204"/>
    </font>
    <font>
      <b/>
      <sz val="8"/>
      <name val="Calibri"/>
      <family val="2"/>
      <charset val="204"/>
    </font>
    <font>
      <b/>
      <sz val="36"/>
      <color indexed="10"/>
      <name val="Cambria"/>
      <family val="1"/>
      <charset val="204"/>
    </font>
    <font>
      <b/>
      <sz val="36"/>
      <color indexed="8"/>
      <name val="Cambria"/>
      <family val="1"/>
      <charset val="204"/>
    </font>
    <font>
      <b/>
      <sz val="14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7"/>
      <color indexed="23"/>
      <name val="Calibri"/>
      <family val="2"/>
      <charset val="204"/>
    </font>
    <font>
      <b/>
      <sz val="11"/>
      <color indexed="23"/>
      <name val="Calibri"/>
      <family val="2"/>
      <charset val="204"/>
    </font>
    <font>
      <b/>
      <sz val="16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7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23"/>
      <name val="Calibri"/>
      <family val="2"/>
      <charset val="204"/>
    </font>
    <font>
      <sz val="36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14"/>
      <color indexed="55"/>
      <name val="Calibri"/>
      <family val="2"/>
      <charset val="204"/>
    </font>
    <font>
      <b/>
      <sz val="8"/>
      <color indexed="55"/>
      <name val="Calibri"/>
      <family val="2"/>
      <charset val="204"/>
    </font>
    <font>
      <b/>
      <sz val="17"/>
      <color indexed="55"/>
      <name val="Calibri"/>
      <family val="2"/>
      <charset val="204"/>
    </font>
    <font>
      <b/>
      <sz val="11"/>
      <color indexed="55"/>
      <name val="Calibri"/>
      <family val="2"/>
      <charset val="204"/>
    </font>
    <font>
      <b/>
      <sz val="16"/>
      <color indexed="55"/>
      <name val="Calibri"/>
      <family val="2"/>
      <charset val="204"/>
    </font>
    <font>
      <sz val="16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7"/>
      <color theme="0" tint="-0.499984740745262"/>
      <name val="Calibri"/>
      <family val="2"/>
      <charset val="204"/>
    </font>
    <font>
      <b/>
      <sz val="11"/>
      <color theme="0" tint="-0.499984740745262"/>
      <name val="Calibri"/>
      <family val="2"/>
      <charset val="204"/>
    </font>
    <font>
      <b/>
      <sz val="16"/>
      <color theme="0" tint="-0.499984740745262"/>
      <name val="Calibri"/>
      <family val="2"/>
      <charset val="204"/>
    </font>
    <font>
      <sz val="16"/>
      <color theme="0" tint="-0.499984740745262"/>
      <name val="Calibri"/>
      <family val="2"/>
      <charset val="204"/>
    </font>
    <font>
      <sz val="11"/>
      <color theme="0" tint="-0.499984740745262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7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8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8"/>
      <color theme="1"/>
      <name val="Calibri"/>
      <family val="2"/>
      <charset val="204"/>
    </font>
    <font>
      <b/>
      <sz val="28"/>
      <color rgb="FFFF0000"/>
      <name val="Cambria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56" fillId="4" borderId="0" applyNumberFormat="0" applyBorder="0" applyAlignment="0" applyProtection="0"/>
    <xf numFmtId="0" fontId="1" fillId="0" borderId="0">
      <alignment horizontal="left"/>
    </xf>
  </cellStyleXfs>
  <cellXfs count="405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" fillId="0" borderId="0" xfId="2" applyFont="1" applyFill="1" applyBorder="1" applyAlignment="1">
      <alignment vertical="top" wrapText="1"/>
    </xf>
    <xf numFmtId="0" fontId="10" fillId="0" borderId="0" xfId="0" applyFont="1"/>
    <xf numFmtId="0" fontId="14" fillId="0" borderId="3" xfId="0" applyFont="1" applyBorder="1" applyAlignment="1">
      <alignment horizontal="left" vertical="center" wrapText="1" indent="1"/>
    </xf>
    <xf numFmtId="0" fontId="15" fillId="0" borderId="4" xfId="0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2" borderId="5" xfId="1" applyFont="1" applyFill="1" applyBorder="1" applyAlignment="1">
      <alignment horizontal="center" vertical="center"/>
    </xf>
    <xf numFmtId="0" fontId="15" fillId="3" borderId="6" xfId="2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2" borderId="7" xfId="1" applyFont="1" applyFill="1" applyBorder="1" applyAlignment="1">
      <alignment horizontal="center" vertical="center"/>
    </xf>
    <xf numFmtId="0" fontId="15" fillId="3" borderId="8" xfId="2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8" fillId="0" borderId="0" xfId="0" applyFont="1"/>
    <xf numFmtId="0" fontId="20" fillId="0" borderId="0" xfId="0" applyFont="1"/>
    <xf numFmtId="0" fontId="16" fillId="0" borderId="10" xfId="0" applyNumberFormat="1" applyFont="1" applyBorder="1" applyAlignment="1">
      <alignment horizontal="center" vertical="center"/>
    </xf>
    <xf numFmtId="0" fontId="17" fillId="2" borderId="11" xfId="1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7" fillId="2" borderId="13" xfId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 wrapText="1" indent="1"/>
    </xf>
    <xf numFmtId="0" fontId="21" fillId="0" borderId="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16" xfId="0" applyFont="1" applyBorder="1" applyAlignment="1">
      <alignment horizontal="left" vertical="center" wrapText="1" indent="1"/>
    </xf>
    <xf numFmtId="0" fontId="16" fillId="0" borderId="16" xfId="0" applyNumberFormat="1" applyFont="1" applyBorder="1" applyAlignment="1">
      <alignment horizontal="center" vertical="center"/>
    </xf>
    <xf numFmtId="0" fontId="16" fillId="0" borderId="4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0" fillId="0" borderId="0" xfId="0" applyFont="1"/>
    <xf numFmtId="0" fontId="22" fillId="0" borderId="4" xfId="0" applyFont="1" applyBorder="1" applyAlignment="1" applyProtection="1">
      <alignment horizontal="center" vertical="center"/>
    </xf>
    <xf numFmtId="0" fontId="23" fillId="0" borderId="4" xfId="0" applyFont="1" applyBorder="1" applyProtection="1"/>
    <xf numFmtId="0" fontId="0" fillId="0" borderId="0" xfId="0" applyFont="1" applyBorder="1"/>
    <xf numFmtId="0" fontId="0" fillId="0" borderId="4" xfId="0" applyFont="1" applyBorder="1" applyProtection="1"/>
    <xf numFmtId="0" fontId="24" fillId="2" borderId="4" xfId="1" applyFont="1" applyFill="1" applyBorder="1" applyProtection="1"/>
    <xf numFmtId="0" fontId="25" fillId="0" borderId="0" xfId="0" applyFont="1" applyBorder="1" applyAlignment="1"/>
    <xf numFmtId="0" fontId="25" fillId="0" borderId="0" xfId="2" applyFont="1" applyFill="1" applyBorder="1" applyAlignment="1">
      <alignment vertical="top" wrapText="1"/>
    </xf>
    <xf numFmtId="0" fontId="15" fillId="0" borderId="17" xfId="0" applyFont="1" applyBorder="1" applyAlignment="1">
      <alignment horizontal="center" vertical="center"/>
    </xf>
    <xf numFmtId="0" fontId="15" fillId="3" borderId="18" xfId="2" applyFont="1" applyFill="1" applyBorder="1" applyAlignment="1">
      <alignment horizontal="center" vertical="center"/>
    </xf>
    <xf numFmtId="0" fontId="19" fillId="0" borderId="0" xfId="0" applyFont="1" applyBorder="1"/>
    <xf numFmtId="0" fontId="15" fillId="3" borderId="3" xfId="2" applyFont="1" applyFill="1" applyBorder="1" applyAlignment="1">
      <alignment horizontal="center" vertical="center"/>
    </xf>
    <xf numFmtId="0" fontId="17" fillId="2" borderId="3" xfId="1" applyFont="1" applyFill="1" applyBorder="1" applyAlignment="1">
      <alignment horizontal="center" vertical="center"/>
    </xf>
    <xf numFmtId="0" fontId="12" fillId="0" borderId="15" xfId="0" applyFont="1" applyBorder="1" applyAlignment="1">
      <alignment horizontal="left" vertical="center" wrapText="1" indent="1"/>
    </xf>
    <xf numFmtId="0" fontId="11" fillId="0" borderId="19" xfId="0" applyFont="1" applyBorder="1" applyAlignment="1">
      <alignment horizontal="center" vertical="center"/>
    </xf>
    <xf numFmtId="0" fontId="13" fillId="0" borderId="15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3" borderId="20" xfId="2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11" fillId="3" borderId="21" xfId="2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 indent="1"/>
    </xf>
    <xf numFmtId="0" fontId="11" fillId="3" borderId="8" xfId="2" applyFont="1" applyFill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3" fillId="0" borderId="22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7" fillId="2" borderId="23" xfId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12" fillId="0" borderId="25" xfId="0" applyFont="1" applyBorder="1" applyAlignment="1">
      <alignment horizontal="left" vertical="center" wrapText="1" indent="1"/>
    </xf>
    <xf numFmtId="0" fontId="13" fillId="0" borderId="25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3" borderId="26" xfId="2" applyFont="1" applyFill="1" applyBorder="1" applyAlignment="1">
      <alignment horizontal="center" vertical="center"/>
    </xf>
    <xf numFmtId="0" fontId="7" fillId="2" borderId="26" xfId="1" applyFont="1" applyFill="1" applyBorder="1" applyAlignment="1">
      <alignment horizontal="center" vertical="center"/>
    </xf>
    <xf numFmtId="0" fontId="11" fillId="3" borderId="27" xfId="2" applyFont="1" applyFill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4" fillId="0" borderId="0" xfId="0" applyFont="1"/>
    <xf numFmtId="0" fontId="36" fillId="0" borderId="22" xfId="0" applyNumberFormat="1" applyFont="1" applyBorder="1" applyAlignment="1">
      <alignment horizontal="center" vertical="center"/>
    </xf>
    <xf numFmtId="0" fontId="37" fillId="2" borderId="7" xfId="1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8" xfId="0" applyFont="1" applyBorder="1" applyAlignment="1">
      <alignment horizontal="left" vertical="center" wrapText="1" indent="1"/>
    </xf>
    <xf numFmtId="0" fontId="36" fillId="0" borderId="28" xfId="0" applyNumberFormat="1" applyFont="1" applyBorder="1" applyAlignment="1">
      <alignment horizontal="center" vertical="center"/>
    </xf>
    <xf numFmtId="0" fontId="33" fillId="3" borderId="29" xfId="2" applyFont="1" applyFill="1" applyBorder="1" applyAlignment="1">
      <alignment horizontal="center" vertical="center"/>
    </xf>
    <xf numFmtId="0" fontId="37" fillId="2" borderId="29" xfId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 wrapText="1" indent="1"/>
    </xf>
    <xf numFmtId="0" fontId="36" fillId="0" borderId="3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3" borderId="8" xfId="2" applyFont="1" applyFill="1" applyBorder="1" applyAlignment="1">
      <alignment horizontal="center" vertical="center"/>
    </xf>
    <xf numFmtId="0" fontId="38" fillId="0" borderId="0" xfId="0" applyFont="1"/>
    <xf numFmtId="0" fontId="33" fillId="0" borderId="4" xfId="0" applyFont="1" applyBorder="1" applyAlignment="1">
      <alignment horizontal="center" vertical="center"/>
    </xf>
    <xf numFmtId="0" fontId="36" fillId="0" borderId="10" xfId="0" applyNumberFormat="1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5" fillId="0" borderId="22" xfId="0" applyFont="1" applyBorder="1" applyAlignment="1">
      <alignment horizontal="left" vertical="center" wrapText="1" indent="1"/>
    </xf>
    <xf numFmtId="0" fontId="36" fillId="0" borderId="4" xfId="0" applyNumberFormat="1" applyFont="1" applyBorder="1" applyAlignment="1">
      <alignment horizontal="center" vertical="center"/>
    </xf>
    <xf numFmtId="0" fontId="33" fillId="3" borderId="11" xfId="2" applyFont="1" applyFill="1" applyBorder="1" applyAlignment="1">
      <alignment horizontal="center" vertical="center"/>
    </xf>
    <xf numFmtId="0" fontId="37" fillId="2" borderId="11" xfId="1" applyFont="1" applyFill="1" applyBorder="1" applyAlignment="1">
      <alignment horizontal="center" vertical="center"/>
    </xf>
    <xf numFmtId="0" fontId="34" fillId="0" borderId="0" xfId="0" applyFont="1" applyBorder="1"/>
    <xf numFmtId="0" fontId="39" fillId="0" borderId="4" xfId="0" applyFont="1" applyBorder="1" applyAlignment="1">
      <alignment horizontal="center" vertical="center"/>
    </xf>
    <xf numFmtId="0" fontId="39" fillId="3" borderId="8" xfId="2" applyFont="1" applyFill="1" applyBorder="1" applyAlignment="1">
      <alignment horizontal="center" vertical="center"/>
    </xf>
    <xf numFmtId="0" fontId="43" fillId="0" borderId="0" xfId="0" applyFont="1"/>
    <xf numFmtId="0" fontId="35" fillId="0" borderId="14" xfId="0" applyFont="1" applyBorder="1" applyAlignment="1">
      <alignment horizontal="left" vertical="center" wrapText="1" indent="1"/>
    </xf>
    <xf numFmtId="0" fontId="33" fillId="0" borderId="30" xfId="0" applyFont="1" applyBorder="1" applyAlignment="1">
      <alignment horizontal="center" vertical="center"/>
    </xf>
    <xf numFmtId="0" fontId="37" fillId="2" borderId="30" xfId="1" applyFont="1" applyFill="1" applyBorder="1" applyAlignment="1">
      <alignment horizontal="center" vertical="center"/>
    </xf>
    <xf numFmtId="0" fontId="37" fillId="2" borderId="13" xfId="1" applyFont="1" applyFill="1" applyBorder="1" applyAlignment="1">
      <alignment horizontal="center" vertical="center"/>
    </xf>
    <xf numFmtId="0" fontId="35" fillId="0" borderId="16" xfId="0" applyFont="1" applyBorder="1" applyAlignment="1">
      <alignment horizontal="left" vertical="center" wrapText="1" indent="1"/>
    </xf>
    <xf numFmtId="0" fontId="36" fillId="0" borderId="16" xfId="0" applyNumberFormat="1" applyFont="1" applyBorder="1" applyAlignment="1">
      <alignment horizontal="center" vertical="center"/>
    </xf>
    <xf numFmtId="0" fontId="33" fillId="3" borderId="31" xfId="2" applyFont="1" applyFill="1" applyBorder="1" applyAlignment="1">
      <alignment horizontal="center" vertical="center"/>
    </xf>
    <xf numFmtId="0" fontId="37" fillId="2" borderId="31" xfId="1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7" fillId="2" borderId="23" xfId="1" applyFont="1" applyFill="1" applyBorder="1" applyAlignment="1">
      <alignment horizontal="center" vertical="center"/>
    </xf>
    <xf numFmtId="0" fontId="33" fillId="3" borderId="6" xfId="2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horizontal="left" vertical="center" wrapText="1" indent="1"/>
    </xf>
    <xf numFmtId="0" fontId="41" fillId="0" borderId="3" xfId="0" applyNumberFormat="1" applyFont="1" applyBorder="1" applyAlignment="1">
      <alignment horizontal="center" vertical="center"/>
    </xf>
    <xf numFmtId="0" fontId="42" fillId="2" borderId="7" xfId="1" applyFont="1" applyFill="1" applyBorder="1" applyAlignment="1">
      <alignment horizontal="center" vertical="center"/>
    </xf>
    <xf numFmtId="0" fontId="41" fillId="0" borderId="10" xfId="0" applyNumberFormat="1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45" fillId="0" borderId="15" xfId="0" applyFont="1" applyBorder="1" applyAlignment="1">
      <alignment vertical="center"/>
    </xf>
    <xf numFmtId="0" fontId="39" fillId="0" borderId="17" xfId="0" applyFont="1" applyBorder="1" applyAlignment="1">
      <alignment horizontal="center" vertical="center"/>
    </xf>
    <xf numFmtId="0" fontId="39" fillId="3" borderId="3" xfId="2" applyFont="1" applyFill="1" applyBorder="1" applyAlignment="1">
      <alignment horizontal="center" vertical="center"/>
    </xf>
    <xf numFmtId="0" fontId="42" fillId="2" borderId="3" xfId="1" applyFont="1" applyFill="1" applyBorder="1" applyAlignment="1">
      <alignment horizontal="center" vertical="center"/>
    </xf>
    <xf numFmtId="0" fontId="39" fillId="3" borderId="18" xfId="2" applyFont="1" applyFill="1" applyBorder="1" applyAlignment="1">
      <alignment horizontal="center" vertical="center"/>
    </xf>
    <xf numFmtId="0" fontId="39" fillId="3" borderId="7" xfId="2" applyFont="1" applyFill="1" applyBorder="1" applyAlignment="1">
      <alignment horizontal="center" vertical="center"/>
    </xf>
    <xf numFmtId="0" fontId="47" fillId="2" borderId="13" xfId="1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9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 wrapText="1" indent="1"/>
    </xf>
    <xf numFmtId="0" fontId="49" fillId="0" borderId="7" xfId="0" applyFont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49" fillId="3" borderId="8" xfId="2" applyFont="1" applyFill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55" fillId="0" borderId="0" xfId="0" applyFont="1"/>
    <xf numFmtId="0" fontId="50" fillId="0" borderId="14" xfId="0" applyFont="1" applyBorder="1" applyAlignment="1">
      <alignment vertical="center"/>
    </xf>
    <xf numFmtId="0" fontId="52" fillId="0" borderId="22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0" fillId="0" borderId="15" xfId="0" applyFont="1" applyBorder="1" applyAlignment="1">
      <alignment vertical="center"/>
    </xf>
    <xf numFmtId="0" fontId="52" fillId="0" borderId="4" xfId="0" applyNumberFormat="1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53" fillId="2" borderId="5" xfId="1" applyFont="1" applyFill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3" fillId="2" borderId="13" xfId="1" applyFont="1" applyFill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8" fillId="0" borderId="3" xfId="0" applyFont="1" applyBorder="1" applyAlignment="1">
      <alignment horizontal="left" vertical="center" wrapText="1" indent="1"/>
    </xf>
    <xf numFmtId="0" fontId="59" fillId="0" borderId="3" xfId="0" applyNumberFormat="1" applyFont="1" applyBorder="1" applyAlignment="1">
      <alignment horizontal="center" vertical="center"/>
    </xf>
    <xf numFmtId="0" fontId="57" fillId="0" borderId="7" xfId="0" applyFont="1" applyBorder="1" applyAlignment="1">
      <alignment horizontal="center" vertical="center"/>
    </xf>
    <xf numFmtId="0" fontId="60" fillId="2" borderId="7" xfId="1" applyFont="1" applyFill="1" applyBorder="1" applyAlignment="1">
      <alignment horizontal="center" vertical="center"/>
    </xf>
    <xf numFmtId="0" fontId="57" fillId="3" borderId="8" xfId="2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2" fillId="0" borderId="0" xfId="0" applyFont="1"/>
    <xf numFmtId="0" fontId="57" fillId="0" borderId="5" xfId="0" applyFont="1" applyBorder="1" applyAlignment="1">
      <alignment horizontal="center" vertical="center"/>
    </xf>
    <xf numFmtId="0" fontId="60" fillId="2" borderId="5" xfId="1" applyFont="1" applyFill="1" applyBorder="1" applyAlignment="1">
      <alignment horizontal="center" vertical="center"/>
    </xf>
    <xf numFmtId="0" fontId="57" fillId="0" borderId="10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left" vertical="center" wrapText="1" indent="1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3" borderId="20" xfId="2" applyFont="1" applyFill="1" applyBorder="1" applyAlignment="1">
      <alignment horizontal="center" vertical="center"/>
    </xf>
    <xf numFmtId="0" fontId="60" fillId="2" borderId="20" xfId="1" applyFont="1" applyFill="1" applyBorder="1" applyAlignment="1">
      <alignment horizontal="center" vertical="center"/>
    </xf>
    <xf numFmtId="0" fontId="57" fillId="3" borderId="21" xfId="2" applyFont="1" applyFill="1" applyBorder="1" applyAlignment="1">
      <alignment horizontal="center" vertical="center"/>
    </xf>
    <xf numFmtId="0" fontId="57" fillId="0" borderId="17" xfId="0" applyFont="1" applyBorder="1" applyAlignment="1">
      <alignment horizontal="center" vertical="center"/>
    </xf>
    <xf numFmtId="0" fontId="57" fillId="3" borderId="3" xfId="2" applyFont="1" applyFill="1" applyBorder="1" applyAlignment="1">
      <alignment horizontal="center" vertical="center"/>
    </xf>
    <xf numFmtId="0" fontId="60" fillId="2" borderId="3" xfId="1" applyFont="1" applyFill="1" applyBorder="1" applyAlignment="1">
      <alignment horizontal="center" vertical="center"/>
    </xf>
    <xf numFmtId="0" fontId="57" fillId="3" borderId="18" xfId="2" applyFont="1" applyFill="1" applyBorder="1" applyAlignment="1">
      <alignment horizontal="center" vertical="center"/>
    </xf>
    <xf numFmtId="0" fontId="57" fillId="0" borderId="33" xfId="0" applyFont="1" applyBorder="1" applyAlignment="1">
      <alignment horizontal="center" vertical="center"/>
    </xf>
    <xf numFmtId="0" fontId="58" fillId="0" borderId="12" xfId="0" applyFont="1" applyBorder="1" applyAlignment="1">
      <alignment horizontal="left" vertical="center" wrapText="1" indent="1"/>
    </xf>
    <xf numFmtId="0" fontId="59" fillId="0" borderId="12" xfId="0" applyNumberFormat="1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3" borderId="13" xfId="2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horizontal="center" vertical="center"/>
    </xf>
    <xf numFmtId="0" fontId="57" fillId="3" borderId="34" xfId="2" applyFont="1" applyFill="1" applyBorder="1" applyAlignment="1">
      <alignment horizontal="center" vertical="center"/>
    </xf>
    <xf numFmtId="0" fontId="62" fillId="0" borderId="0" xfId="0" applyFont="1" applyBorder="1"/>
    <xf numFmtId="0" fontId="57" fillId="3" borderId="7" xfId="2" applyFont="1" applyFill="1" applyBorder="1" applyAlignment="1">
      <alignment horizontal="center" vertical="center"/>
    </xf>
    <xf numFmtId="0" fontId="59" fillId="0" borderId="4" xfId="0" applyNumberFormat="1" applyFont="1" applyBorder="1" applyAlignment="1">
      <alignment horizontal="center" vertical="center"/>
    </xf>
    <xf numFmtId="0" fontId="63" fillId="0" borderId="17" xfId="0" applyFont="1" applyBorder="1" applyAlignment="1">
      <alignment horizontal="center" vertical="center"/>
    </xf>
    <xf numFmtId="0" fontId="64" fillId="0" borderId="4" xfId="0" applyFont="1" applyBorder="1" applyAlignment="1">
      <alignment horizontal="left" vertical="center" wrapText="1" indent="1"/>
    </xf>
    <xf numFmtId="0" fontId="65" fillId="0" borderId="22" xfId="0" applyNumberFormat="1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7" xfId="0" applyFont="1" applyBorder="1" applyAlignment="1">
      <alignment horizontal="center" vertical="center"/>
    </xf>
    <xf numFmtId="0" fontId="66" fillId="2" borderId="7" xfId="1" applyFont="1" applyFill="1" applyBorder="1" applyAlignment="1">
      <alignment horizontal="center" vertical="center"/>
    </xf>
    <xf numFmtId="0" fontId="63" fillId="3" borderId="35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8" fillId="0" borderId="0" xfId="0" applyFont="1"/>
    <xf numFmtId="0" fontId="65" fillId="0" borderId="3" xfId="0" applyNumberFormat="1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 wrapText="1" indent="1"/>
    </xf>
    <xf numFmtId="0" fontId="65" fillId="0" borderId="14" xfId="0" applyNumberFormat="1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6" fillId="2" borderId="5" xfId="1" applyFont="1" applyFill="1" applyBorder="1" applyAlignment="1">
      <alignment horizontal="center" vertical="center"/>
    </xf>
    <xf numFmtId="0" fontId="63" fillId="3" borderId="6" xfId="2" applyFont="1" applyFill="1" applyBorder="1" applyAlignment="1">
      <alignment horizontal="center" vertical="center"/>
    </xf>
    <xf numFmtId="0" fontId="69" fillId="0" borderId="3" xfId="0" applyFont="1" applyBorder="1" applyAlignment="1">
      <alignment horizontal="center" vertical="center"/>
    </xf>
    <xf numFmtId="0" fontId="64" fillId="0" borderId="3" xfId="0" applyFont="1" applyBorder="1" applyAlignment="1">
      <alignment horizontal="left" vertical="center" wrapText="1" indent="1"/>
    </xf>
    <xf numFmtId="0" fontId="63" fillId="3" borderId="8" xfId="2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11" fillId="3" borderId="18" xfId="2" applyFont="1" applyFill="1" applyBorder="1" applyAlignment="1">
      <alignment horizontal="center" vertical="center"/>
    </xf>
    <xf numFmtId="0" fontId="10" fillId="0" borderId="0" xfId="0" applyFont="1" applyBorder="1"/>
    <xf numFmtId="0" fontId="30" fillId="0" borderId="15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 indent="1"/>
    </xf>
    <xf numFmtId="0" fontId="11" fillId="3" borderId="7" xfId="2" applyFont="1" applyFill="1" applyBorder="1" applyAlignment="1">
      <alignment horizontal="center" vertical="center"/>
    </xf>
    <xf numFmtId="0" fontId="11" fillId="3" borderId="35" xfId="2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3" fillId="0" borderId="10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3" borderId="11" xfId="2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2" fillId="0" borderId="12" xfId="0" applyFont="1" applyBorder="1" applyAlignment="1">
      <alignment horizontal="left" vertical="center" wrapText="1" indent="1"/>
    </xf>
    <xf numFmtId="0" fontId="13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11" fillId="3" borderId="34" xfId="2" applyFont="1" applyFill="1" applyBorder="1" applyAlignment="1">
      <alignment horizontal="center" vertical="center"/>
    </xf>
    <xf numFmtId="0" fontId="70" fillId="0" borderId="0" xfId="0" applyFont="1"/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7" fillId="2" borderId="38" xfId="1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7" fillId="2" borderId="40" xfId="1" applyFont="1" applyFill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9" fillId="0" borderId="10" xfId="0" applyNumberFormat="1" applyFont="1" applyBorder="1" applyAlignment="1">
      <alignment horizontal="center" vertical="center"/>
    </xf>
    <xf numFmtId="0" fontId="57" fillId="3" borderId="11" xfId="2" applyFont="1" applyFill="1" applyBorder="1" applyAlignment="1">
      <alignment horizontal="center" vertical="center"/>
    </xf>
    <xf numFmtId="0" fontId="60" fillId="2" borderId="11" xfId="1" applyFont="1" applyFill="1" applyBorder="1" applyAlignment="1">
      <alignment horizontal="center" vertical="center"/>
    </xf>
    <xf numFmtId="0" fontId="57" fillId="3" borderId="35" xfId="2" applyFont="1" applyFill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58" fillId="0" borderId="14" xfId="0" applyFont="1" applyBorder="1" applyAlignment="1">
      <alignment horizontal="left" vertical="center" wrapText="1" indent="1"/>
    </xf>
    <xf numFmtId="0" fontId="59" fillId="0" borderId="14" xfId="0" applyNumberFormat="1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3" borderId="6" xfId="2" applyFont="1" applyFill="1" applyBorder="1" applyAlignment="1">
      <alignment horizontal="center" vertical="center"/>
    </xf>
    <xf numFmtId="0" fontId="57" fillId="0" borderId="30" xfId="0" applyFont="1" applyBorder="1" applyAlignment="1">
      <alignment horizontal="center" vertical="center"/>
    </xf>
    <xf numFmtId="0" fontId="60" fillId="2" borderId="30" xfId="1" applyFont="1" applyFill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8" fillId="0" borderId="16" xfId="0" applyFont="1" applyBorder="1" applyAlignment="1">
      <alignment horizontal="left" vertical="center" wrapText="1" indent="1"/>
    </xf>
    <xf numFmtId="0" fontId="59" fillId="0" borderId="16" xfId="0" applyNumberFormat="1" applyFont="1" applyBorder="1" applyAlignment="1">
      <alignment horizontal="center" vertical="center"/>
    </xf>
    <xf numFmtId="0" fontId="57" fillId="3" borderId="31" xfId="2" applyFont="1" applyFill="1" applyBorder="1" applyAlignment="1">
      <alignment horizontal="center" vertical="center"/>
    </xf>
    <xf numFmtId="0" fontId="60" fillId="2" borderId="31" xfId="1" applyFont="1" applyFill="1" applyBorder="1" applyAlignment="1">
      <alignment horizontal="center" vertical="center"/>
    </xf>
    <xf numFmtId="0" fontId="58" fillId="0" borderId="22" xfId="0" applyFont="1" applyBorder="1" applyAlignment="1">
      <alignment horizontal="left" vertical="center" wrapText="1" indent="1"/>
    </xf>
    <xf numFmtId="0" fontId="57" fillId="0" borderId="11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57" fillId="0" borderId="41" xfId="0" applyFont="1" applyBorder="1" applyAlignment="1">
      <alignment horizontal="center" vertical="center"/>
    </xf>
    <xf numFmtId="0" fontId="57" fillId="3" borderId="23" xfId="2" applyFont="1" applyFill="1" applyBorder="1" applyAlignment="1">
      <alignment horizontal="center" vertical="center"/>
    </xf>
    <xf numFmtId="0" fontId="60" fillId="2" borderId="23" xfId="1" applyFont="1" applyFill="1" applyBorder="1" applyAlignment="1">
      <alignment horizontal="center" vertical="center"/>
    </xf>
    <xf numFmtId="0" fontId="57" fillId="3" borderId="42" xfId="2" applyFont="1" applyFill="1" applyBorder="1" applyAlignment="1">
      <alignment horizontal="center" vertical="center"/>
    </xf>
    <xf numFmtId="0" fontId="57" fillId="0" borderId="31" xfId="0" applyNumberFormat="1" applyFont="1" applyBorder="1" applyAlignment="1">
      <alignment horizontal="center" vertical="center"/>
    </xf>
    <xf numFmtId="0" fontId="60" fillId="2" borderId="31" xfId="1" applyNumberFormat="1" applyFont="1" applyFill="1" applyBorder="1" applyAlignment="1">
      <alignment horizontal="center" vertical="center"/>
    </xf>
    <xf numFmtId="0" fontId="63" fillId="3" borderId="3" xfId="2" applyFont="1" applyFill="1" applyBorder="1" applyAlignment="1">
      <alignment horizontal="center" vertical="center"/>
    </xf>
    <xf numFmtId="0" fontId="66" fillId="2" borderId="3" xfId="1" applyFont="1" applyFill="1" applyBorder="1" applyAlignment="1">
      <alignment horizontal="center" vertical="center"/>
    </xf>
    <xf numFmtId="0" fontId="63" fillId="3" borderId="18" xfId="2" applyFont="1" applyFill="1" applyBorder="1" applyAlignment="1">
      <alignment horizontal="center" vertical="center"/>
    </xf>
    <xf numFmtId="0" fontId="68" fillId="0" borderId="0" xfId="0" applyFont="1" applyBorder="1"/>
    <xf numFmtId="0" fontId="71" fillId="0" borderId="14" xfId="0" applyFont="1" applyBorder="1" applyAlignment="1">
      <alignment vertical="center"/>
    </xf>
    <xf numFmtId="0" fontId="59" fillId="0" borderId="22" xfId="0" applyNumberFormat="1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left" vertical="center" wrapText="1" indent="1"/>
    </xf>
    <xf numFmtId="0" fontId="65" fillId="0" borderId="15" xfId="0" applyNumberFormat="1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3" fillId="3" borderId="20" xfId="2" applyFont="1" applyFill="1" applyBorder="1" applyAlignment="1">
      <alignment horizontal="center" vertical="center"/>
    </xf>
    <xf numFmtId="0" fontId="66" fillId="2" borderId="20" xfId="1" applyFont="1" applyFill="1" applyBorder="1" applyAlignment="1">
      <alignment horizontal="center" vertical="center"/>
    </xf>
    <xf numFmtId="0" fontId="63" fillId="3" borderId="21" xfId="2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wrapText="1"/>
    </xf>
    <xf numFmtId="0" fontId="63" fillId="0" borderId="37" xfId="0" applyFont="1" applyBorder="1" applyAlignment="1">
      <alignment horizontal="center" vertical="center"/>
    </xf>
    <xf numFmtId="0" fontId="63" fillId="0" borderId="38" xfId="0" applyFont="1" applyBorder="1" applyAlignment="1">
      <alignment horizontal="center" vertical="center"/>
    </xf>
    <xf numFmtId="0" fontId="66" fillId="2" borderId="38" xfId="1" applyFont="1" applyFill="1" applyBorder="1" applyAlignment="1">
      <alignment horizontal="center" vertical="center"/>
    </xf>
    <xf numFmtId="0" fontId="63" fillId="0" borderId="36" xfId="0" applyFont="1" applyBorder="1" applyAlignment="1">
      <alignment horizontal="center" vertical="center"/>
    </xf>
    <xf numFmtId="0" fontId="65" fillId="0" borderId="4" xfId="0" applyNumberFormat="1" applyFont="1" applyBorder="1" applyAlignment="1">
      <alignment horizontal="center" vertical="center"/>
    </xf>
    <xf numFmtId="0" fontId="63" fillId="0" borderId="39" xfId="0" applyFont="1" applyBorder="1" applyAlignment="1">
      <alignment horizontal="center" vertical="center"/>
    </xf>
    <xf numFmtId="0" fontId="63" fillId="0" borderId="40" xfId="0" applyFont="1" applyBorder="1" applyAlignment="1">
      <alignment horizontal="center" vertical="center"/>
    </xf>
    <xf numFmtId="0" fontId="66" fillId="2" borderId="40" xfId="1" applyFont="1" applyFill="1" applyBorder="1" applyAlignment="1">
      <alignment horizontal="center" vertical="center"/>
    </xf>
    <xf numFmtId="0" fontId="65" fillId="0" borderId="10" xfId="0" applyNumberFormat="1" applyFont="1" applyBorder="1" applyAlignment="1">
      <alignment horizontal="center" vertical="center"/>
    </xf>
    <xf numFmtId="0" fontId="63" fillId="0" borderId="7" xfId="0" applyNumberFormat="1" applyFont="1" applyBorder="1" applyAlignment="1">
      <alignment horizontal="center" vertical="center"/>
    </xf>
    <xf numFmtId="0" fontId="66" fillId="2" borderId="7" xfId="1" applyNumberFormat="1" applyFont="1" applyFill="1" applyBorder="1" applyAlignment="1">
      <alignment horizontal="center" vertical="center"/>
    </xf>
    <xf numFmtId="0" fontId="63" fillId="0" borderId="32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6" fillId="2" borderId="30" xfId="1" applyFont="1" applyFill="1" applyBorder="1" applyAlignment="1">
      <alignment horizontal="center" vertical="center"/>
    </xf>
    <xf numFmtId="0" fontId="63" fillId="0" borderId="16" xfId="0" applyFont="1" applyBorder="1" applyAlignment="1">
      <alignment horizontal="center" vertical="center"/>
    </xf>
    <xf numFmtId="0" fontId="69" fillId="0" borderId="16" xfId="0" applyFont="1" applyBorder="1" applyAlignment="1">
      <alignment horizontal="center" vertical="center"/>
    </xf>
    <xf numFmtId="0" fontId="64" fillId="0" borderId="16" xfId="0" applyFont="1" applyBorder="1" applyAlignment="1">
      <alignment horizontal="left" vertical="center" wrapText="1" indent="1"/>
    </xf>
    <xf numFmtId="0" fontId="65" fillId="0" borderId="16" xfId="0" applyNumberFormat="1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66" fillId="2" borderId="31" xfId="1" applyFont="1" applyFill="1" applyBorder="1" applyAlignment="1">
      <alignment horizontal="center" vertical="center"/>
    </xf>
    <xf numFmtId="0" fontId="63" fillId="3" borderId="31" xfId="2" applyFont="1" applyFill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left" vertical="center" wrapText="1" indent="1"/>
    </xf>
    <xf numFmtId="0" fontId="13" fillId="5" borderId="3" xfId="0" applyNumberFormat="1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0" fontId="11" fillId="5" borderId="18" xfId="2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/>
    </xf>
    <xf numFmtId="0" fontId="10" fillId="5" borderId="0" xfId="0" applyFont="1" applyFill="1" applyBorder="1"/>
    <xf numFmtId="0" fontId="11" fillId="5" borderId="19" xfId="0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left" vertical="center" wrapText="1" indent="1"/>
    </xf>
    <xf numFmtId="0" fontId="13" fillId="5" borderId="15" xfId="0" applyNumberFormat="1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20" xfId="2" applyFont="1" applyFill="1" applyBorder="1" applyAlignment="1">
      <alignment horizontal="center" vertical="center"/>
    </xf>
    <xf numFmtId="0" fontId="11" fillId="5" borderId="21" xfId="2" applyFont="1" applyFill="1" applyBorder="1" applyAlignment="1">
      <alignment horizontal="center" vertical="center"/>
    </xf>
    <xf numFmtId="0" fontId="10" fillId="5" borderId="0" xfId="0" applyFont="1" applyFill="1"/>
    <xf numFmtId="0" fontId="63" fillId="5" borderId="17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horizontal="left" vertical="center" wrapText="1" indent="1"/>
    </xf>
    <xf numFmtId="0" fontId="65" fillId="5" borderId="3" xfId="0" applyNumberFormat="1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horizontal="center" vertical="center"/>
    </xf>
    <xf numFmtId="0" fontId="63" fillId="5" borderId="3" xfId="2" applyFont="1" applyFill="1" applyBorder="1" applyAlignment="1">
      <alignment horizontal="center" vertical="center"/>
    </xf>
    <xf numFmtId="0" fontId="63" fillId="5" borderId="18" xfId="2" applyFont="1" applyFill="1" applyBorder="1" applyAlignment="1">
      <alignment horizontal="center" vertical="center"/>
    </xf>
    <xf numFmtId="0" fontId="67" fillId="5" borderId="0" xfId="0" applyFont="1" applyFill="1" applyAlignment="1">
      <alignment horizontal="center"/>
    </xf>
    <xf numFmtId="0" fontId="68" fillId="5" borderId="0" xfId="0" applyFont="1" applyFill="1" applyBorder="1"/>
    <xf numFmtId="0" fontId="63" fillId="5" borderId="19" xfId="0" applyFont="1" applyFill="1" applyBorder="1" applyAlignment="1">
      <alignment horizontal="center" vertical="center"/>
    </xf>
    <xf numFmtId="0" fontId="64" fillId="5" borderId="15" xfId="0" applyFont="1" applyFill="1" applyBorder="1" applyAlignment="1">
      <alignment horizontal="left" vertical="center" wrapText="1" indent="1"/>
    </xf>
    <xf numFmtId="0" fontId="65" fillId="5" borderId="15" xfId="0" applyNumberFormat="1" applyFont="1" applyFill="1" applyBorder="1" applyAlignment="1">
      <alignment horizontal="center" vertical="center"/>
    </xf>
    <xf numFmtId="0" fontId="63" fillId="5" borderId="15" xfId="0" applyFont="1" applyFill="1" applyBorder="1" applyAlignment="1">
      <alignment horizontal="center" vertical="center"/>
    </xf>
    <xf numFmtId="0" fontId="63" fillId="5" borderId="20" xfId="2" applyFont="1" applyFill="1" applyBorder="1" applyAlignment="1">
      <alignment horizontal="center" vertical="center"/>
    </xf>
    <xf numFmtId="0" fontId="63" fillId="5" borderId="21" xfId="2" applyFont="1" applyFill="1" applyBorder="1" applyAlignment="1">
      <alignment horizontal="center" vertical="center"/>
    </xf>
    <xf numFmtId="0" fontId="68" fillId="5" borderId="0" xfId="0" applyFont="1" applyFill="1"/>
    <xf numFmtId="0" fontId="66" fillId="6" borderId="20" xfId="1" applyFont="1" applyFill="1" applyBorder="1" applyAlignment="1">
      <alignment horizontal="center" vertical="center"/>
    </xf>
    <xf numFmtId="0" fontId="7" fillId="6" borderId="3" xfId="1" applyFont="1" applyFill="1" applyBorder="1" applyAlignment="1">
      <alignment horizontal="center" vertical="center"/>
    </xf>
    <xf numFmtId="0" fontId="7" fillId="6" borderId="20" xfId="1" applyFont="1" applyFill="1" applyBorder="1" applyAlignment="1">
      <alignment horizontal="center" vertical="center"/>
    </xf>
    <xf numFmtId="0" fontId="66" fillId="6" borderId="3" xfId="1" applyFont="1" applyFill="1" applyBorder="1" applyAlignment="1">
      <alignment horizontal="center" vertical="center"/>
    </xf>
    <xf numFmtId="0" fontId="72" fillId="5" borderId="0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horizontal="center" wrapText="1"/>
    </xf>
    <xf numFmtId="0" fontId="30" fillId="0" borderId="1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1" fillId="0" borderId="15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30" fillId="0" borderId="28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 indent="1" shrinkToFit="1"/>
    </xf>
    <xf numFmtId="0" fontId="27" fillId="0" borderId="50" xfId="0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73" fillId="0" borderId="14" xfId="0" applyFont="1" applyBorder="1" applyAlignment="1">
      <alignment horizontal="center" vertical="center"/>
    </xf>
    <xf numFmtId="0" fontId="73" fillId="0" borderId="28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/>
    </xf>
    <xf numFmtId="0" fontId="74" fillId="0" borderId="51" xfId="0" applyFont="1" applyBorder="1" applyAlignment="1">
      <alignment horizontal="center" vertical="center"/>
    </xf>
    <xf numFmtId="0" fontId="74" fillId="0" borderId="5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top" wrapText="1" indent="15"/>
    </xf>
    <xf numFmtId="0" fontId="30" fillId="5" borderId="14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15" fillId="3" borderId="47" xfId="2" applyFont="1" applyFill="1" applyBorder="1" applyAlignment="1">
      <alignment horizontal="center" vertical="center" wrapText="1"/>
    </xf>
    <xf numFmtId="0" fontId="15" fillId="3" borderId="48" xfId="2" applyFont="1" applyFill="1" applyBorder="1" applyAlignment="1">
      <alignment horizontal="center" vertical="center" wrapText="1"/>
    </xf>
    <xf numFmtId="0" fontId="15" fillId="3" borderId="49" xfId="2" applyFont="1" applyFill="1" applyBorder="1" applyAlignment="1">
      <alignment horizontal="center" vertical="center" wrapText="1"/>
    </xf>
    <xf numFmtId="0" fontId="17" fillId="2" borderId="47" xfId="1" applyFont="1" applyFill="1" applyBorder="1" applyAlignment="1">
      <alignment horizontal="center" vertical="center"/>
    </xf>
    <xf numFmtId="0" fontId="17" fillId="2" borderId="48" xfId="1" applyFont="1" applyFill="1" applyBorder="1" applyAlignment="1">
      <alignment horizontal="center" vertical="center"/>
    </xf>
    <xf numFmtId="0" fontId="17" fillId="2" borderId="49" xfId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1" fillId="0" borderId="28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46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69" fillId="5" borderId="14" xfId="0" applyFont="1" applyFill="1" applyBorder="1" applyAlignment="1">
      <alignment horizontal="center" vertical="center"/>
    </xf>
    <xf numFmtId="0" fontId="69" fillId="5" borderId="15" xfId="0" applyFont="1" applyFill="1" applyBorder="1" applyAlignment="1">
      <alignment horizontal="center" vertical="center"/>
    </xf>
  </cellXfs>
  <cellStyles count="3">
    <cellStyle name="Нейтральный" xfId="1" builtinId="28"/>
    <cellStyle name="Обычный" xfId="0" builtinId="0"/>
    <cellStyle name="Обычный_Лист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898071</xdr:colOff>
      <xdr:row>4</xdr:row>
      <xdr:rowOff>28576</xdr:rowOff>
    </xdr:from>
    <xdr:to>
      <xdr:col>5</xdr:col>
      <xdr:colOff>0</xdr:colOff>
      <xdr:row>5</xdr:row>
      <xdr:rowOff>1</xdr:rowOff>
    </xdr:to>
    <xdr:sp macro="" textlink="">
      <xdr:nvSpPr>
        <xdr:cNvPr id="2" name="Rectangle 46"/>
        <xdr:cNvSpPr>
          <a:spLocks noChangeArrowheads="1"/>
        </xdr:cNvSpPr>
      </xdr:nvSpPr>
      <xdr:spPr bwMode="auto">
        <a:xfrm>
          <a:off x="898071" y="2110469"/>
          <a:ext cx="8844643" cy="122328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54864" tIns="45720" rIns="54864" bIns="0" anchor="t" upright="1"/>
        <a:lstStyle/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ИНН 7743944160/ОГРН 5147746257357  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125183 Москва, ул. Генерала Рычагова,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дом 20 помещение 2, комн. 1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Тел./факс:(495) 742 02 11 Руководитель проекта Кузнецова Светлана</a:t>
          </a:r>
        </a:p>
        <a:p>
          <a:pPr algn="ctr" rtl="0">
            <a:defRPr sz="1000"/>
          </a:pPr>
          <a:r>
            <a:rPr lang="ru-RU" sz="2600" b="1" i="0" u="none" strike="noStrike" baseline="0">
              <a:solidFill>
                <a:srgbClr val="993366"/>
              </a:solidFill>
              <a:latin typeface="Times New Roman"/>
              <a:cs typeface="Times New Roman"/>
            </a:rPr>
            <a:t> </a:t>
          </a:r>
          <a:r>
            <a:rPr lang="ru-RU" sz="2600" b="1" i="0" u="none" strike="noStrike" baseline="0">
              <a:solidFill>
                <a:srgbClr val="993366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oneCell">
    <xdr:from>
      <xdr:col>2</xdr:col>
      <xdr:colOff>3657600</xdr:colOff>
      <xdr:row>2</xdr:row>
      <xdr:rowOff>66675</xdr:rowOff>
    </xdr:from>
    <xdr:to>
      <xdr:col>5</xdr:col>
      <xdr:colOff>1019175</xdr:colOff>
      <xdr:row>3</xdr:row>
      <xdr:rowOff>533400</xdr:rowOff>
    </xdr:to>
    <xdr:pic>
      <xdr:nvPicPr>
        <xdr:cNvPr id="19585" name="Рисунок 22" descr="логотип зайка ми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19875" y="866775"/>
          <a:ext cx="4219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81</xdr:row>
      <xdr:rowOff>0</xdr:rowOff>
    </xdr:to>
    <xdr:pic>
      <xdr:nvPicPr>
        <xdr:cNvPr id="1958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0" y="67160775"/>
          <a:ext cx="2009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952500</xdr:colOff>
      <xdr:row>81</xdr:row>
      <xdr:rowOff>0</xdr:rowOff>
    </xdr:from>
    <xdr:to>
      <xdr:col>2</xdr:col>
      <xdr:colOff>38100</xdr:colOff>
      <xdr:row>83</xdr:row>
      <xdr:rowOff>0</xdr:rowOff>
    </xdr:to>
    <xdr:pic>
      <xdr:nvPicPr>
        <xdr:cNvPr id="19587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00" y="68732400"/>
          <a:ext cx="20478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38100</xdr:colOff>
      <xdr:row>84</xdr:row>
      <xdr:rowOff>857250</xdr:rowOff>
    </xdr:to>
    <xdr:pic>
      <xdr:nvPicPr>
        <xdr:cNvPr id="1958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0" y="70304025"/>
          <a:ext cx="20478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84</xdr:row>
      <xdr:rowOff>762000</xdr:rowOff>
    </xdr:from>
    <xdr:to>
      <xdr:col>2</xdr:col>
      <xdr:colOff>9525</xdr:colOff>
      <xdr:row>87</xdr:row>
      <xdr:rowOff>0</xdr:rowOff>
    </xdr:to>
    <xdr:pic>
      <xdr:nvPicPr>
        <xdr:cNvPr id="1958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62025" y="71942325"/>
          <a:ext cx="2009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923925</xdr:colOff>
      <xdr:row>87</xdr:row>
      <xdr:rowOff>9525</xdr:rowOff>
    </xdr:from>
    <xdr:to>
      <xdr:col>1</xdr:col>
      <xdr:colOff>2000250</xdr:colOff>
      <xdr:row>88</xdr:row>
      <xdr:rowOff>762000</xdr:rowOff>
    </xdr:to>
    <xdr:pic>
      <xdr:nvPicPr>
        <xdr:cNvPr id="1959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23925" y="73523475"/>
          <a:ext cx="20288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952500</xdr:colOff>
      <xdr:row>89</xdr:row>
      <xdr:rowOff>0</xdr:rowOff>
    </xdr:from>
    <xdr:to>
      <xdr:col>2</xdr:col>
      <xdr:colOff>9525</xdr:colOff>
      <xdr:row>89</xdr:row>
      <xdr:rowOff>0</xdr:rowOff>
    </xdr:to>
    <xdr:pic>
      <xdr:nvPicPr>
        <xdr:cNvPr id="1959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52500" y="75152250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89</xdr:row>
      <xdr:rowOff>38100</xdr:rowOff>
    </xdr:from>
    <xdr:to>
      <xdr:col>1</xdr:col>
      <xdr:colOff>1943100</xdr:colOff>
      <xdr:row>90</xdr:row>
      <xdr:rowOff>838200</xdr:rowOff>
    </xdr:to>
    <xdr:pic>
      <xdr:nvPicPr>
        <xdr:cNvPr id="1959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62025" y="75190350"/>
          <a:ext cx="19335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91</xdr:row>
      <xdr:rowOff>0</xdr:rowOff>
    </xdr:from>
    <xdr:to>
      <xdr:col>1</xdr:col>
      <xdr:colOff>1771650</xdr:colOff>
      <xdr:row>92</xdr:row>
      <xdr:rowOff>790575</xdr:rowOff>
    </xdr:to>
    <xdr:pic>
      <xdr:nvPicPr>
        <xdr:cNvPr id="19593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38225" y="76895325"/>
          <a:ext cx="16859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138</xdr:row>
      <xdr:rowOff>28575</xdr:rowOff>
    </xdr:from>
    <xdr:to>
      <xdr:col>2</xdr:col>
      <xdr:colOff>2990850</xdr:colOff>
      <xdr:row>142</xdr:row>
      <xdr:rowOff>0</xdr:rowOff>
    </xdr:to>
    <xdr:pic>
      <xdr:nvPicPr>
        <xdr:cNvPr id="19594" name="Рисунок 21" descr="skala-02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019175" y="132911850"/>
          <a:ext cx="49339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120</xdr:row>
      <xdr:rowOff>28575</xdr:rowOff>
    </xdr:from>
    <xdr:to>
      <xdr:col>1</xdr:col>
      <xdr:colOff>1743075</xdr:colOff>
      <xdr:row>121</xdr:row>
      <xdr:rowOff>0</xdr:rowOff>
    </xdr:to>
    <xdr:pic>
      <xdr:nvPicPr>
        <xdr:cNvPr id="1959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19175" y="107889675"/>
          <a:ext cx="16764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121</xdr:row>
      <xdr:rowOff>19050</xdr:rowOff>
    </xdr:from>
    <xdr:to>
      <xdr:col>1</xdr:col>
      <xdr:colOff>1743075</xdr:colOff>
      <xdr:row>122</xdr:row>
      <xdr:rowOff>28575</xdr:rowOff>
    </xdr:to>
    <xdr:pic>
      <xdr:nvPicPr>
        <xdr:cNvPr id="1959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47750" y="109508925"/>
          <a:ext cx="16478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122</xdr:row>
      <xdr:rowOff>38100</xdr:rowOff>
    </xdr:from>
    <xdr:to>
      <xdr:col>1</xdr:col>
      <xdr:colOff>1819275</xdr:colOff>
      <xdr:row>123</xdr:row>
      <xdr:rowOff>38100</xdr:rowOff>
    </xdr:to>
    <xdr:pic>
      <xdr:nvPicPr>
        <xdr:cNvPr id="1959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7750" y="111080550"/>
          <a:ext cx="17240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124</xdr:row>
      <xdr:rowOff>66675</xdr:rowOff>
    </xdr:from>
    <xdr:to>
      <xdr:col>1</xdr:col>
      <xdr:colOff>1724025</xdr:colOff>
      <xdr:row>124</xdr:row>
      <xdr:rowOff>1619250</xdr:rowOff>
    </xdr:to>
    <xdr:pic>
      <xdr:nvPicPr>
        <xdr:cNvPr id="1959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47750" y="114366675"/>
          <a:ext cx="1628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125</xdr:row>
      <xdr:rowOff>19050</xdr:rowOff>
    </xdr:from>
    <xdr:to>
      <xdr:col>1</xdr:col>
      <xdr:colOff>1743075</xdr:colOff>
      <xdr:row>126</xdr:row>
      <xdr:rowOff>0</xdr:rowOff>
    </xdr:to>
    <xdr:pic>
      <xdr:nvPicPr>
        <xdr:cNvPr id="19599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57275" y="115947825"/>
          <a:ext cx="16383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126</xdr:row>
      <xdr:rowOff>9525</xdr:rowOff>
    </xdr:from>
    <xdr:to>
      <xdr:col>1</xdr:col>
      <xdr:colOff>1771650</xdr:colOff>
      <xdr:row>126</xdr:row>
      <xdr:rowOff>1628775</xdr:rowOff>
    </xdr:to>
    <xdr:pic>
      <xdr:nvPicPr>
        <xdr:cNvPr id="1960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57275" y="117490875"/>
          <a:ext cx="16668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126</xdr:row>
      <xdr:rowOff>1619250</xdr:rowOff>
    </xdr:from>
    <xdr:to>
      <xdr:col>1</xdr:col>
      <xdr:colOff>1724025</xdr:colOff>
      <xdr:row>128</xdr:row>
      <xdr:rowOff>9525</xdr:rowOff>
    </xdr:to>
    <xdr:pic>
      <xdr:nvPicPr>
        <xdr:cNvPr id="19601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38225" y="119100600"/>
          <a:ext cx="16383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128</xdr:row>
      <xdr:rowOff>19050</xdr:rowOff>
    </xdr:from>
    <xdr:to>
      <xdr:col>1</xdr:col>
      <xdr:colOff>1724025</xdr:colOff>
      <xdr:row>129</xdr:row>
      <xdr:rowOff>0</xdr:rowOff>
    </xdr:to>
    <xdr:pic>
      <xdr:nvPicPr>
        <xdr:cNvPr id="19602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19175" y="120681750"/>
          <a:ext cx="16573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128</xdr:row>
      <xdr:rowOff>1619250</xdr:rowOff>
    </xdr:from>
    <xdr:to>
      <xdr:col>1</xdr:col>
      <xdr:colOff>1743075</xdr:colOff>
      <xdr:row>129</xdr:row>
      <xdr:rowOff>1524000</xdr:rowOff>
    </xdr:to>
    <xdr:pic>
      <xdr:nvPicPr>
        <xdr:cNvPr id="19603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38225" y="122281950"/>
          <a:ext cx="16573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130</xdr:row>
      <xdr:rowOff>19050</xdr:rowOff>
    </xdr:from>
    <xdr:to>
      <xdr:col>1</xdr:col>
      <xdr:colOff>1819275</xdr:colOff>
      <xdr:row>131</xdr:row>
      <xdr:rowOff>9525</xdr:rowOff>
    </xdr:to>
    <xdr:pic>
      <xdr:nvPicPr>
        <xdr:cNvPr id="1960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85850" y="123863100"/>
          <a:ext cx="16859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132</xdr:row>
      <xdr:rowOff>9525</xdr:rowOff>
    </xdr:from>
    <xdr:to>
      <xdr:col>1</xdr:col>
      <xdr:colOff>1971675</xdr:colOff>
      <xdr:row>132</xdr:row>
      <xdr:rowOff>1428750</xdr:rowOff>
    </xdr:to>
    <xdr:pic>
      <xdr:nvPicPr>
        <xdr:cNvPr id="19605" name="Рисунок 36" descr="\\Aplastika-pc\пластика\2012\Буди Баса\Зайка Ми\Подушки\IMG_2190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81075" y="125653800"/>
          <a:ext cx="1943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133</xdr:row>
      <xdr:rowOff>0</xdr:rowOff>
    </xdr:from>
    <xdr:to>
      <xdr:col>1</xdr:col>
      <xdr:colOff>1943100</xdr:colOff>
      <xdr:row>133</xdr:row>
      <xdr:rowOff>1419225</xdr:rowOff>
    </xdr:to>
    <xdr:pic>
      <xdr:nvPicPr>
        <xdr:cNvPr id="19606" name="Рисунок 37" descr="\\Aplastika-pc\пластика\2012\Буди Баса\Зайка Ми\Подушки\IMG_2192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52500" y="127092075"/>
          <a:ext cx="1943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</xdr:row>
      <xdr:rowOff>1428750</xdr:rowOff>
    </xdr:from>
    <xdr:to>
      <xdr:col>1</xdr:col>
      <xdr:colOff>1943100</xdr:colOff>
      <xdr:row>134</xdr:row>
      <xdr:rowOff>1438275</xdr:rowOff>
    </xdr:to>
    <xdr:pic>
      <xdr:nvPicPr>
        <xdr:cNvPr id="19607" name="Рисунок 38" descr="\\Aplastika-pc\пластика\2012\Буди Баса\Зайка Ми\Подушки\IMG_2184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52500" y="128520825"/>
          <a:ext cx="19431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1971675</xdr:colOff>
      <xdr:row>136</xdr:row>
      <xdr:rowOff>0</xdr:rowOff>
    </xdr:to>
    <xdr:pic>
      <xdr:nvPicPr>
        <xdr:cNvPr id="19608" name="Рисунок 40" descr="\\Aplastika-pc\пластика\2012\Буди Баса\Зайка Ми\Подушки\IMG_2187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52500" y="129987675"/>
          <a:ext cx="19716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94</xdr:row>
      <xdr:rowOff>28575</xdr:rowOff>
    </xdr:from>
    <xdr:to>
      <xdr:col>1</xdr:col>
      <xdr:colOff>1962150</xdr:colOff>
      <xdr:row>95</xdr:row>
      <xdr:rowOff>638175</xdr:rowOff>
    </xdr:to>
    <xdr:pic>
      <xdr:nvPicPr>
        <xdr:cNvPr id="19609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52500" y="79028925"/>
          <a:ext cx="19621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</xdr:row>
      <xdr:rowOff>28575</xdr:rowOff>
    </xdr:from>
    <xdr:to>
      <xdr:col>1</xdr:col>
      <xdr:colOff>1981200</xdr:colOff>
      <xdr:row>99</xdr:row>
      <xdr:rowOff>762000</xdr:rowOff>
    </xdr:to>
    <xdr:pic>
      <xdr:nvPicPr>
        <xdr:cNvPr id="1961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52500" y="82238850"/>
          <a:ext cx="1981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100</xdr:row>
      <xdr:rowOff>85725</xdr:rowOff>
    </xdr:from>
    <xdr:to>
      <xdr:col>1</xdr:col>
      <xdr:colOff>2000250</xdr:colOff>
      <xdr:row>101</xdr:row>
      <xdr:rowOff>733425</xdr:rowOff>
    </xdr:to>
    <xdr:pic>
      <xdr:nvPicPr>
        <xdr:cNvPr id="1961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62025" y="83943825"/>
          <a:ext cx="1990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102</xdr:row>
      <xdr:rowOff>133350</xdr:rowOff>
    </xdr:from>
    <xdr:to>
      <xdr:col>1</xdr:col>
      <xdr:colOff>1981200</xdr:colOff>
      <xdr:row>103</xdr:row>
      <xdr:rowOff>762000</xdr:rowOff>
    </xdr:to>
    <xdr:pic>
      <xdr:nvPicPr>
        <xdr:cNvPr id="1961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81075" y="85715475"/>
          <a:ext cx="19526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104</xdr:row>
      <xdr:rowOff>133350</xdr:rowOff>
    </xdr:from>
    <xdr:to>
      <xdr:col>1</xdr:col>
      <xdr:colOff>1971675</xdr:colOff>
      <xdr:row>105</xdr:row>
      <xdr:rowOff>742950</xdr:rowOff>
    </xdr:to>
    <xdr:pic>
      <xdr:nvPicPr>
        <xdr:cNvPr id="19613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14400" y="87458550"/>
          <a:ext cx="20097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118</xdr:row>
      <xdr:rowOff>1609725</xdr:rowOff>
    </xdr:from>
    <xdr:to>
      <xdr:col>1</xdr:col>
      <xdr:colOff>1933575</xdr:colOff>
      <xdr:row>120</xdr:row>
      <xdr:rowOff>9525</xdr:rowOff>
    </xdr:to>
    <xdr:pic>
      <xdr:nvPicPr>
        <xdr:cNvPr id="19614" name="Рисунок 42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81075" y="106175175"/>
          <a:ext cx="19050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24</xdr:row>
      <xdr:rowOff>38100</xdr:rowOff>
    </xdr:from>
    <xdr:to>
      <xdr:col>1</xdr:col>
      <xdr:colOff>1914525</xdr:colOff>
      <xdr:row>25</xdr:row>
      <xdr:rowOff>962025</xdr:rowOff>
    </xdr:to>
    <xdr:pic>
      <xdr:nvPicPr>
        <xdr:cNvPr id="19615" name="Рисунок 3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019175" y="17116425"/>
          <a:ext cx="18478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</xdr:row>
      <xdr:rowOff>38100</xdr:rowOff>
    </xdr:from>
    <xdr:to>
      <xdr:col>1</xdr:col>
      <xdr:colOff>1876425</xdr:colOff>
      <xdr:row>27</xdr:row>
      <xdr:rowOff>904875</xdr:rowOff>
    </xdr:to>
    <xdr:pic>
      <xdr:nvPicPr>
        <xdr:cNvPr id="19616" name="Рисунок 5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90600" y="19059525"/>
          <a:ext cx="18383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</xdr:row>
      <xdr:rowOff>0</xdr:rowOff>
    </xdr:from>
    <xdr:to>
      <xdr:col>1</xdr:col>
      <xdr:colOff>1933575</xdr:colOff>
      <xdr:row>29</xdr:row>
      <xdr:rowOff>952500</xdr:rowOff>
    </xdr:to>
    <xdr:pic>
      <xdr:nvPicPr>
        <xdr:cNvPr id="19617" name="Рисунок 80" descr="3_1.Зайка Ми в синей шляпке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990600" y="20964525"/>
          <a:ext cx="18954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36</xdr:row>
      <xdr:rowOff>9525</xdr:rowOff>
    </xdr:from>
    <xdr:to>
      <xdr:col>1</xdr:col>
      <xdr:colOff>1905000</xdr:colOff>
      <xdr:row>37</xdr:row>
      <xdr:rowOff>962025</xdr:rowOff>
    </xdr:to>
    <xdr:pic>
      <xdr:nvPicPr>
        <xdr:cNvPr id="19618" name="Рисунок 7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57275" y="28746450"/>
          <a:ext cx="18002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30</xdr:row>
      <xdr:rowOff>28575</xdr:rowOff>
    </xdr:from>
    <xdr:to>
      <xdr:col>1</xdr:col>
      <xdr:colOff>1933575</xdr:colOff>
      <xdr:row>31</xdr:row>
      <xdr:rowOff>942975</xdr:rowOff>
    </xdr:to>
    <xdr:pic>
      <xdr:nvPicPr>
        <xdr:cNvPr id="19619" name="Рисунок 9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09650" y="22936200"/>
          <a:ext cx="18764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31</xdr:row>
      <xdr:rowOff>962025</xdr:rowOff>
    </xdr:from>
    <xdr:to>
      <xdr:col>1</xdr:col>
      <xdr:colOff>1914525</xdr:colOff>
      <xdr:row>33</xdr:row>
      <xdr:rowOff>942975</xdr:rowOff>
    </xdr:to>
    <xdr:pic>
      <xdr:nvPicPr>
        <xdr:cNvPr id="19620" name="Рисунок 90" descr="5_1.Зайка Ми в белой шубке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038225" y="24841200"/>
          <a:ext cx="1828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34</xdr:row>
      <xdr:rowOff>9525</xdr:rowOff>
    </xdr:from>
    <xdr:to>
      <xdr:col>1</xdr:col>
      <xdr:colOff>1933575</xdr:colOff>
      <xdr:row>35</xdr:row>
      <xdr:rowOff>923925</xdr:rowOff>
    </xdr:to>
    <xdr:pic>
      <xdr:nvPicPr>
        <xdr:cNvPr id="19621" name="Рисунок 91" descr="6_1.Зайка Ми с елкой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90600" y="26803350"/>
          <a:ext cx="18954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38</xdr:row>
      <xdr:rowOff>38100</xdr:rowOff>
    </xdr:from>
    <xdr:to>
      <xdr:col>1</xdr:col>
      <xdr:colOff>1905000</xdr:colOff>
      <xdr:row>39</xdr:row>
      <xdr:rowOff>942975</xdr:rowOff>
    </xdr:to>
    <xdr:pic>
      <xdr:nvPicPr>
        <xdr:cNvPr id="19622" name="Рисунок 10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38225" y="30718125"/>
          <a:ext cx="18192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70</xdr:row>
      <xdr:rowOff>0</xdr:rowOff>
    </xdr:from>
    <xdr:to>
      <xdr:col>1</xdr:col>
      <xdr:colOff>1771650</xdr:colOff>
      <xdr:row>71</xdr:row>
      <xdr:rowOff>66675</xdr:rowOff>
    </xdr:to>
    <xdr:pic>
      <xdr:nvPicPr>
        <xdr:cNvPr id="19623" name="Рисунок 48" descr="C:\Users\Пользователь\Desktop\IMG_2538 (1)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209675" y="58216800"/>
          <a:ext cx="15144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71</xdr:row>
      <xdr:rowOff>57150</xdr:rowOff>
    </xdr:from>
    <xdr:to>
      <xdr:col>1</xdr:col>
      <xdr:colOff>1809750</xdr:colOff>
      <xdr:row>72</xdr:row>
      <xdr:rowOff>28575</xdr:rowOff>
    </xdr:to>
    <xdr:pic>
      <xdr:nvPicPr>
        <xdr:cNvPr id="19624" name="Рисунок 49" descr="C:\Users\Пользователь\Desktop\IMG_2523 (1).jpg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257300" y="59740800"/>
          <a:ext cx="15049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71</xdr:row>
      <xdr:rowOff>1466850</xdr:rowOff>
    </xdr:from>
    <xdr:to>
      <xdr:col>1</xdr:col>
      <xdr:colOff>1800225</xdr:colOff>
      <xdr:row>72</xdr:row>
      <xdr:rowOff>1438275</xdr:rowOff>
    </xdr:to>
    <xdr:pic>
      <xdr:nvPicPr>
        <xdr:cNvPr id="19625" name="Рисунок 2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333500" y="61150500"/>
          <a:ext cx="14192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73</xdr:row>
      <xdr:rowOff>28575</xdr:rowOff>
    </xdr:from>
    <xdr:to>
      <xdr:col>1</xdr:col>
      <xdr:colOff>1762125</xdr:colOff>
      <xdr:row>75</xdr:row>
      <xdr:rowOff>0</xdr:rowOff>
    </xdr:to>
    <xdr:pic>
      <xdr:nvPicPr>
        <xdr:cNvPr id="19626" name="Рисунок 51" descr="C:\Users\Пользователь\Desktop\IMG_2575.jp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295400" y="62645925"/>
          <a:ext cx="14192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75</xdr:row>
      <xdr:rowOff>9525</xdr:rowOff>
    </xdr:from>
    <xdr:to>
      <xdr:col>1</xdr:col>
      <xdr:colOff>1714500</xdr:colOff>
      <xdr:row>77</xdr:row>
      <xdr:rowOff>28575</xdr:rowOff>
    </xdr:to>
    <xdr:pic>
      <xdr:nvPicPr>
        <xdr:cNvPr id="19627" name="Рисунок 3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247775" y="64141350"/>
          <a:ext cx="14192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77</xdr:row>
      <xdr:rowOff>9525</xdr:rowOff>
    </xdr:from>
    <xdr:to>
      <xdr:col>1</xdr:col>
      <xdr:colOff>1685925</xdr:colOff>
      <xdr:row>78</xdr:row>
      <xdr:rowOff>704850</xdr:rowOff>
    </xdr:to>
    <xdr:pic>
      <xdr:nvPicPr>
        <xdr:cNvPr id="19628" name="Рисунок 55" descr="C:\Users\Пользователь\Desktop\IMG_2557 (2)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71575" y="6565582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122</xdr:row>
      <xdr:rowOff>38100</xdr:rowOff>
    </xdr:from>
    <xdr:to>
      <xdr:col>1</xdr:col>
      <xdr:colOff>1819275</xdr:colOff>
      <xdr:row>123</xdr:row>
      <xdr:rowOff>38100</xdr:rowOff>
    </xdr:to>
    <xdr:pic>
      <xdr:nvPicPr>
        <xdr:cNvPr id="1962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7750" y="111080550"/>
          <a:ext cx="17240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123</xdr:row>
      <xdr:rowOff>104775</xdr:rowOff>
    </xdr:from>
    <xdr:to>
      <xdr:col>1</xdr:col>
      <xdr:colOff>1724025</xdr:colOff>
      <xdr:row>124</xdr:row>
      <xdr:rowOff>0</xdr:rowOff>
    </xdr:to>
    <xdr:pic>
      <xdr:nvPicPr>
        <xdr:cNvPr id="19630" name="Рисунок 3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57275" y="112776000"/>
          <a:ext cx="16192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118</xdr:row>
      <xdr:rowOff>38100</xdr:rowOff>
    </xdr:from>
    <xdr:to>
      <xdr:col>1</xdr:col>
      <xdr:colOff>1847850</xdr:colOff>
      <xdr:row>118</xdr:row>
      <xdr:rowOff>1609725</xdr:rowOff>
    </xdr:to>
    <xdr:pic>
      <xdr:nvPicPr>
        <xdr:cNvPr id="19631" name="Рисунок 67" descr="Зайка Ми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43000" y="104603550"/>
          <a:ext cx="16573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</xdr:row>
      <xdr:rowOff>95250</xdr:rowOff>
    </xdr:from>
    <xdr:to>
      <xdr:col>1</xdr:col>
      <xdr:colOff>1962150</xdr:colOff>
      <xdr:row>98</xdr:row>
      <xdr:rowOff>0</xdr:rowOff>
    </xdr:to>
    <xdr:pic>
      <xdr:nvPicPr>
        <xdr:cNvPr id="1963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52500" y="80733900"/>
          <a:ext cx="19621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116</xdr:row>
      <xdr:rowOff>1524000</xdr:rowOff>
    </xdr:from>
    <xdr:to>
      <xdr:col>1</xdr:col>
      <xdr:colOff>1809750</xdr:colOff>
      <xdr:row>117</xdr:row>
      <xdr:rowOff>1562100</xdr:rowOff>
    </xdr:to>
    <xdr:pic>
      <xdr:nvPicPr>
        <xdr:cNvPr id="19633" name="Рисунок 7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047750" y="102908100"/>
          <a:ext cx="17145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68</xdr:row>
      <xdr:rowOff>57150</xdr:rowOff>
    </xdr:from>
    <xdr:to>
      <xdr:col>2</xdr:col>
      <xdr:colOff>66675</xdr:colOff>
      <xdr:row>69</xdr:row>
      <xdr:rowOff>695325</xdr:rowOff>
    </xdr:to>
    <xdr:pic>
      <xdr:nvPicPr>
        <xdr:cNvPr id="19634" name="Рисунок 8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942975" y="56759475"/>
          <a:ext cx="2085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66</xdr:row>
      <xdr:rowOff>38100</xdr:rowOff>
    </xdr:from>
    <xdr:to>
      <xdr:col>2</xdr:col>
      <xdr:colOff>85725</xdr:colOff>
      <xdr:row>67</xdr:row>
      <xdr:rowOff>676275</xdr:rowOff>
    </xdr:to>
    <xdr:pic>
      <xdr:nvPicPr>
        <xdr:cNvPr id="19635" name="Рисунок 9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23925" y="55225950"/>
          <a:ext cx="21240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1971675</xdr:colOff>
      <xdr:row>59</xdr:row>
      <xdr:rowOff>733425</xdr:rowOff>
    </xdr:to>
    <xdr:pic>
      <xdr:nvPicPr>
        <xdr:cNvPr id="19636" name="Рисунок 75" descr="C:\Users\Пользователь\Desktop\Sid-068_2.jpg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952500" y="49129950"/>
          <a:ext cx="19716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733425</xdr:rowOff>
    </xdr:from>
    <xdr:to>
      <xdr:col>1</xdr:col>
      <xdr:colOff>2000250</xdr:colOff>
      <xdr:row>62</xdr:row>
      <xdr:rowOff>9525</xdr:rowOff>
    </xdr:to>
    <xdr:pic>
      <xdr:nvPicPr>
        <xdr:cNvPr id="19637" name="Рисунок 76" descr="C:\Users\Пользователь\Desktop\Sid-069_2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2025" y="50634900"/>
          <a:ext cx="1990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62</xdr:row>
      <xdr:rowOff>95250</xdr:rowOff>
    </xdr:from>
    <xdr:to>
      <xdr:col>2</xdr:col>
      <xdr:colOff>0</xdr:colOff>
      <xdr:row>64</xdr:row>
      <xdr:rowOff>0</xdr:rowOff>
    </xdr:to>
    <xdr:pic>
      <xdr:nvPicPr>
        <xdr:cNvPr id="19638" name="Рисунок 77" descr="C:\Users\Пользователь\Desktop\Sid-072_2.jpg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942975" y="52254150"/>
          <a:ext cx="20193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38100</xdr:colOff>
      <xdr:row>65</xdr:row>
      <xdr:rowOff>704850</xdr:rowOff>
    </xdr:to>
    <xdr:pic>
      <xdr:nvPicPr>
        <xdr:cNvPr id="19639" name="Рисунок 78" descr="C:\Users\Пользователь\Desktop\Sid-073_2.jpg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52500" y="53673375"/>
          <a:ext cx="20478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</xdr:row>
      <xdr:rowOff>38100</xdr:rowOff>
    </xdr:from>
    <xdr:to>
      <xdr:col>1</xdr:col>
      <xdr:colOff>1943100</xdr:colOff>
      <xdr:row>13</xdr:row>
      <xdr:rowOff>9525</xdr:rowOff>
    </xdr:to>
    <xdr:pic>
      <xdr:nvPicPr>
        <xdr:cNvPr id="19640" name="Рисунок 71" descr="C:\Users\Пользователь\Desktop\model60_1.jpg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981075" y="5048250"/>
          <a:ext cx="1914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</xdr:row>
      <xdr:rowOff>9525</xdr:rowOff>
    </xdr:from>
    <xdr:to>
      <xdr:col>1</xdr:col>
      <xdr:colOff>2000250</xdr:colOff>
      <xdr:row>14</xdr:row>
      <xdr:rowOff>923925</xdr:rowOff>
    </xdr:to>
    <xdr:pic>
      <xdr:nvPicPr>
        <xdr:cNvPr id="19641" name="Рисунок 72" descr="C:\Users\Пользователь\Desktop\model61_1.jpg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009650" y="6962775"/>
          <a:ext cx="19431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</xdr:row>
      <xdr:rowOff>942975</xdr:rowOff>
    </xdr:from>
    <xdr:to>
      <xdr:col>1</xdr:col>
      <xdr:colOff>1971675</xdr:colOff>
      <xdr:row>16</xdr:row>
      <xdr:rowOff>942975</xdr:rowOff>
    </xdr:to>
    <xdr:pic>
      <xdr:nvPicPr>
        <xdr:cNvPr id="19642" name="Рисунок 73" descr="C:\Users\Пользователь\Desktop\model62_1.jpg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019175" y="8867775"/>
          <a:ext cx="19050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1</xdr:col>
      <xdr:colOff>1933575</xdr:colOff>
      <xdr:row>18</xdr:row>
      <xdr:rowOff>942975</xdr:rowOff>
    </xdr:to>
    <xdr:pic>
      <xdr:nvPicPr>
        <xdr:cNvPr id="19643" name="Рисунок 74" descr="C:\Users\Пользователь\Desktop\model63_1.jpg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0" y="10848975"/>
          <a:ext cx="1933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19</xdr:row>
      <xdr:rowOff>38100</xdr:rowOff>
    </xdr:from>
    <xdr:to>
      <xdr:col>2</xdr:col>
      <xdr:colOff>0</xdr:colOff>
      <xdr:row>20</xdr:row>
      <xdr:rowOff>952500</xdr:rowOff>
    </xdr:to>
    <xdr:pic>
      <xdr:nvPicPr>
        <xdr:cNvPr id="19644" name="Рисунок 75" descr="C:\Users\Пользователь\Desktop\model64_1.jpg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90600" y="12820650"/>
          <a:ext cx="19716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1962150</xdr:colOff>
      <xdr:row>23</xdr:row>
      <xdr:rowOff>0</xdr:rowOff>
    </xdr:to>
    <xdr:pic>
      <xdr:nvPicPr>
        <xdr:cNvPr id="19645" name="Рисунок 76" descr="C:\Users\Пользователь\Desktop\model65_1.jpg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52500" y="14725650"/>
          <a:ext cx="19621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</xdr:row>
      <xdr:rowOff>2505075</xdr:rowOff>
    </xdr:from>
    <xdr:to>
      <xdr:col>1</xdr:col>
      <xdr:colOff>1743075</xdr:colOff>
      <xdr:row>53</xdr:row>
      <xdr:rowOff>66675</xdr:rowOff>
    </xdr:to>
    <xdr:pic>
      <xdr:nvPicPr>
        <xdr:cNvPr id="19646" name="Рисунок 3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952500" y="42414825"/>
          <a:ext cx="174307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</xdr:row>
      <xdr:rowOff>9525</xdr:rowOff>
    </xdr:from>
    <xdr:to>
      <xdr:col>2</xdr:col>
      <xdr:colOff>4371975</xdr:colOff>
      <xdr:row>52</xdr:row>
      <xdr:rowOff>2038350</xdr:rowOff>
    </xdr:to>
    <xdr:pic>
      <xdr:nvPicPr>
        <xdr:cNvPr id="19647" name="Рисунок 78" descr="C:\Users\Пользователь\Desktop\IMG_9012_3.jpg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962275" y="42500550"/>
          <a:ext cx="43719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48</xdr:row>
      <xdr:rowOff>9525</xdr:rowOff>
    </xdr:from>
    <xdr:to>
      <xdr:col>1</xdr:col>
      <xdr:colOff>1962150</xdr:colOff>
      <xdr:row>50</xdr:row>
      <xdr:rowOff>200025</xdr:rowOff>
    </xdr:to>
    <xdr:pic>
      <xdr:nvPicPr>
        <xdr:cNvPr id="19648" name="Рисунок 76" descr="C:\Users\Пользователь\Desktop\model7_1.jpg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990600" y="37995225"/>
          <a:ext cx="19240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45</xdr:row>
      <xdr:rowOff>695325</xdr:rowOff>
    </xdr:from>
    <xdr:to>
      <xdr:col>1</xdr:col>
      <xdr:colOff>1838325</xdr:colOff>
      <xdr:row>48</xdr:row>
      <xdr:rowOff>190500</xdr:rowOff>
    </xdr:to>
    <xdr:pic>
      <xdr:nvPicPr>
        <xdr:cNvPr id="19649" name="Рисунок 81" descr="C:\Users\Пользователь\Desktop\gorod_1.jpg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143000" y="36423600"/>
          <a:ext cx="16478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56</xdr:row>
      <xdr:rowOff>9525</xdr:rowOff>
    </xdr:from>
    <xdr:to>
      <xdr:col>1</xdr:col>
      <xdr:colOff>1866900</xdr:colOff>
      <xdr:row>56</xdr:row>
      <xdr:rowOff>1704975</xdr:rowOff>
    </xdr:to>
    <xdr:pic>
      <xdr:nvPicPr>
        <xdr:cNvPr id="19650" name="Рисунок 99" descr="C:\Users\Пользователь\Desktop\Prais_jan_2015\Prais_jan_2015\SidS-112_5_flowers.jpg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6419" t="16579" r="7545" b="20213"/>
        <a:stretch>
          <a:fillRect/>
        </a:stretch>
      </xdr:blipFill>
      <xdr:spPr bwMode="auto">
        <a:xfrm>
          <a:off x="1038225" y="47005875"/>
          <a:ext cx="17811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85725</xdr:colOff>
      <xdr:row>55</xdr:row>
      <xdr:rowOff>723900</xdr:rowOff>
    </xdr:to>
    <xdr:pic>
      <xdr:nvPicPr>
        <xdr:cNvPr id="19651" name="Рисунок 100" descr="C:\Users\Пользователь\Desktop\Prais_jan_2015\Prais_jan_2015\SidM_S-111.jpg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 l="9325" t="9637" r="10129" b="9157"/>
        <a:stretch>
          <a:fillRect/>
        </a:stretch>
      </xdr:blipFill>
      <xdr:spPr bwMode="auto">
        <a:xfrm>
          <a:off x="952500" y="45481875"/>
          <a:ext cx="20955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116</xdr:row>
      <xdr:rowOff>9525</xdr:rowOff>
    </xdr:from>
    <xdr:to>
      <xdr:col>1</xdr:col>
      <xdr:colOff>1771650</xdr:colOff>
      <xdr:row>116</xdr:row>
      <xdr:rowOff>1590675</xdr:rowOff>
    </xdr:to>
    <xdr:pic>
      <xdr:nvPicPr>
        <xdr:cNvPr id="19652" name="Рисунок 2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152525" y="101393625"/>
          <a:ext cx="1571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112</xdr:row>
      <xdr:rowOff>304800</xdr:rowOff>
    </xdr:from>
    <xdr:to>
      <xdr:col>1</xdr:col>
      <xdr:colOff>1762125</xdr:colOff>
      <xdr:row>114</xdr:row>
      <xdr:rowOff>28575</xdr:rowOff>
    </xdr:to>
    <xdr:pic>
      <xdr:nvPicPr>
        <xdr:cNvPr id="19653" name="Рисунок 4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219200" y="96507300"/>
          <a:ext cx="14954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114</xdr:row>
      <xdr:rowOff>47625</xdr:rowOff>
    </xdr:from>
    <xdr:to>
      <xdr:col>1</xdr:col>
      <xdr:colOff>1790700</xdr:colOff>
      <xdr:row>115</xdr:row>
      <xdr:rowOff>66675</xdr:rowOff>
    </xdr:to>
    <xdr:pic>
      <xdr:nvPicPr>
        <xdr:cNvPr id="19654" name="Рисунок 5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257300" y="98250375"/>
          <a:ext cx="14859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115</xdr:row>
      <xdr:rowOff>95250</xdr:rowOff>
    </xdr:from>
    <xdr:to>
      <xdr:col>1</xdr:col>
      <xdr:colOff>1638300</xdr:colOff>
      <xdr:row>116</xdr:row>
      <xdr:rowOff>57150</xdr:rowOff>
    </xdr:to>
    <xdr:pic>
      <xdr:nvPicPr>
        <xdr:cNvPr id="19655" name="Рисунок 6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90625" y="99888675"/>
          <a:ext cx="14001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107</xdr:row>
      <xdr:rowOff>371475</xdr:rowOff>
    </xdr:from>
    <xdr:to>
      <xdr:col>1</xdr:col>
      <xdr:colOff>1933575</xdr:colOff>
      <xdr:row>108</xdr:row>
      <xdr:rowOff>1524000</xdr:rowOff>
    </xdr:to>
    <xdr:pic>
      <xdr:nvPicPr>
        <xdr:cNvPr id="19656" name="Рисунок 87" descr="C:\Users\Пользователь\Desktop\Prais_jan_2015\Prais_jan_2015\SidX-114_Vdohnovenie.jpg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 l="4494" t="34903" r="5136" b="13490"/>
        <a:stretch>
          <a:fillRect/>
        </a:stretch>
      </xdr:blipFill>
      <xdr:spPr bwMode="auto">
        <a:xfrm>
          <a:off x="1047750" y="89801700"/>
          <a:ext cx="18383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108</xdr:row>
      <xdr:rowOff>1504950</xdr:rowOff>
    </xdr:from>
    <xdr:to>
      <xdr:col>1</xdr:col>
      <xdr:colOff>1962150</xdr:colOff>
      <xdr:row>109</xdr:row>
      <xdr:rowOff>1562100</xdr:rowOff>
    </xdr:to>
    <xdr:pic>
      <xdr:nvPicPr>
        <xdr:cNvPr id="19657" name="Рисунок 90" descr="C:\Users\Пользователь\Desktop\Prais_jan_2015\Prais_jan_2015\SidX-115_3_flowers.jpg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 l="1605" t="14775" b="19485"/>
        <a:stretch>
          <a:fillRect/>
        </a:stretch>
      </xdr:blipFill>
      <xdr:spPr bwMode="auto">
        <a:xfrm>
          <a:off x="1047750" y="91344750"/>
          <a:ext cx="18669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110</xdr:row>
      <xdr:rowOff>1514475</xdr:rowOff>
    </xdr:from>
    <xdr:to>
      <xdr:col>1</xdr:col>
      <xdr:colOff>1933575</xdr:colOff>
      <xdr:row>112</xdr:row>
      <xdr:rowOff>85725</xdr:rowOff>
    </xdr:to>
    <xdr:pic>
      <xdr:nvPicPr>
        <xdr:cNvPr id="19658" name="Рисунок 91" descr="C:\Users\Пользователь\Desktop\Prais_jan_2015\Prais_jan_2015\SidX-121_bez_serdca.jpg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 l="11719" t="20535" r="1123" b="19250"/>
        <a:stretch>
          <a:fillRect/>
        </a:stretch>
      </xdr:blipFill>
      <xdr:spPr bwMode="auto">
        <a:xfrm>
          <a:off x="1076325" y="94535625"/>
          <a:ext cx="18097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109</xdr:row>
      <xdr:rowOff>1552575</xdr:rowOff>
    </xdr:from>
    <xdr:to>
      <xdr:col>1</xdr:col>
      <xdr:colOff>1800225</xdr:colOff>
      <xdr:row>110</xdr:row>
      <xdr:rowOff>1571625</xdr:rowOff>
    </xdr:to>
    <xdr:pic>
      <xdr:nvPicPr>
        <xdr:cNvPr id="19659" name="Рисунок 3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43000" y="92983050"/>
          <a:ext cx="16097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43</xdr:row>
      <xdr:rowOff>628650</xdr:rowOff>
    </xdr:from>
    <xdr:to>
      <xdr:col>1</xdr:col>
      <xdr:colOff>1933575</xdr:colOff>
      <xdr:row>46</xdr:row>
      <xdr:rowOff>95250</xdr:rowOff>
    </xdr:to>
    <xdr:pic>
      <xdr:nvPicPr>
        <xdr:cNvPr id="19660" name="Рисунок 82" descr="C:\Users\Пользователь\Desktop\005.jpg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152525" y="34842450"/>
          <a:ext cx="17335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41</xdr:row>
      <xdr:rowOff>266700</xdr:rowOff>
    </xdr:from>
    <xdr:to>
      <xdr:col>1</xdr:col>
      <xdr:colOff>1876425</xdr:colOff>
      <xdr:row>44</xdr:row>
      <xdr:rowOff>104775</xdr:rowOff>
    </xdr:to>
    <xdr:pic>
      <xdr:nvPicPr>
        <xdr:cNvPr id="19661" name="Рисунок 4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057275" y="33299400"/>
          <a:ext cx="17716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</xdr:row>
      <xdr:rowOff>9525</xdr:rowOff>
    </xdr:from>
    <xdr:to>
      <xdr:col>2</xdr:col>
      <xdr:colOff>4371975</xdr:colOff>
      <xdr:row>51</xdr:row>
      <xdr:rowOff>2038350</xdr:rowOff>
    </xdr:to>
    <xdr:pic>
      <xdr:nvPicPr>
        <xdr:cNvPr id="19662" name="Рисунок 78" descr="C:\Users\Пользователь\Desktop\IMG_9012_3.jpg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962275" y="39919275"/>
          <a:ext cx="43719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51</xdr:row>
      <xdr:rowOff>57150</xdr:rowOff>
    </xdr:from>
    <xdr:to>
      <xdr:col>1</xdr:col>
      <xdr:colOff>1943100</xdr:colOff>
      <xdr:row>51</xdr:row>
      <xdr:rowOff>2533650</xdr:rowOff>
    </xdr:to>
    <xdr:pic>
      <xdr:nvPicPr>
        <xdr:cNvPr id="19663" name="Рисунок 3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914400" y="39966900"/>
          <a:ext cx="19812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V161"/>
  <sheetViews>
    <sheetView tabSelected="1" topLeftCell="A7" zoomScale="70" zoomScaleNormal="70" workbookViewId="0">
      <selection activeCell="C82" sqref="C82"/>
    </sheetView>
  </sheetViews>
  <sheetFormatPr defaultRowHeight="15"/>
  <cols>
    <col min="1" max="1" width="14.28515625" customWidth="1"/>
    <col min="2" max="2" width="30.140625" customWidth="1"/>
    <col min="3" max="3" width="65.85546875" customWidth="1"/>
    <col min="4" max="4" width="19.7109375" customWidth="1"/>
    <col min="5" max="5" width="17.28515625" customWidth="1"/>
    <col min="6" max="6" width="15.5703125" customWidth="1"/>
    <col min="7" max="7" width="29" customWidth="1"/>
    <col min="8" max="8" width="20.5703125" customWidth="1"/>
    <col min="9" max="9" width="22.5703125" customWidth="1"/>
    <col min="114" max="129" width="6.7109375" customWidth="1"/>
  </cols>
  <sheetData>
    <row r="1" spans="1:9" ht="47.25" customHeight="1"/>
    <row r="2" spans="1:9" ht="15.75" customHeight="1"/>
    <row r="3" spans="1:9" ht="54.75" customHeight="1">
      <c r="B3" s="395" t="s">
        <v>19</v>
      </c>
      <c r="C3" s="395"/>
      <c r="D3" s="395"/>
      <c r="E3" s="1"/>
      <c r="F3" s="1"/>
    </row>
    <row r="4" spans="1:9" ht="46.5" customHeight="1">
      <c r="B4" s="396" t="s">
        <v>192</v>
      </c>
      <c r="C4" s="396"/>
      <c r="D4" s="2"/>
      <c r="E4" s="2"/>
      <c r="F4" s="2"/>
    </row>
    <row r="5" spans="1:9" ht="99" customHeight="1">
      <c r="C5" s="397"/>
      <c r="D5" s="397"/>
      <c r="E5" s="397"/>
      <c r="F5" s="397"/>
    </row>
    <row r="6" spans="1:9" ht="15.75" thickBot="1"/>
    <row r="7" spans="1:9" ht="15.75" customHeight="1" thickTop="1">
      <c r="A7" s="344" t="s">
        <v>0</v>
      </c>
      <c r="B7" s="344" t="s">
        <v>1</v>
      </c>
      <c r="C7" s="398" t="s">
        <v>2</v>
      </c>
      <c r="D7" s="400" t="s">
        <v>3</v>
      </c>
      <c r="E7" s="400" t="s">
        <v>20</v>
      </c>
      <c r="F7" s="353" t="s">
        <v>4</v>
      </c>
      <c r="G7" s="3" t="s">
        <v>23</v>
      </c>
      <c r="H7" s="3" t="s">
        <v>28</v>
      </c>
    </row>
    <row r="8" spans="1:9" ht="15" customHeight="1">
      <c r="A8" s="345"/>
      <c r="B8" s="345"/>
      <c r="C8" s="399"/>
      <c r="D8" s="401"/>
      <c r="E8" s="401"/>
      <c r="F8" s="354"/>
      <c r="G8" s="4"/>
      <c r="H8" s="4"/>
    </row>
    <row r="9" spans="1:9" ht="20.25" customHeight="1">
      <c r="A9" s="345"/>
      <c r="B9" s="345"/>
      <c r="C9" s="399"/>
      <c r="D9" s="17" t="s">
        <v>5</v>
      </c>
      <c r="E9" s="17" t="s">
        <v>21</v>
      </c>
      <c r="F9" s="4" t="s">
        <v>6</v>
      </c>
      <c r="G9" s="4" t="s">
        <v>24</v>
      </c>
      <c r="H9" s="4" t="s">
        <v>29</v>
      </c>
    </row>
    <row r="10" spans="1:9" ht="32.25" customHeight="1" thickBot="1">
      <c r="A10" s="355"/>
      <c r="B10" s="356"/>
      <c r="C10" s="356"/>
      <c r="D10" s="356"/>
      <c r="E10" s="356"/>
      <c r="F10" s="356"/>
      <c r="G10" s="357"/>
      <c r="H10" s="358"/>
    </row>
    <row r="11" spans="1:9" ht="32.25" customHeight="1" thickBot="1">
      <c r="A11" s="334" t="s">
        <v>133</v>
      </c>
      <c r="B11" s="335"/>
      <c r="C11" s="335"/>
      <c r="D11" s="335"/>
      <c r="E11" s="335"/>
      <c r="F11" s="335"/>
      <c r="G11" s="346"/>
      <c r="H11" s="347"/>
    </row>
    <row r="12" spans="1:9" s="152" customFormat="1" ht="76.5" customHeight="1" thickBot="1">
      <c r="A12" s="239" t="s">
        <v>134</v>
      </c>
      <c r="B12" s="402"/>
      <c r="C12" s="240" t="s">
        <v>214</v>
      </c>
      <c r="D12" s="241">
        <v>32</v>
      </c>
      <c r="E12" s="239">
        <v>6</v>
      </c>
      <c r="F12" s="242">
        <v>950</v>
      </c>
      <c r="G12" s="243"/>
      <c r="H12" s="242">
        <f>G12*E12*F12</f>
        <v>0</v>
      </c>
      <c r="I12" s="151"/>
    </row>
    <row r="13" spans="1:9" s="152" customFormat="1" ht="76.5" customHeight="1" thickTop="1" thickBot="1">
      <c r="A13" s="227" t="s">
        <v>135</v>
      </c>
      <c r="B13" s="339"/>
      <c r="C13" s="244" t="s">
        <v>215</v>
      </c>
      <c r="D13" s="176">
        <v>25</v>
      </c>
      <c r="E13" s="227">
        <v>6</v>
      </c>
      <c r="F13" s="229">
        <v>850</v>
      </c>
      <c r="G13" s="230"/>
      <c r="H13" s="150">
        <f t="shared" ref="H13:H23" si="0">G13*E13*F13</f>
        <v>0</v>
      </c>
      <c r="I13" s="151"/>
    </row>
    <row r="14" spans="1:9" s="6" customFormat="1" ht="76.5" customHeight="1" thickTop="1" thickBot="1">
      <c r="A14" s="58" t="s">
        <v>140</v>
      </c>
      <c r="B14" s="359"/>
      <c r="C14" s="55" t="s">
        <v>146</v>
      </c>
      <c r="D14" s="59">
        <v>32</v>
      </c>
      <c r="E14" s="58">
        <v>6</v>
      </c>
      <c r="F14" s="60">
        <v>950</v>
      </c>
      <c r="G14" s="61"/>
      <c r="H14" s="56">
        <f t="shared" si="0"/>
        <v>0</v>
      </c>
      <c r="I14" s="127"/>
    </row>
    <row r="15" spans="1:9" s="152" customFormat="1" ht="76.5" customHeight="1" thickTop="1" thickBot="1">
      <c r="A15" s="155" t="s">
        <v>141</v>
      </c>
      <c r="B15" s="360"/>
      <c r="C15" s="146" t="s">
        <v>194</v>
      </c>
      <c r="D15" s="176">
        <v>25</v>
      </c>
      <c r="E15" s="155">
        <v>6</v>
      </c>
      <c r="F15" s="153">
        <v>850</v>
      </c>
      <c r="G15" s="154"/>
      <c r="H15" s="150">
        <f t="shared" si="0"/>
        <v>0</v>
      </c>
      <c r="I15" s="151"/>
    </row>
    <row r="16" spans="1:9" s="6" customFormat="1" ht="76.5" customHeight="1" thickTop="1" thickBot="1">
      <c r="A16" s="58" t="s">
        <v>136</v>
      </c>
      <c r="B16" s="337"/>
      <c r="C16" s="55" t="s">
        <v>147</v>
      </c>
      <c r="D16" s="59">
        <v>32</v>
      </c>
      <c r="E16" s="58">
        <v>6</v>
      </c>
      <c r="F16" s="60">
        <v>920</v>
      </c>
      <c r="G16" s="61"/>
      <c r="H16" s="56">
        <f t="shared" si="0"/>
        <v>0</v>
      </c>
      <c r="I16" s="127"/>
    </row>
    <row r="17" spans="1:9" s="6" customFormat="1" ht="76.5" customHeight="1" thickTop="1" thickBot="1">
      <c r="A17" s="22" t="s">
        <v>137</v>
      </c>
      <c r="B17" s="338"/>
      <c r="C17" s="7" t="s">
        <v>148</v>
      </c>
      <c r="D17" s="33">
        <v>25</v>
      </c>
      <c r="E17" s="22">
        <v>6</v>
      </c>
      <c r="F17" s="23">
        <v>820</v>
      </c>
      <c r="G17" s="24"/>
      <c r="H17" s="16">
        <f t="shared" si="0"/>
        <v>0</v>
      </c>
      <c r="I17" s="127"/>
    </row>
    <row r="18" spans="1:9" s="6" customFormat="1" ht="76.5" customHeight="1" thickTop="1" thickBot="1">
      <c r="A18" s="58" t="s">
        <v>138</v>
      </c>
      <c r="B18" s="337"/>
      <c r="C18" s="55" t="s">
        <v>149</v>
      </c>
      <c r="D18" s="59">
        <v>32</v>
      </c>
      <c r="E18" s="58">
        <v>6</v>
      </c>
      <c r="F18" s="60">
        <v>920</v>
      </c>
      <c r="G18" s="61"/>
      <c r="H18" s="56">
        <f t="shared" si="0"/>
        <v>0</v>
      </c>
      <c r="I18" s="127"/>
    </row>
    <row r="19" spans="1:9" s="6" customFormat="1" ht="76.5" customHeight="1" thickTop="1" thickBot="1">
      <c r="A19" s="22" t="s">
        <v>139</v>
      </c>
      <c r="B19" s="339"/>
      <c r="C19" s="7" t="s">
        <v>150</v>
      </c>
      <c r="D19" s="33">
        <v>25</v>
      </c>
      <c r="E19" s="8">
        <v>6</v>
      </c>
      <c r="F19" s="14">
        <v>820</v>
      </c>
      <c r="G19" s="15"/>
      <c r="H19" s="16">
        <f t="shared" si="0"/>
        <v>0</v>
      </c>
      <c r="I19" s="127"/>
    </row>
    <row r="20" spans="1:9" s="6" customFormat="1" ht="76.5" customHeight="1" thickTop="1" thickBot="1">
      <c r="A20" s="58" t="s">
        <v>142</v>
      </c>
      <c r="B20" s="337"/>
      <c r="C20" s="55" t="s">
        <v>151</v>
      </c>
      <c r="D20" s="59">
        <v>32</v>
      </c>
      <c r="E20" s="58">
        <v>6</v>
      </c>
      <c r="F20" s="62">
        <v>940</v>
      </c>
      <c r="G20" s="63"/>
      <c r="H20" s="56">
        <f t="shared" si="0"/>
        <v>0</v>
      </c>
      <c r="I20" s="127"/>
    </row>
    <row r="21" spans="1:9" s="6" customFormat="1" ht="76.5" customHeight="1" thickTop="1" thickBot="1">
      <c r="A21" s="22" t="s">
        <v>143</v>
      </c>
      <c r="B21" s="338"/>
      <c r="C21" s="7" t="s">
        <v>152</v>
      </c>
      <c r="D21" s="33">
        <v>25</v>
      </c>
      <c r="E21" s="22">
        <v>6</v>
      </c>
      <c r="F21" s="23">
        <v>840</v>
      </c>
      <c r="G21" s="24"/>
      <c r="H21" s="16">
        <f t="shared" si="0"/>
        <v>0</v>
      </c>
      <c r="I21" s="127"/>
    </row>
    <row r="22" spans="1:9" s="6" customFormat="1" ht="76.5" customHeight="1" thickTop="1" thickBot="1">
      <c r="A22" s="58" t="s">
        <v>144</v>
      </c>
      <c r="B22" s="383"/>
      <c r="C22" s="55" t="s">
        <v>153</v>
      </c>
      <c r="D22" s="59">
        <v>32</v>
      </c>
      <c r="E22" s="58">
        <v>6</v>
      </c>
      <c r="F22" s="60">
        <v>940</v>
      </c>
      <c r="G22" s="61"/>
      <c r="H22" s="56">
        <f t="shared" si="0"/>
        <v>0</v>
      </c>
      <c r="I22" s="127"/>
    </row>
    <row r="23" spans="1:9" s="6" customFormat="1" ht="76.5" customHeight="1" thickTop="1" thickBot="1">
      <c r="A23" s="22" t="s">
        <v>145</v>
      </c>
      <c r="B23" s="384"/>
      <c r="C23" s="7" t="s">
        <v>154</v>
      </c>
      <c r="D23" s="33">
        <v>25</v>
      </c>
      <c r="E23" s="8">
        <v>6</v>
      </c>
      <c r="F23" s="34">
        <v>840</v>
      </c>
      <c r="G23" s="21"/>
      <c r="H23" s="16">
        <f t="shared" si="0"/>
        <v>0</v>
      </c>
      <c r="I23" s="127"/>
    </row>
    <row r="24" spans="1:9" ht="32.25" customHeight="1" thickBot="1">
      <c r="A24" s="334" t="s">
        <v>97</v>
      </c>
      <c r="B24" s="335"/>
      <c r="C24" s="335"/>
      <c r="D24" s="335"/>
      <c r="E24" s="335"/>
      <c r="F24" s="335"/>
      <c r="G24" s="346"/>
      <c r="H24" s="347"/>
      <c r="I24" s="127"/>
    </row>
    <row r="25" spans="1:9" s="74" customFormat="1" ht="76.5" customHeight="1" thickBot="1">
      <c r="A25" s="85" t="s">
        <v>81</v>
      </c>
      <c r="B25" s="402"/>
      <c r="C25" s="104" t="s">
        <v>166</v>
      </c>
      <c r="D25" s="105">
        <v>32</v>
      </c>
      <c r="E25" s="85">
        <v>6</v>
      </c>
      <c r="F25" s="106">
        <v>880</v>
      </c>
      <c r="G25" s="107"/>
      <c r="H25" s="106">
        <f>G25*E25*F25</f>
        <v>0</v>
      </c>
      <c r="I25" s="127"/>
    </row>
    <row r="26" spans="1:9" s="74" customFormat="1" ht="76.5" customHeight="1" thickTop="1" thickBot="1">
      <c r="A26" s="88" t="s">
        <v>82</v>
      </c>
      <c r="B26" s="339"/>
      <c r="C26" s="92" t="s">
        <v>132</v>
      </c>
      <c r="D26" s="93">
        <v>25</v>
      </c>
      <c r="E26" s="88">
        <v>6</v>
      </c>
      <c r="F26" s="94">
        <v>800</v>
      </c>
      <c r="G26" s="95"/>
      <c r="H26" s="86">
        <f t="shared" ref="H26:H40" si="1">G26*E26*F26</f>
        <v>0</v>
      </c>
      <c r="I26" s="127"/>
    </row>
    <row r="27" spans="1:9" s="152" customFormat="1" ht="76.5" customHeight="1" thickTop="1" thickBot="1">
      <c r="A27" s="145" t="s">
        <v>83</v>
      </c>
      <c r="B27" s="257"/>
      <c r="C27" s="146" t="s">
        <v>220</v>
      </c>
      <c r="D27" s="258">
        <v>32</v>
      </c>
      <c r="E27" s="145">
        <v>6</v>
      </c>
      <c r="F27" s="148">
        <v>840</v>
      </c>
      <c r="G27" s="149"/>
      <c r="H27" s="150">
        <f t="shared" si="1"/>
        <v>0</v>
      </c>
      <c r="I27" s="151"/>
    </row>
    <row r="28" spans="1:9" s="134" customFormat="1" ht="76.5" customHeight="1" thickTop="1" thickBot="1">
      <c r="A28" s="137" t="s">
        <v>84</v>
      </c>
      <c r="B28" s="138"/>
      <c r="C28" s="129" t="s">
        <v>178</v>
      </c>
      <c r="D28" s="139">
        <v>25</v>
      </c>
      <c r="E28" s="137">
        <v>6</v>
      </c>
      <c r="F28" s="140">
        <v>760</v>
      </c>
      <c r="G28" s="141"/>
      <c r="H28" s="132">
        <f t="shared" si="1"/>
        <v>0</v>
      </c>
      <c r="I28" s="133"/>
    </row>
    <row r="29" spans="1:9" s="134" customFormat="1" ht="76.5" customHeight="1" thickTop="1" thickBot="1">
      <c r="A29" s="128" t="s">
        <v>85</v>
      </c>
      <c r="B29" s="337"/>
      <c r="C29" s="129" t="s">
        <v>177</v>
      </c>
      <c r="D29" s="136">
        <v>32</v>
      </c>
      <c r="E29" s="128">
        <v>6</v>
      </c>
      <c r="F29" s="130">
        <v>860</v>
      </c>
      <c r="G29" s="131"/>
      <c r="H29" s="132">
        <f t="shared" si="1"/>
        <v>0</v>
      </c>
      <c r="I29" s="133"/>
    </row>
    <row r="30" spans="1:9" s="134" customFormat="1" ht="76.5" customHeight="1" thickTop="1" thickBot="1">
      <c r="A30" s="142" t="s">
        <v>86</v>
      </c>
      <c r="B30" s="338"/>
      <c r="C30" s="129" t="s">
        <v>179</v>
      </c>
      <c r="D30" s="139">
        <v>25</v>
      </c>
      <c r="E30" s="142">
        <v>6</v>
      </c>
      <c r="F30" s="143">
        <v>790</v>
      </c>
      <c r="G30" s="144"/>
      <c r="H30" s="132">
        <f t="shared" si="1"/>
        <v>0</v>
      </c>
      <c r="I30" s="133"/>
    </row>
    <row r="31" spans="1:9" s="6" customFormat="1" ht="76.5" customHeight="1" thickTop="1" thickBot="1">
      <c r="A31" s="58" t="s">
        <v>87</v>
      </c>
      <c r="B31" s="337"/>
      <c r="C31" s="55" t="s">
        <v>113</v>
      </c>
      <c r="D31" s="59">
        <v>32</v>
      </c>
      <c r="E31" s="58">
        <v>6</v>
      </c>
      <c r="F31" s="60">
        <v>880</v>
      </c>
      <c r="G31" s="61"/>
      <c r="H31" s="56">
        <f t="shared" si="1"/>
        <v>0</v>
      </c>
      <c r="I31" s="127"/>
    </row>
    <row r="32" spans="1:9" s="6" customFormat="1" ht="76.5" customHeight="1" thickTop="1" thickBot="1">
      <c r="A32" s="22" t="s">
        <v>88</v>
      </c>
      <c r="B32" s="339"/>
      <c r="C32" s="7" t="s">
        <v>114</v>
      </c>
      <c r="D32" s="33">
        <v>25</v>
      </c>
      <c r="E32" s="8">
        <v>6</v>
      </c>
      <c r="F32" s="14">
        <v>820</v>
      </c>
      <c r="G32" s="15"/>
      <c r="H32" s="16">
        <f t="shared" si="1"/>
        <v>0</v>
      </c>
      <c r="I32" s="127"/>
    </row>
    <row r="33" spans="1:9" s="74" customFormat="1" ht="76.5" customHeight="1" thickTop="1" thickBot="1">
      <c r="A33" s="73" t="s">
        <v>91</v>
      </c>
      <c r="B33" s="337"/>
      <c r="C33" s="83" t="s">
        <v>167</v>
      </c>
      <c r="D33" s="75">
        <v>32</v>
      </c>
      <c r="E33" s="73">
        <v>6</v>
      </c>
      <c r="F33" s="108">
        <v>860</v>
      </c>
      <c r="G33" s="109"/>
      <c r="H33" s="86">
        <f t="shared" si="1"/>
        <v>0</v>
      </c>
      <c r="I33" s="127"/>
    </row>
    <row r="34" spans="1:9" s="74" customFormat="1" ht="76.5" customHeight="1" thickTop="1" thickBot="1">
      <c r="A34" s="90" t="s">
        <v>92</v>
      </c>
      <c r="B34" s="338"/>
      <c r="C34" s="83" t="s">
        <v>164</v>
      </c>
      <c r="D34" s="93">
        <v>25</v>
      </c>
      <c r="E34" s="90">
        <v>6</v>
      </c>
      <c r="F34" s="91">
        <v>780</v>
      </c>
      <c r="G34" s="103"/>
      <c r="H34" s="86">
        <f t="shared" si="1"/>
        <v>0</v>
      </c>
      <c r="I34" s="127"/>
    </row>
    <row r="35" spans="1:9" s="6" customFormat="1" ht="76.5" customHeight="1" thickTop="1" thickBot="1">
      <c r="A35" s="58" t="s">
        <v>93</v>
      </c>
      <c r="B35" s="383"/>
      <c r="C35" s="55" t="s">
        <v>115</v>
      </c>
      <c r="D35" s="59">
        <v>32</v>
      </c>
      <c r="E35" s="58">
        <v>6</v>
      </c>
      <c r="F35" s="60">
        <v>860</v>
      </c>
      <c r="G35" s="61"/>
      <c r="H35" s="56">
        <f t="shared" si="1"/>
        <v>0</v>
      </c>
      <c r="I35" s="127"/>
    </row>
    <row r="36" spans="1:9" s="6" customFormat="1" ht="76.5" customHeight="1" thickTop="1" thickBot="1">
      <c r="A36" s="22" t="s">
        <v>94</v>
      </c>
      <c r="B36" s="384"/>
      <c r="C36" s="7" t="s">
        <v>116</v>
      </c>
      <c r="D36" s="33">
        <v>25</v>
      </c>
      <c r="E36" s="8">
        <v>6</v>
      </c>
      <c r="F36" s="34">
        <v>780</v>
      </c>
      <c r="G36" s="21"/>
      <c r="H36" s="16">
        <f t="shared" si="1"/>
        <v>0</v>
      </c>
      <c r="I36" s="127"/>
    </row>
    <row r="37" spans="1:9" s="134" customFormat="1" ht="76.5" customHeight="1" thickTop="1" thickBot="1">
      <c r="A37" s="128" t="s">
        <v>89</v>
      </c>
      <c r="B37" s="135"/>
      <c r="C37" s="129" t="s">
        <v>176</v>
      </c>
      <c r="D37" s="136">
        <v>32</v>
      </c>
      <c r="E37" s="128">
        <v>6</v>
      </c>
      <c r="F37" s="130">
        <v>910</v>
      </c>
      <c r="G37" s="131"/>
      <c r="H37" s="132">
        <f>G37*E37*F37</f>
        <v>0</v>
      </c>
      <c r="I37" s="133"/>
    </row>
    <row r="38" spans="1:9" s="18" customFormat="1" ht="76.5" customHeight="1" thickTop="1" thickBot="1">
      <c r="A38" s="90" t="s">
        <v>90</v>
      </c>
      <c r="B38" s="120"/>
      <c r="C38" s="83" t="s">
        <v>170</v>
      </c>
      <c r="D38" s="93">
        <v>25</v>
      </c>
      <c r="E38" s="90">
        <v>6</v>
      </c>
      <c r="F38" s="91">
        <v>840</v>
      </c>
      <c r="G38" s="103"/>
      <c r="H38" s="86">
        <f>G38*E38*F38</f>
        <v>0</v>
      </c>
      <c r="I38" s="127"/>
    </row>
    <row r="39" spans="1:9" s="74" customFormat="1" ht="76.5" customHeight="1" thickTop="1" thickBot="1">
      <c r="A39" s="73" t="s">
        <v>95</v>
      </c>
      <c r="B39" s="342"/>
      <c r="C39" s="83" t="s">
        <v>165</v>
      </c>
      <c r="D39" s="84">
        <v>32</v>
      </c>
      <c r="E39" s="73">
        <v>6</v>
      </c>
      <c r="F39" s="82">
        <v>910</v>
      </c>
      <c r="G39" s="76"/>
      <c r="H39" s="86">
        <f t="shared" si="1"/>
        <v>0</v>
      </c>
      <c r="I39" s="127"/>
    </row>
    <row r="40" spans="1:9" s="74" customFormat="1" ht="76.5" customHeight="1" thickTop="1" thickBot="1">
      <c r="A40" s="111" t="s">
        <v>96</v>
      </c>
      <c r="B40" s="392"/>
      <c r="C40" s="100" t="s">
        <v>168</v>
      </c>
      <c r="D40" s="89">
        <v>25</v>
      </c>
      <c r="E40" s="112">
        <v>6</v>
      </c>
      <c r="F40" s="101">
        <v>840</v>
      </c>
      <c r="G40" s="102"/>
      <c r="H40" s="110">
        <f t="shared" si="1"/>
        <v>0</v>
      </c>
      <c r="I40" s="127"/>
    </row>
    <row r="41" spans="1:9" ht="32.25" customHeight="1" thickBot="1">
      <c r="A41" s="334" t="s">
        <v>98</v>
      </c>
      <c r="B41" s="335"/>
      <c r="C41" s="335"/>
      <c r="D41" s="335"/>
      <c r="E41" s="335"/>
      <c r="F41" s="335"/>
      <c r="G41" s="335"/>
      <c r="H41" s="336"/>
      <c r="I41" s="127"/>
    </row>
    <row r="42" spans="1:9" ht="32.25" customHeight="1" thickBot="1">
      <c r="A42" s="329" t="s">
        <v>197</v>
      </c>
      <c r="B42" s="330"/>
      <c r="C42" s="330"/>
      <c r="D42" s="330"/>
      <c r="E42" s="330"/>
      <c r="F42" s="330"/>
      <c r="G42" s="330"/>
      <c r="H42" s="331"/>
      <c r="I42" s="127"/>
    </row>
    <row r="43" spans="1:9" s="298" customFormat="1" ht="60.75" customHeight="1">
      <c r="A43" s="291" t="s">
        <v>261</v>
      </c>
      <c r="B43" s="381"/>
      <c r="C43" s="292" t="s">
        <v>267</v>
      </c>
      <c r="D43" s="293">
        <v>32</v>
      </c>
      <c r="E43" s="294">
        <v>6</v>
      </c>
      <c r="F43" s="295">
        <v>910</v>
      </c>
      <c r="G43" s="322"/>
      <c r="H43" s="296">
        <f t="shared" ref="H43:H50" si="2">G43*E43*F43</f>
        <v>0</v>
      </c>
      <c r="I43" s="297"/>
    </row>
    <row r="44" spans="1:9" s="305" customFormat="1" ht="58.5" customHeight="1" thickBot="1">
      <c r="A44" s="299" t="s">
        <v>262</v>
      </c>
      <c r="B44" s="382"/>
      <c r="C44" s="300" t="s">
        <v>271</v>
      </c>
      <c r="D44" s="301">
        <v>25</v>
      </c>
      <c r="E44" s="302">
        <v>6</v>
      </c>
      <c r="F44" s="303">
        <v>810</v>
      </c>
      <c r="G44" s="323"/>
      <c r="H44" s="304">
        <f t="shared" si="2"/>
        <v>0</v>
      </c>
      <c r="I44" s="297"/>
    </row>
    <row r="45" spans="1:9" s="313" customFormat="1" ht="60.75" customHeight="1">
      <c r="A45" s="306" t="s">
        <v>263</v>
      </c>
      <c r="B45" s="403"/>
      <c r="C45" s="307" t="s">
        <v>265</v>
      </c>
      <c r="D45" s="308">
        <v>32</v>
      </c>
      <c r="E45" s="309">
        <v>6</v>
      </c>
      <c r="F45" s="310">
        <v>840</v>
      </c>
      <c r="G45" s="324"/>
      <c r="H45" s="311">
        <f t="shared" si="2"/>
        <v>0</v>
      </c>
      <c r="I45" s="312"/>
    </row>
    <row r="46" spans="1:9" s="320" customFormat="1" ht="58.5" customHeight="1" thickBot="1">
      <c r="A46" s="314" t="s">
        <v>264</v>
      </c>
      <c r="B46" s="404"/>
      <c r="C46" s="315" t="s">
        <v>266</v>
      </c>
      <c r="D46" s="316">
        <v>25</v>
      </c>
      <c r="E46" s="317">
        <v>6</v>
      </c>
      <c r="F46" s="318">
        <v>760</v>
      </c>
      <c r="G46" s="321"/>
      <c r="H46" s="319">
        <f t="shared" si="2"/>
        <v>0</v>
      </c>
      <c r="I46" s="312"/>
    </row>
    <row r="47" spans="1:9" s="202" customFormat="1" ht="60.75" customHeight="1">
      <c r="A47" s="198" t="s">
        <v>198</v>
      </c>
      <c r="B47" s="327"/>
      <c r="C47" s="55" t="s">
        <v>222</v>
      </c>
      <c r="D47" s="57">
        <v>32</v>
      </c>
      <c r="E47" s="58">
        <v>6</v>
      </c>
      <c r="F47" s="199">
        <v>850</v>
      </c>
      <c r="G47" s="200"/>
      <c r="H47" s="201">
        <f t="shared" si="2"/>
        <v>0</v>
      </c>
      <c r="I47" s="127"/>
    </row>
    <row r="48" spans="1:9" s="6" customFormat="1" ht="58.5" customHeight="1" thickBot="1">
      <c r="A48" s="49" t="s">
        <v>199</v>
      </c>
      <c r="B48" s="328"/>
      <c r="C48" s="48" t="s">
        <v>223</v>
      </c>
      <c r="D48" s="50">
        <v>25</v>
      </c>
      <c r="E48" s="51">
        <v>6</v>
      </c>
      <c r="F48" s="52">
        <v>770</v>
      </c>
      <c r="G48" s="53"/>
      <c r="H48" s="54">
        <f t="shared" si="2"/>
        <v>0</v>
      </c>
      <c r="I48" s="127"/>
    </row>
    <row r="49" spans="1:9" s="256" customFormat="1" ht="60.75" customHeight="1">
      <c r="A49" s="177" t="s">
        <v>195</v>
      </c>
      <c r="B49" s="348"/>
      <c r="C49" s="196" t="s">
        <v>224</v>
      </c>
      <c r="D49" s="186">
        <v>32</v>
      </c>
      <c r="E49" s="180">
        <v>6</v>
      </c>
      <c r="F49" s="253">
        <v>920</v>
      </c>
      <c r="G49" s="254"/>
      <c r="H49" s="255">
        <f t="shared" si="2"/>
        <v>0</v>
      </c>
      <c r="I49" s="184"/>
    </row>
    <row r="50" spans="1:9" s="185" customFormat="1" ht="58.5" customHeight="1" thickBot="1">
      <c r="A50" s="259" t="s">
        <v>196</v>
      </c>
      <c r="B50" s="349"/>
      <c r="C50" s="260" t="s">
        <v>225</v>
      </c>
      <c r="D50" s="261">
        <v>25</v>
      </c>
      <c r="E50" s="262">
        <v>6</v>
      </c>
      <c r="F50" s="263">
        <v>820</v>
      </c>
      <c r="G50" s="264"/>
      <c r="H50" s="265">
        <f t="shared" si="2"/>
        <v>0</v>
      </c>
      <c r="I50" s="184"/>
    </row>
    <row r="51" spans="1:9" ht="32.25" customHeight="1" thickBot="1">
      <c r="A51" s="350" t="s">
        <v>268</v>
      </c>
      <c r="B51" s="351"/>
      <c r="C51" s="351"/>
      <c r="D51" s="351"/>
      <c r="E51" s="351"/>
      <c r="F51" s="351"/>
      <c r="G51" s="351"/>
      <c r="H51" s="352"/>
      <c r="I51" s="127"/>
    </row>
    <row r="52" spans="1:9" s="313" customFormat="1" ht="203.25" customHeight="1" thickBot="1">
      <c r="A52" s="306" t="s">
        <v>269</v>
      </c>
      <c r="B52" s="325"/>
      <c r="C52" s="326" t="s">
        <v>270</v>
      </c>
      <c r="D52" s="308">
        <v>34</v>
      </c>
      <c r="E52" s="309">
        <v>4</v>
      </c>
      <c r="F52" s="310">
        <v>905</v>
      </c>
      <c r="G52" s="324"/>
      <c r="H52" s="311">
        <f>G52*E52*F52</f>
        <v>0</v>
      </c>
      <c r="I52" s="312"/>
    </row>
    <row r="53" spans="1:9" s="256" customFormat="1" ht="203.25" customHeight="1">
      <c r="A53" s="177" t="s">
        <v>169</v>
      </c>
      <c r="B53" s="266"/>
      <c r="C53" s="267" t="s">
        <v>226</v>
      </c>
      <c r="D53" s="186">
        <v>34</v>
      </c>
      <c r="E53" s="180">
        <v>4</v>
      </c>
      <c r="F53" s="253">
        <v>885</v>
      </c>
      <c r="G53" s="254"/>
      <c r="H53" s="255">
        <f>G53*E53*F53</f>
        <v>0</v>
      </c>
      <c r="I53" s="184"/>
    </row>
    <row r="54" spans="1:9" ht="32.25" customHeight="1" thickBot="1">
      <c r="A54" s="350" t="s">
        <v>202</v>
      </c>
      <c r="B54" s="351"/>
      <c r="C54" s="351"/>
      <c r="D54" s="351"/>
      <c r="E54" s="351"/>
      <c r="F54" s="351"/>
      <c r="G54" s="351"/>
      <c r="H54" s="352"/>
      <c r="I54" s="127"/>
    </row>
    <row r="55" spans="1:9" s="202" customFormat="1" ht="60.75" customHeight="1" thickBot="1">
      <c r="A55" s="198" t="s">
        <v>200</v>
      </c>
      <c r="B55" s="327"/>
      <c r="C55" s="55" t="s">
        <v>227</v>
      </c>
      <c r="D55" s="57">
        <v>23</v>
      </c>
      <c r="E55" s="58">
        <v>6</v>
      </c>
      <c r="F55" s="199">
        <v>660</v>
      </c>
      <c r="G55" s="200"/>
      <c r="H55" s="201">
        <f>G55*E55*F55</f>
        <v>0</v>
      </c>
      <c r="I55" s="127"/>
    </row>
    <row r="56" spans="1:9" s="6" customFormat="1" ht="58.5" customHeight="1" thickBot="1">
      <c r="A56" s="49" t="s">
        <v>201</v>
      </c>
      <c r="B56" s="328"/>
      <c r="C56" s="55" t="s">
        <v>228</v>
      </c>
      <c r="D56" s="50">
        <v>18</v>
      </c>
      <c r="E56" s="51">
        <v>6</v>
      </c>
      <c r="F56" s="52">
        <v>570</v>
      </c>
      <c r="G56" s="53"/>
      <c r="H56" s="54">
        <f>G56*E56*F56</f>
        <v>0</v>
      </c>
      <c r="I56" s="127"/>
    </row>
    <row r="57" spans="1:9" s="6" customFormat="1" ht="135.75" customHeight="1" thickBot="1">
      <c r="A57" s="49" t="s">
        <v>203</v>
      </c>
      <c r="B57" s="203"/>
      <c r="C57" s="48" t="s">
        <v>229</v>
      </c>
      <c r="D57" s="50">
        <v>18</v>
      </c>
      <c r="E57" s="51">
        <v>6</v>
      </c>
      <c r="F57" s="52">
        <v>470</v>
      </c>
      <c r="G57" s="53"/>
      <c r="H57" s="54">
        <f>G57*E57*F57</f>
        <v>0</v>
      </c>
      <c r="I57" s="127"/>
    </row>
    <row r="58" spans="1:9" ht="32.25" customHeight="1" thickBot="1">
      <c r="A58" s="329"/>
      <c r="B58" s="330"/>
      <c r="C58" s="330"/>
      <c r="D58" s="330"/>
      <c r="E58" s="330"/>
      <c r="F58" s="330"/>
      <c r="G58" s="330"/>
      <c r="H58" s="331"/>
      <c r="I58" s="127"/>
    </row>
    <row r="59" spans="1:9" s="45" customFormat="1" ht="60.75" customHeight="1">
      <c r="A59" s="163" t="s">
        <v>156</v>
      </c>
      <c r="B59" s="340"/>
      <c r="C59" s="146" t="s">
        <v>183</v>
      </c>
      <c r="D59" s="147">
        <v>23</v>
      </c>
      <c r="E59" s="145">
        <v>6</v>
      </c>
      <c r="F59" s="164">
        <v>720</v>
      </c>
      <c r="G59" s="165"/>
      <c r="H59" s="166">
        <f t="shared" ref="H59:H66" si="3">G59*E59*F59</f>
        <v>0</v>
      </c>
      <c r="I59" s="127"/>
    </row>
    <row r="60" spans="1:9" s="6" customFormat="1" ht="58.5" customHeight="1" thickBot="1">
      <c r="A60" s="156" t="s">
        <v>157</v>
      </c>
      <c r="B60" s="341"/>
      <c r="C60" s="157" t="s">
        <v>184</v>
      </c>
      <c r="D60" s="158">
        <v>18</v>
      </c>
      <c r="E60" s="159">
        <v>6</v>
      </c>
      <c r="F60" s="160">
        <v>570</v>
      </c>
      <c r="G60" s="161"/>
      <c r="H60" s="162">
        <f t="shared" si="3"/>
        <v>0</v>
      </c>
      <c r="I60" s="127"/>
    </row>
    <row r="61" spans="1:9" s="45" customFormat="1" ht="60.75" customHeight="1">
      <c r="A61" s="163" t="s">
        <v>158</v>
      </c>
      <c r="B61" s="340"/>
      <c r="C61" s="146" t="s">
        <v>187</v>
      </c>
      <c r="D61" s="147">
        <v>23</v>
      </c>
      <c r="E61" s="145">
        <v>6</v>
      </c>
      <c r="F61" s="164">
        <v>630</v>
      </c>
      <c r="G61" s="165"/>
      <c r="H61" s="166">
        <f t="shared" si="3"/>
        <v>0</v>
      </c>
      <c r="I61" s="127"/>
    </row>
    <row r="62" spans="1:9" s="152" customFormat="1" ht="58.5" customHeight="1" thickBot="1">
      <c r="A62" s="156" t="s">
        <v>159</v>
      </c>
      <c r="B62" s="341"/>
      <c r="C62" s="157" t="s">
        <v>182</v>
      </c>
      <c r="D62" s="158">
        <v>18</v>
      </c>
      <c r="E62" s="159">
        <v>6</v>
      </c>
      <c r="F62" s="160">
        <v>520</v>
      </c>
      <c r="G62" s="161"/>
      <c r="H62" s="162">
        <f t="shared" si="3"/>
        <v>0</v>
      </c>
      <c r="I62" s="151"/>
    </row>
    <row r="63" spans="1:9" s="174" customFormat="1" ht="60.75" customHeight="1">
      <c r="A63" s="163" t="s">
        <v>160</v>
      </c>
      <c r="B63" s="342"/>
      <c r="C63" s="146" t="s">
        <v>190</v>
      </c>
      <c r="D63" s="147">
        <v>23</v>
      </c>
      <c r="E63" s="145">
        <v>6</v>
      </c>
      <c r="F63" s="164">
        <v>730</v>
      </c>
      <c r="G63" s="165"/>
      <c r="H63" s="166">
        <f t="shared" si="3"/>
        <v>0</v>
      </c>
      <c r="I63" s="151"/>
    </row>
    <row r="64" spans="1:9" s="6" customFormat="1" ht="58.5" customHeight="1" thickBot="1">
      <c r="A64" s="156" t="s">
        <v>161</v>
      </c>
      <c r="B64" s="343"/>
      <c r="C64" s="157" t="s">
        <v>186</v>
      </c>
      <c r="D64" s="158">
        <v>18</v>
      </c>
      <c r="E64" s="159">
        <v>6</v>
      </c>
      <c r="F64" s="160">
        <v>580</v>
      </c>
      <c r="G64" s="161"/>
      <c r="H64" s="162">
        <f t="shared" si="3"/>
        <v>0</v>
      </c>
      <c r="I64" s="127"/>
    </row>
    <row r="65" spans="1:9" s="174" customFormat="1" ht="60.75" customHeight="1">
      <c r="A65" s="163" t="s">
        <v>162</v>
      </c>
      <c r="B65" s="342"/>
      <c r="C65" s="146" t="s">
        <v>208</v>
      </c>
      <c r="D65" s="147">
        <v>23</v>
      </c>
      <c r="E65" s="145">
        <v>6</v>
      </c>
      <c r="F65" s="164">
        <v>660</v>
      </c>
      <c r="G65" s="165"/>
      <c r="H65" s="166">
        <f t="shared" si="3"/>
        <v>0</v>
      </c>
      <c r="I65" s="151"/>
    </row>
    <row r="66" spans="1:9" s="6" customFormat="1" ht="58.5" customHeight="1" thickBot="1">
      <c r="A66" s="156" t="s">
        <v>163</v>
      </c>
      <c r="B66" s="343"/>
      <c r="C66" s="157" t="s">
        <v>188</v>
      </c>
      <c r="D66" s="50">
        <v>18</v>
      </c>
      <c r="E66" s="51">
        <v>6</v>
      </c>
      <c r="F66" s="52">
        <v>530</v>
      </c>
      <c r="G66" s="53"/>
      <c r="H66" s="54">
        <f t="shared" si="3"/>
        <v>0</v>
      </c>
      <c r="I66" s="127"/>
    </row>
    <row r="67" spans="1:9" s="45" customFormat="1" ht="60.75" customHeight="1">
      <c r="A67" s="43" t="s">
        <v>128</v>
      </c>
      <c r="B67" s="342"/>
      <c r="C67" s="7" t="s">
        <v>155</v>
      </c>
      <c r="D67" s="9">
        <v>23</v>
      </c>
      <c r="E67" s="10">
        <v>6</v>
      </c>
      <c r="F67" s="46">
        <v>720</v>
      </c>
      <c r="G67" s="47"/>
      <c r="H67" s="44">
        <f>G67*E67*F67</f>
        <v>0</v>
      </c>
      <c r="I67" s="127"/>
    </row>
    <row r="68" spans="1:9" s="6" customFormat="1" ht="58.5" customHeight="1" thickBot="1">
      <c r="A68" s="156" t="s">
        <v>129</v>
      </c>
      <c r="B68" s="343"/>
      <c r="C68" s="157" t="s">
        <v>273</v>
      </c>
      <c r="D68" s="158">
        <v>18</v>
      </c>
      <c r="E68" s="159">
        <v>6</v>
      </c>
      <c r="F68" s="160">
        <v>570</v>
      </c>
      <c r="G68" s="161"/>
      <c r="H68" s="162">
        <f>G68*E68*F68</f>
        <v>0</v>
      </c>
      <c r="I68" s="127"/>
    </row>
    <row r="69" spans="1:9" s="256" customFormat="1" ht="60.75" customHeight="1">
      <c r="A69" s="177" t="s">
        <v>130</v>
      </c>
      <c r="B69" s="342"/>
      <c r="C69" s="196" t="s">
        <v>219</v>
      </c>
      <c r="D69" s="186">
        <v>23</v>
      </c>
      <c r="E69" s="180">
        <v>6</v>
      </c>
      <c r="F69" s="253">
        <v>720</v>
      </c>
      <c r="G69" s="254"/>
      <c r="H69" s="255">
        <f>G69*E69*F69</f>
        <v>0</v>
      </c>
      <c r="I69" s="184"/>
    </row>
    <row r="70" spans="1:9" s="6" customFormat="1" ht="58.5" customHeight="1" thickBot="1">
      <c r="A70" s="49" t="s">
        <v>131</v>
      </c>
      <c r="B70" s="343"/>
      <c r="C70" s="48" t="s">
        <v>272</v>
      </c>
      <c r="D70" s="50">
        <v>18</v>
      </c>
      <c r="E70" s="51">
        <v>6</v>
      </c>
      <c r="F70" s="52">
        <v>570</v>
      </c>
      <c r="G70" s="53"/>
      <c r="H70" s="54">
        <f>G70*E70*F70</f>
        <v>0</v>
      </c>
      <c r="I70" s="127"/>
    </row>
    <row r="71" spans="1:9" s="6" customFormat="1" ht="115.5" customHeight="1" thickBot="1">
      <c r="A71" s="64" t="s">
        <v>101</v>
      </c>
      <c r="B71" s="65"/>
      <c r="C71" s="66" t="s">
        <v>117</v>
      </c>
      <c r="D71" s="67">
        <v>32</v>
      </c>
      <c r="E71" s="68">
        <v>6</v>
      </c>
      <c r="F71" s="69">
        <v>900</v>
      </c>
      <c r="G71" s="70"/>
      <c r="H71" s="71">
        <f t="shared" ref="H71:H79" si="4">G71*E71*F71</f>
        <v>0</v>
      </c>
      <c r="I71" s="127"/>
    </row>
    <row r="72" spans="1:9" s="6" customFormat="1" ht="115.5" customHeight="1" thickBot="1">
      <c r="A72" s="77" t="s">
        <v>102</v>
      </c>
      <c r="B72" s="72"/>
      <c r="C72" s="78" t="s">
        <v>120</v>
      </c>
      <c r="D72" s="79">
        <v>32</v>
      </c>
      <c r="E72" s="77">
        <v>6</v>
      </c>
      <c r="F72" s="80">
        <v>890</v>
      </c>
      <c r="G72" s="81"/>
      <c r="H72" s="80">
        <f t="shared" si="4"/>
        <v>0</v>
      </c>
      <c r="I72" s="127"/>
    </row>
    <row r="73" spans="1:9" s="152" customFormat="1" ht="115.5" customHeight="1" thickBot="1">
      <c r="A73" s="247" t="s">
        <v>103</v>
      </c>
      <c r="B73" s="246"/>
      <c r="C73" s="233" t="s">
        <v>217</v>
      </c>
      <c r="D73" s="234">
        <v>23</v>
      </c>
      <c r="E73" s="235">
        <v>6</v>
      </c>
      <c r="F73" s="248">
        <v>740</v>
      </c>
      <c r="G73" s="249"/>
      <c r="H73" s="250">
        <f t="shared" si="4"/>
        <v>0</v>
      </c>
      <c r="I73" s="151"/>
    </row>
    <row r="74" spans="1:9" s="96" customFormat="1" ht="60.75" customHeight="1">
      <c r="A74" s="121" t="s">
        <v>104</v>
      </c>
      <c r="B74" s="332"/>
      <c r="C74" s="114" t="s">
        <v>171</v>
      </c>
      <c r="D74" s="115">
        <v>23</v>
      </c>
      <c r="E74" s="113">
        <v>6</v>
      </c>
      <c r="F74" s="122">
        <v>685</v>
      </c>
      <c r="G74" s="123"/>
      <c r="H74" s="124">
        <f t="shared" si="4"/>
        <v>0</v>
      </c>
      <c r="I74" s="127"/>
    </row>
    <row r="75" spans="1:9" s="152" customFormat="1" ht="58.5" customHeight="1" thickBot="1">
      <c r="A75" s="156" t="s">
        <v>105</v>
      </c>
      <c r="B75" s="333"/>
      <c r="C75" s="157" t="s">
        <v>191</v>
      </c>
      <c r="D75" s="158">
        <v>18</v>
      </c>
      <c r="E75" s="159">
        <v>6</v>
      </c>
      <c r="F75" s="160">
        <v>600</v>
      </c>
      <c r="G75" s="161"/>
      <c r="H75" s="162">
        <f t="shared" si="4"/>
        <v>0</v>
      </c>
      <c r="I75" s="151"/>
    </row>
    <row r="76" spans="1:9" s="74" customFormat="1" ht="60.75" customHeight="1" thickBot="1">
      <c r="A76" s="121" t="s">
        <v>106</v>
      </c>
      <c r="B76" s="332"/>
      <c r="C76" s="114" t="s">
        <v>172</v>
      </c>
      <c r="D76" s="115">
        <v>23</v>
      </c>
      <c r="E76" s="113">
        <v>6</v>
      </c>
      <c r="F76" s="125">
        <v>690</v>
      </c>
      <c r="G76" s="116"/>
      <c r="H76" s="124">
        <f t="shared" si="4"/>
        <v>0</v>
      </c>
      <c r="I76" s="127"/>
    </row>
    <row r="77" spans="1:9" s="152" customFormat="1" ht="58.5" customHeight="1" thickTop="1" thickBot="1">
      <c r="A77" s="167" t="s">
        <v>107</v>
      </c>
      <c r="B77" s="333"/>
      <c r="C77" s="168" t="s">
        <v>209</v>
      </c>
      <c r="D77" s="169">
        <v>18</v>
      </c>
      <c r="E77" s="170">
        <v>6</v>
      </c>
      <c r="F77" s="171">
        <v>610</v>
      </c>
      <c r="G77" s="172"/>
      <c r="H77" s="173">
        <f t="shared" si="4"/>
        <v>0</v>
      </c>
      <c r="I77" s="151"/>
    </row>
    <row r="78" spans="1:9" s="152" customFormat="1" ht="60.75" customHeight="1" thickBot="1">
      <c r="A78" s="163" t="s">
        <v>108</v>
      </c>
      <c r="B78" s="332"/>
      <c r="C78" s="146" t="s">
        <v>193</v>
      </c>
      <c r="D78" s="147">
        <v>23</v>
      </c>
      <c r="E78" s="145">
        <v>6</v>
      </c>
      <c r="F78" s="175">
        <v>655</v>
      </c>
      <c r="G78" s="149"/>
      <c r="H78" s="166">
        <f t="shared" si="4"/>
        <v>0</v>
      </c>
      <c r="I78" s="151"/>
    </row>
    <row r="79" spans="1:9" s="74" customFormat="1" ht="58.5" customHeight="1" thickTop="1" thickBot="1">
      <c r="A79" s="167" t="s">
        <v>109</v>
      </c>
      <c r="B79" s="333"/>
      <c r="C79" s="168" t="s">
        <v>185</v>
      </c>
      <c r="D79" s="169">
        <v>18</v>
      </c>
      <c r="E79" s="170">
        <v>6</v>
      </c>
      <c r="F79" s="171">
        <v>580</v>
      </c>
      <c r="G79" s="172"/>
      <c r="H79" s="173">
        <f t="shared" si="4"/>
        <v>0</v>
      </c>
      <c r="I79" s="127"/>
    </row>
    <row r="80" spans="1:9" s="185" customFormat="1" ht="64.5" customHeight="1" thickTop="1" thickBot="1">
      <c r="A80" s="177" t="s">
        <v>8</v>
      </c>
      <c r="B80" s="368"/>
      <c r="C80" s="178" t="s">
        <v>274</v>
      </c>
      <c r="D80" s="179">
        <v>23</v>
      </c>
      <c r="E80" s="180">
        <v>6</v>
      </c>
      <c r="F80" s="181">
        <v>680</v>
      </c>
      <c r="G80" s="182"/>
      <c r="H80" s="183">
        <f t="shared" ref="H80:H93" si="5">G80*E80*F80</f>
        <v>0</v>
      </c>
      <c r="I80" s="184"/>
    </row>
    <row r="81" spans="1:9" s="152" customFormat="1" ht="59.25" customHeight="1" thickTop="1" thickBot="1">
      <c r="A81" s="271" t="s">
        <v>7</v>
      </c>
      <c r="B81" s="369"/>
      <c r="C81" s="178" t="s">
        <v>275</v>
      </c>
      <c r="D81" s="176">
        <v>18</v>
      </c>
      <c r="E81" s="227">
        <v>6</v>
      </c>
      <c r="F81" s="245">
        <v>590</v>
      </c>
      <c r="G81" s="230"/>
      <c r="H81" s="231">
        <f t="shared" si="5"/>
        <v>0</v>
      </c>
      <c r="I81" s="151"/>
    </row>
    <row r="82" spans="1:9" s="185" customFormat="1" ht="63" customHeight="1" thickTop="1" thickBot="1">
      <c r="A82" s="177" t="s">
        <v>10</v>
      </c>
      <c r="B82" s="370"/>
      <c r="C82" s="178" t="s">
        <v>230</v>
      </c>
      <c r="D82" s="179">
        <v>23</v>
      </c>
      <c r="E82" s="268">
        <v>6</v>
      </c>
      <c r="F82" s="269">
        <v>735</v>
      </c>
      <c r="G82" s="270"/>
      <c r="H82" s="183">
        <f t="shared" si="5"/>
        <v>0</v>
      </c>
      <c r="I82" s="184"/>
    </row>
    <row r="83" spans="1:9" s="185" customFormat="1" ht="60.75" customHeight="1" thickTop="1" thickBot="1">
      <c r="A83" s="271" t="s">
        <v>9</v>
      </c>
      <c r="B83" s="370"/>
      <c r="C83" s="178" t="s">
        <v>231</v>
      </c>
      <c r="D83" s="272">
        <v>18</v>
      </c>
      <c r="E83" s="273">
        <v>6</v>
      </c>
      <c r="F83" s="274">
        <v>645</v>
      </c>
      <c r="G83" s="275"/>
      <c r="H83" s="183">
        <f t="shared" si="5"/>
        <v>0</v>
      </c>
      <c r="I83" s="184"/>
    </row>
    <row r="84" spans="1:9" s="6" customFormat="1" ht="69" customHeight="1" thickTop="1" thickBot="1">
      <c r="A84" s="198" t="s">
        <v>12</v>
      </c>
      <c r="B84" s="361"/>
      <c r="C84" s="204" t="s">
        <v>232</v>
      </c>
      <c r="D84" s="59">
        <v>23</v>
      </c>
      <c r="E84" s="220">
        <v>6</v>
      </c>
      <c r="F84" s="221">
        <v>725</v>
      </c>
      <c r="G84" s="222"/>
      <c r="H84" s="206">
        <f t="shared" si="5"/>
        <v>0</v>
      </c>
      <c r="I84" s="127"/>
    </row>
    <row r="85" spans="1:9" s="6" customFormat="1" ht="69" customHeight="1" thickTop="1" thickBot="1">
      <c r="A85" s="207" t="s">
        <v>11</v>
      </c>
      <c r="B85" s="361"/>
      <c r="C85" s="204" t="s">
        <v>233</v>
      </c>
      <c r="D85" s="223">
        <v>18</v>
      </c>
      <c r="E85" s="224">
        <v>6</v>
      </c>
      <c r="F85" s="225">
        <v>635</v>
      </c>
      <c r="G85" s="226"/>
      <c r="H85" s="206">
        <f t="shared" si="5"/>
        <v>0</v>
      </c>
      <c r="I85" s="127"/>
    </row>
    <row r="86" spans="1:9" s="185" customFormat="1" ht="57.75" customHeight="1" thickTop="1" thickBot="1">
      <c r="A86" s="271" t="s">
        <v>180</v>
      </c>
      <c r="B86" s="370"/>
      <c r="C86" s="178" t="s">
        <v>234</v>
      </c>
      <c r="D86" s="276">
        <v>23</v>
      </c>
      <c r="E86" s="273">
        <v>6</v>
      </c>
      <c r="F86" s="274">
        <v>780</v>
      </c>
      <c r="G86" s="275"/>
      <c r="H86" s="183">
        <f t="shared" si="5"/>
        <v>0</v>
      </c>
      <c r="I86" s="184"/>
    </row>
    <row r="87" spans="1:9" s="185" customFormat="1" ht="57" customHeight="1" thickTop="1" thickBot="1">
      <c r="A87" s="271" t="s">
        <v>13</v>
      </c>
      <c r="B87" s="349"/>
      <c r="C87" s="178" t="s">
        <v>235</v>
      </c>
      <c r="D87" s="276">
        <v>18</v>
      </c>
      <c r="E87" s="273">
        <v>6</v>
      </c>
      <c r="F87" s="274">
        <v>690</v>
      </c>
      <c r="G87" s="275"/>
      <c r="H87" s="183">
        <f t="shared" si="5"/>
        <v>0</v>
      </c>
      <c r="I87" s="184"/>
    </row>
    <row r="88" spans="1:9" s="185" customFormat="1" ht="66" customHeight="1" thickTop="1" thickBot="1">
      <c r="A88" s="177" t="s">
        <v>14</v>
      </c>
      <c r="B88" s="348"/>
      <c r="C88" s="178" t="s">
        <v>236</v>
      </c>
      <c r="D88" s="186">
        <v>23</v>
      </c>
      <c r="E88" s="180">
        <v>6</v>
      </c>
      <c r="F88" s="277">
        <v>725</v>
      </c>
      <c r="G88" s="278"/>
      <c r="H88" s="183">
        <f t="shared" si="5"/>
        <v>0</v>
      </c>
      <c r="I88" s="184"/>
    </row>
    <row r="89" spans="1:9" s="185" customFormat="1" ht="63" customHeight="1" thickTop="1" thickBot="1">
      <c r="A89" s="271" t="s">
        <v>22</v>
      </c>
      <c r="B89" s="349"/>
      <c r="C89" s="178" t="s">
        <v>237</v>
      </c>
      <c r="D89" s="276">
        <v>18</v>
      </c>
      <c r="E89" s="279">
        <v>6</v>
      </c>
      <c r="F89" s="280">
        <v>635</v>
      </c>
      <c r="G89" s="281"/>
      <c r="H89" s="183">
        <f t="shared" si="5"/>
        <v>0</v>
      </c>
      <c r="I89" s="184"/>
    </row>
    <row r="90" spans="1:9" s="6" customFormat="1" ht="67.5" customHeight="1" thickTop="1" thickBot="1">
      <c r="A90" s="198" t="s">
        <v>16</v>
      </c>
      <c r="B90" s="366"/>
      <c r="C90" s="204" t="s">
        <v>238</v>
      </c>
      <c r="D90" s="57">
        <v>23</v>
      </c>
      <c r="E90" s="58">
        <v>6</v>
      </c>
      <c r="F90" s="205">
        <v>670</v>
      </c>
      <c r="G90" s="61"/>
      <c r="H90" s="206">
        <f t="shared" si="5"/>
        <v>0</v>
      </c>
      <c r="I90" s="127"/>
    </row>
    <row r="91" spans="1:9" s="6" customFormat="1" ht="69.75" customHeight="1" thickTop="1" thickBot="1">
      <c r="A91" s="207" t="s">
        <v>15</v>
      </c>
      <c r="B91" s="367"/>
      <c r="C91" s="204" t="s">
        <v>239</v>
      </c>
      <c r="D91" s="208">
        <v>18</v>
      </c>
      <c r="E91" s="209">
        <v>6</v>
      </c>
      <c r="F91" s="210">
        <v>565</v>
      </c>
      <c r="G91" s="211"/>
      <c r="H91" s="206">
        <f t="shared" si="5"/>
        <v>0</v>
      </c>
      <c r="I91" s="127"/>
    </row>
    <row r="92" spans="1:9" s="6" customFormat="1" ht="69" customHeight="1" thickTop="1" thickBot="1">
      <c r="A92" s="198" t="s">
        <v>18</v>
      </c>
      <c r="B92" s="327"/>
      <c r="C92" s="204" t="s">
        <v>240</v>
      </c>
      <c r="D92" s="57">
        <v>23</v>
      </c>
      <c r="E92" s="58">
        <v>6</v>
      </c>
      <c r="F92" s="60">
        <v>710</v>
      </c>
      <c r="G92" s="61"/>
      <c r="H92" s="206">
        <f t="shared" si="5"/>
        <v>0</v>
      </c>
      <c r="I92" s="127"/>
    </row>
    <row r="93" spans="1:9" s="219" customFormat="1" ht="64.5" customHeight="1" thickTop="1" thickBot="1">
      <c r="A93" s="212" t="s">
        <v>17</v>
      </c>
      <c r="B93" s="328"/>
      <c r="C93" s="213" t="s">
        <v>241</v>
      </c>
      <c r="D93" s="214">
        <v>18</v>
      </c>
      <c r="E93" s="215">
        <v>6</v>
      </c>
      <c r="F93" s="216">
        <v>610</v>
      </c>
      <c r="G93" s="217"/>
      <c r="H93" s="218">
        <f t="shared" si="5"/>
        <v>0</v>
      </c>
      <c r="I93" s="127"/>
    </row>
    <row r="94" spans="1:9" ht="32.25" customHeight="1" thickBot="1">
      <c r="A94" s="334" t="s">
        <v>99</v>
      </c>
      <c r="B94" s="335"/>
      <c r="C94" s="335"/>
      <c r="D94" s="335"/>
      <c r="E94" s="335"/>
      <c r="F94" s="335"/>
      <c r="G94" s="335"/>
      <c r="H94" s="336"/>
      <c r="I94" s="127"/>
    </row>
    <row r="95" spans="1:9" s="152" customFormat="1" ht="66" customHeight="1" thickBot="1">
      <c r="A95" s="239" t="s">
        <v>70</v>
      </c>
      <c r="B95" s="332"/>
      <c r="C95" s="240" t="s">
        <v>218</v>
      </c>
      <c r="D95" s="241">
        <v>32</v>
      </c>
      <c r="E95" s="239">
        <v>6</v>
      </c>
      <c r="F95" s="251">
        <v>950</v>
      </c>
      <c r="G95" s="252"/>
      <c r="H95" s="242">
        <f t="shared" ref="H95:H112" si="6">G95*E95*F95</f>
        <v>0</v>
      </c>
      <c r="I95" s="151"/>
    </row>
    <row r="96" spans="1:9" s="152" customFormat="1" ht="63" customHeight="1" thickTop="1" thickBot="1">
      <c r="A96" s="227" t="s">
        <v>71</v>
      </c>
      <c r="B96" s="333"/>
      <c r="C96" s="146" t="s">
        <v>212</v>
      </c>
      <c r="D96" s="228">
        <v>25</v>
      </c>
      <c r="E96" s="227">
        <v>6</v>
      </c>
      <c r="F96" s="237">
        <v>860</v>
      </c>
      <c r="G96" s="238"/>
      <c r="H96" s="150">
        <f t="shared" si="6"/>
        <v>0</v>
      </c>
      <c r="I96" s="151"/>
    </row>
    <row r="97" spans="1:9" s="152" customFormat="1" ht="63.75" customHeight="1" thickTop="1" thickBot="1">
      <c r="A97" s="145" t="s">
        <v>121</v>
      </c>
      <c r="B97" s="332"/>
      <c r="C97" s="146" t="s">
        <v>213</v>
      </c>
      <c r="D97" s="147">
        <v>31</v>
      </c>
      <c r="E97" s="239">
        <v>6</v>
      </c>
      <c r="F97" s="148">
        <v>1050</v>
      </c>
      <c r="G97" s="149"/>
      <c r="H97" s="150">
        <f t="shared" si="6"/>
        <v>0</v>
      </c>
      <c r="I97" s="151"/>
    </row>
    <row r="98" spans="1:9" s="87" customFormat="1" ht="60" customHeight="1" thickTop="1" thickBot="1">
      <c r="A98" s="97" t="s">
        <v>122</v>
      </c>
      <c r="B98" s="333"/>
      <c r="C98" s="114" t="s">
        <v>173</v>
      </c>
      <c r="D98" s="117">
        <v>25</v>
      </c>
      <c r="E98" s="118">
        <v>6</v>
      </c>
      <c r="F98" s="119">
        <v>950</v>
      </c>
      <c r="G98" s="126"/>
      <c r="H98" s="98">
        <f t="shared" si="6"/>
        <v>0</v>
      </c>
      <c r="I98" s="127"/>
    </row>
    <row r="99" spans="1:9" s="152" customFormat="1" ht="66" customHeight="1" thickTop="1" thickBot="1">
      <c r="A99" s="145" t="s">
        <v>72</v>
      </c>
      <c r="B99" s="342"/>
      <c r="C99" s="146" t="s">
        <v>189</v>
      </c>
      <c r="D99" s="147">
        <v>32</v>
      </c>
      <c r="E99" s="145">
        <v>6</v>
      </c>
      <c r="F99" s="148">
        <v>970</v>
      </c>
      <c r="G99" s="149"/>
      <c r="H99" s="150">
        <f t="shared" si="6"/>
        <v>0</v>
      </c>
      <c r="I99" s="151"/>
    </row>
    <row r="100" spans="1:9" s="19" customFormat="1" ht="63.75" customHeight="1" thickTop="1" thickBot="1">
      <c r="A100" s="88" t="s">
        <v>73</v>
      </c>
      <c r="B100" s="343"/>
      <c r="C100" s="83" t="s">
        <v>174</v>
      </c>
      <c r="D100" s="89">
        <v>25</v>
      </c>
      <c r="E100" s="90">
        <v>6</v>
      </c>
      <c r="F100" s="91">
        <v>870</v>
      </c>
      <c r="G100" s="103"/>
      <c r="H100" s="86">
        <f t="shared" si="6"/>
        <v>0</v>
      </c>
      <c r="I100" s="127"/>
    </row>
    <row r="101" spans="1:9" s="152" customFormat="1" ht="69.75" customHeight="1" thickTop="1" thickBot="1">
      <c r="A101" s="145" t="s">
        <v>74</v>
      </c>
      <c r="B101" s="332"/>
      <c r="C101" s="146" t="s">
        <v>181</v>
      </c>
      <c r="D101" s="147">
        <v>32</v>
      </c>
      <c r="E101" s="145">
        <v>6</v>
      </c>
      <c r="F101" s="148">
        <v>995</v>
      </c>
      <c r="G101" s="149"/>
      <c r="H101" s="150">
        <f t="shared" si="6"/>
        <v>0</v>
      </c>
      <c r="I101" s="151"/>
    </row>
    <row r="102" spans="1:9" s="99" customFormat="1" ht="66" customHeight="1" thickTop="1" thickBot="1">
      <c r="A102" s="88" t="s">
        <v>75</v>
      </c>
      <c r="B102" s="333"/>
      <c r="C102" s="83" t="s">
        <v>175</v>
      </c>
      <c r="D102" s="89">
        <v>25</v>
      </c>
      <c r="E102" s="90">
        <v>6</v>
      </c>
      <c r="F102" s="91">
        <v>920</v>
      </c>
      <c r="G102" s="103"/>
      <c r="H102" s="86">
        <f t="shared" si="6"/>
        <v>0</v>
      </c>
      <c r="I102" s="127"/>
    </row>
    <row r="103" spans="1:9" s="152" customFormat="1" ht="67.5" customHeight="1" thickTop="1" thickBot="1">
      <c r="A103" s="145" t="s">
        <v>76</v>
      </c>
      <c r="B103" s="393"/>
      <c r="C103" s="146" t="s">
        <v>210</v>
      </c>
      <c r="D103" s="147">
        <v>32</v>
      </c>
      <c r="E103" s="145">
        <v>6</v>
      </c>
      <c r="F103" s="175">
        <v>960</v>
      </c>
      <c r="G103" s="149"/>
      <c r="H103" s="150">
        <f t="shared" si="6"/>
        <v>0</v>
      </c>
      <c r="I103" s="151"/>
    </row>
    <row r="104" spans="1:9" s="152" customFormat="1" ht="69.75" customHeight="1" thickTop="1" thickBot="1">
      <c r="A104" s="227" t="s">
        <v>77</v>
      </c>
      <c r="B104" s="394"/>
      <c r="C104" s="146" t="s">
        <v>211</v>
      </c>
      <c r="D104" s="228">
        <v>25</v>
      </c>
      <c r="E104" s="227">
        <v>6</v>
      </c>
      <c r="F104" s="229">
        <v>870</v>
      </c>
      <c r="G104" s="230"/>
      <c r="H104" s="150">
        <f t="shared" si="6"/>
        <v>0</v>
      </c>
      <c r="I104" s="151"/>
    </row>
    <row r="105" spans="1:9" s="6" customFormat="1" ht="69" customHeight="1" thickTop="1" thickBot="1">
      <c r="A105" s="58" t="s">
        <v>78</v>
      </c>
      <c r="B105" s="342"/>
      <c r="C105" s="55" t="s">
        <v>118</v>
      </c>
      <c r="D105" s="57">
        <v>32</v>
      </c>
      <c r="E105" s="58">
        <v>6</v>
      </c>
      <c r="F105" s="60">
        <v>1050</v>
      </c>
      <c r="G105" s="61"/>
      <c r="H105" s="56">
        <f t="shared" si="6"/>
        <v>0</v>
      </c>
      <c r="I105" s="127"/>
    </row>
    <row r="106" spans="1:9" s="19" customFormat="1" ht="64.5" customHeight="1" thickTop="1" thickBot="1">
      <c r="A106" s="25" t="s">
        <v>79</v>
      </c>
      <c r="B106" s="343"/>
      <c r="C106" s="26" t="s">
        <v>119</v>
      </c>
      <c r="D106" s="20">
        <v>25</v>
      </c>
      <c r="E106" s="25">
        <v>6</v>
      </c>
      <c r="F106" s="11">
        <v>950</v>
      </c>
      <c r="G106" s="12"/>
      <c r="H106" s="13">
        <f t="shared" si="6"/>
        <v>0</v>
      </c>
      <c r="I106" s="127"/>
    </row>
    <row r="107" spans="1:9" ht="32.25" customHeight="1" thickBot="1">
      <c r="A107" s="363" t="s">
        <v>100</v>
      </c>
      <c r="B107" s="364"/>
      <c r="C107" s="364"/>
      <c r="D107" s="364"/>
      <c r="E107" s="364"/>
      <c r="F107" s="364"/>
      <c r="G107" s="364"/>
      <c r="H107" s="365"/>
      <c r="I107" s="127"/>
    </row>
    <row r="108" spans="1:9" ht="32.25" customHeight="1" thickBot="1">
      <c r="A108" s="374" t="s">
        <v>202</v>
      </c>
      <c r="B108" s="375"/>
      <c r="C108" s="375"/>
      <c r="D108" s="375"/>
      <c r="E108" s="375"/>
      <c r="F108" s="375"/>
      <c r="G108" s="375"/>
      <c r="H108" s="376"/>
      <c r="I108" s="127"/>
    </row>
    <row r="109" spans="1:9" s="152" customFormat="1" ht="125.25" customHeight="1" thickTop="1" thickBot="1">
      <c r="A109" s="155" t="s">
        <v>204</v>
      </c>
      <c r="B109" s="232"/>
      <c r="C109" s="233" t="s">
        <v>216</v>
      </c>
      <c r="D109" s="234">
        <v>15</v>
      </c>
      <c r="E109" s="235">
        <v>12</v>
      </c>
      <c r="F109" s="153">
        <v>395</v>
      </c>
      <c r="G109" s="154"/>
      <c r="H109" s="236">
        <f t="shared" si="6"/>
        <v>0</v>
      </c>
      <c r="I109" s="151"/>
    </row>
    <row r="110" spans="1:9" s="185" customFormat="1" ht="125.25" customHeight="1" thickTop="1" thickBot="1">
      <c r="A110" s="187" t="s">
        <v>205</v>
      </c>
      <c r="B110" s="188"/>
      <c r="C110" s="189" t="s">
        <v>242</v>
      </c>
      <c r="D110" s="190">
        <v>15</v>
      </c>
      <c r="E110" s="191">
        <v>12</v>
      </c>
      <c r="F110" s="192">
        <v>360</v>
      </c>
      <c r="G110" s="193"/>
      <c r="H110" s="194">
        <f t="shared" si="6"/>
        <v>0</v>
      </c>
      <c r="I110" s="184"/>
    </row>
    <row r="111" spans="1:9" s="152" customFormat="1" ht="125.25" customHeight="1" thickTop="1" thickBot="1">
      <c r="A111" s="155" t="s">
        <v>206</v>
      </c>
      <c r="B111" s="232"/>
      <c r="C111" s="233" t="s">
        <v>221</v>
      </c>
      <c r="D111" s="234">
        <v>15</v>
      </c>
      <c r="E111" s="235">
        <v>12</v>
      </c>
      <c r="F111" s="153">
        <v>370</v>
      </c>
      <c r="G111" s="154"/>
      <c r="H111" s="236">
        <f t="shared" si="6"/>
        <v>0</v>
      </c>
      <c r="I111" s="151"/>
    </row>
    <row r="112" spans="1:9" s="185" customFormat="1" ht="125.25" customHeight="1" thickTop="1" thickBot="1">
      <c r="A112" s="187" t="s">
        <v>207</v>
      </c>
      <c r="B112" s="188"/>
      <c r="C112" s="189" t="s">
        <v>243</v>
      </c>
      <c r="D112" s="190">
        <v>15</v>
      </c>
      <c r="E112" s="191">
        <v>12</v>
      </c>
      <c r="F112" s="192">
        <v>390</v>
      </c>
      <c r="G112" s="193"/>
      <c r="H112" s="194">
        <f t="shared" si="6"/>
        <v>0</v>
      </c>
      <c r="I112" s="184"/>
    </row>
    <row r="113" spans="1:9" ht="32.25" customHeight="1" thickBot="1">
      <c r="A113" s="363"/>
      <c r="B113" s="364"/>
      <c r="C113" s="364"/>
      <c r="D113" s="364"/>
      <c r="E113" s="364"/>
      <c r="F113" s="364"/>
      <c r="G113" s="364"/>
      <c r="H113" s="365"/>
      <c r="I113" s="127"/>
    </row>
    <row r="114" spans="1:9" s="185" customFormat="1" ht="125.25" customHeight="1" thickTop="1" thickBot="1">
      <c r="A114" s="187" t="s">
        <v>125</v>
      </c>
      <c r="B114" s="188"/>
      <c r="C114" s="189" t="s">
        <v>244</v>
      </c>
      <c r="D114" s="190">
        <v>15</v>
      </c>
      <c r="E114" s="191">
        <v>12</v>
      </c>
      <c r="F114" s="192">
        <v>435</v>
      </c>
      <c r="G114" s="193"/>
      <c r="H114" s="194">
        <f t="shared" ref="H114:H120" si="7">G114*E114*F114</f>
        <v>0</v>
      </c>
      <c r="I114" s="184"/>
    </row>
    <row r="115" spans="1:9" s="185" customFormat="1" ht="125.25" customHeight="1" thickTop="1" thickBot="1">
      <c r="A115" s="187" t="s">
        <v>126</v>
      </c>
      <c r="B115" s="188"/>
      <c r="C115" s="189" t="s">
        <v>245</v>
      </c>
      <c r="D115" s="190">
        <v>15</v>
      </c>
      <c r="E115" s="191">
        <v>12</v>
      </c>
      <c r="F115" s="192">
        <v>435</v>
      </c>
      <c r="G115" s="193"/>
      <c r="H115" s="194">
        <f t="shared" si="7"/>
        <v>0</v>
      </c>
      <c r="I115" s="184"/>
    </row>
    <row r="116" spans="1:9" s="185" customFormat="1" ht="125.25" customHeight="1" thickTop="1" thickBot="1">
      <c r="A116" s="187" t="s">
        <v>127</v>
      </c>
      <c r="B116" s="188"/>
      <c r="C116" s="189" t="s">
        <v>246</v>
      </c>
      <c r="D116" s="190">
        <v>15</v>
      </c>
      <c r="E116" s="191">
        <v>12</v>
      </c>
      <c r="F116" s="192">
        <v>425</v>
      </c>
      <c r="G116" s="193"/>
      <c r="H116" s="194">
        <f t="shared" si="7"/>
        <v>0</v>
      </c>
      <c r="I116" s="184"/>
    </row>
    <row r="117" spans="1:9" s="185" customFormat="1" ht="125.25" customHeight="1" thickTop="1" thickBot="1">
      <c r="A117" s="187" t="s">
        <v>123</v>
      </c>
      <c r="B117" s="188"/>
      <c r="C117" s="189" t="s">
        <v>247</v>
      </c>
      <c r="D117" s="190">
        <v>15</v>
      </c>
      <c r="E117" s="191">
        <v>12</v>
      </c>
      <c r="F117" s="192">
        <v>405</v>
      </c>
      <c r="G117" s="193"/>
      <c r="H117" s="194">
        <f t="shared" si="7"/>
        <v>0</v>
      </c>
      <c r="I117" s="184"/>
    </row>
    <row r="118" spans="1:9" s="185" customFormat="1" ht="125.25" customHeight="1" thickTop="1" thickBot="1">
      <c r="A118" s="187" t="s">
        <v>124</v>
      </c>
      <c r="B118" s="188"/>
      <c r="C118" s="189" t="s">
        <v>248</v>
      </c>
      <c r="D118" s="190">
        <v>15</v>
      </c>
      <c r="E118" s="191">
        <v>12</v>
      </c>
      <c r="F118" s="192">
        <v>465</v>
      </c>
      <c r="G118" s="193"/>
      <c r="H118" s="194">
        <f t="shared" si="7"/>
        <v>0</v>
      </c>
      <c r="I118" s="184"/>
    </row>
    <row r="119" spans="1:9" s="185" customFormat="1" ht="128.25" customHeight="1" thickTop="1">
      <c r="A119" s="180" t="s">
        <v>111</v>
      </c>
      <c r="B119" s="195"/>
      <c r="C119" s="196" t="s">
        <v>112</v>
      </c>
      <c r="D119" s="186">
        <v>15</v>
      </c>
      <c r="E119" s="180">
        <v>12</v>
      </c>
      <c r="F119" s="181">
        <v>455</v>
      </c>
      <c r="G119" s="182"/>
      <c r="H119" s="197">
        <f t="shared" si="7"/>
        <v>0</v>
      </c>
      <c r="I119" s="184"/>
    </row>
    <row r="120" spans="1:9" s="185" customFormat="1" ht="131.25" customHeight="1" thickBot="1">
      <c r="A120" s="282" t="s">
        <v>80</v>
      </c>
      <c r="B120" s="283"/>
      <c r="C120" s="284" t="s">
        <v>260</v>
      </c>
      <c r="D120" s="285">
        <v>15</v>
      </c>
      <c r="E120" s="282">
        <v>12</v>
      </c>
      <c r="F120" s="286">
        <v>485</v>
      </c>
      <c r="G120" s="287"/>
      <c r="H120" s="288">
        <f t="shared" si="7"/>
        <v>0</v>
      </c>
      <c r="I120" s="184"/>
    </row>
    <row r="121" spans="1:9" s="185" customFormat="1" ht="128.25" customHeight="1" thickTop="1" thickBot="1">
      <c r="A121" s="180" t="s">
        <v>50</v>
      </c>
      <c r="B121" s="195"/>
      <c r="C121" s="196" t="s">
        <v>259</v>
      </c>
      <c r="D121" s="186">
        <v>15</v>
      </c>
      <c r="E121" s="180">
        <v>12</v>
      </c>
      <c r="F121" s="181">
        <v>400</v>
      </c>
      <c r="G121" s="182"/>
      <c r="H121" s="197">
        <f t="shared" ref="H121:H130" si="8">G121*E121*F121</f>
        <v>0</v>
      </c>
      <c r="I121" s="184"/>
    </row>
    <row r="122" spans="1:9" s="185" customFormat="1" ht="122.25" customHeight="1" thickTop="1" thickBot="1">
      <c r="A122" s="289" t="s">
        <v>51</v>
      </c>
      <c r="B122" s="290"/>
      <c r="C122" s="196" t="s">
        <v>258</v>
      </c>
      <c r="D122" s="186">
        <v>15</v>
      </c>
      <c r="E122" s="180">
        <v>12</v>
      </c>
      <c r="F122" s="192">
        <v>360</v>
      </c>
      <c r="G122" s="193"/>
      <c r="H122" s="194">
        <f t="shared" si="8"/>
        <v>0</v>
      </c>
      <c r="I122" s="184"/>
    </row>
    <row r="123" spans="1:9" s="185" customFormat="1" ht="128.25" customHeight="1" thickTop="1" thickBot="1">
      <c r="A123" s="180" t="s">
        <v>52</v>
      </c>
      <c r="B123" s="195"/>
      <c r="C123" s="196" t="s">
        <v>257</v>
      </c>
      <c r="D123" s="186">
        <v>15</v>
      </c>
      <c r="E123" s="180">
        <v>12</v>
      </c>
      <c r="F123" s="181">
        <v>360</v>
      </c>
      <c r="G123" s="182"/>
      <c r="H123" s="197">
        <f t="shared" si="8"/>
        <v>0</v>
      </c>
      <c r="I123" s="184"/>
    </row>
    <row r="124" spans="1:9" s="185" customFormat="1" ht="128.25" customHeight="1" thickTop="1" thickBot="1">
      <c r="A124" s="180" t="s">
        <v>110</v>
      </c>
      <c r="B124" s="195"/>
      <c r="C124" s="196" t="s">
        <v>256</v>
      </c>
      <c r="D124" s="186">
        <v>15</v>
      </c>
      <c r="E124" s="180">
        <v>12</v>
      </c>
      <c r="F124" s="181">
        <v>360</v>
      </c>
      <c r="G124" s="182"/>
      <c r="H124" s="197">
        <f>G124*E124*F124</f>
        <v>0</v>
      </c>
      <c r="I124" s="184"/>
    </row>
    <row r="125" spans="1:9" s="185" customFormat="1" ht="128.25" customHeight="1" thickTop="1" thickBot="1">
      <c r="A125" s="180" t="s">
        <v>53</v>
      </c>
      <c r="B125" s="195"/>
      <c r="C125" s="196" t="s">
        <v>255</v>
      </c>
      <c r="D125" s="186">
        <v>15</v>
      </c>
      <c r="E125" s="180">
        <v>12</v>
      </c>
      <c r="F125" s="181">
        <v>360</v>
      </c>
      <c r="G125" s="182"/>
      <c r="H125" s="197">
        <f t="shared" si="8"/>
        <v>0</v>
      </c>
      <c r="I125" s="184"/>
    </row>
    <row r="126" spans="1:9" s="185" customFormat="1" ht="122.25" customHeight="1" thickTop="1" thickBot="1">
      <c r="A126" s="289" t="s">
        <v>54</v>
      </c>
      <c r="B126" s="290"/>
      <c r="C126" s="196" t="s">
        <v>254</v>
      </c>
      <c r="D126" s="186">
        <v>15</v>
      </c>
      <c r="E126" s="180">
        <v>12</v>
      </c>
      <c r="F126" s="192">
        <v>415</v>
      </c>
      <c r="G126" s="193"/>
      <c r="H126" s="194">
        <f t="shared" si="8"/>
        <v>0</v>
      </c>
      <c r="I126" s="184"/>
    </row>
    <row r="127" spans="1:9" s="185" customFormat="1" ht="128.25" customHeight="1" thickTop="1" thickBot="1">
      <c r="A127" s="180" t="s">
        <v>55</v>
      </c>
      <c r="B127" s="195"/>
      <c r="C127" s="196" t="s">
        <v>253</v>
      </c>
      <c r="D127" s="186">
        <v>15</v>
      </c>
      <c r="E127" s="180">
        <v>12</v>
      </c>
      <c r="F127" s="181">
        <v>415</v>
      </c>
      <c r="G127" s="182"/>
      <c r="H127" s="197">
        <f t="shared" si="8"/>
        <v>0</v>
      </c>
      <c r="I127" s="184"/>
    </row>
    <row r="128" spans="1:9" s="185" customFormat="1" ht="122.25" customHeight="1" thickTop="1" thickBot="1">
      <c r="A128" s="289" t="s">
        <v>56</v>
      </c>
      <c r="B128" s="290"/>
      <c r="C128" s="196" t="s">
        <v>252</v>
      </c>
      <c r="D128" s="186">
        <v>15</v>
      </c>
      <c r="E128" s="180">
        <v>12</v>
      </c>
      <c r="F128" s="192">
        <v>370</v>
      </c>
      <c r="G128" s="193"/>
      <c r="H128" s="194">
        <f t="shared" si="8"/>
        <v>0</v>
      </c>
      <c r="I128" s="184"/>
    </row>
    <row r="129" spans="1:126" s="185" customFormat="1" ht="128.25" customHeight="1" thickTop="1" thickBot="1">
      <c r="A129" s="180" t="s">
        <v>57</v>
      </c>
      <c r="B129" s="195"/>
      <c r="C129" s="196" t="s">
        <v>251</v>
      </c>
      <c r="D129" s="186">
        <v>15</v>
      </c>
      <c r="E129" s="180">
        <v>12</v>
      </c>
      <c r="F129" s="181">
        <v>370</v>
      </c>
      <c r="G129" s="182"/>
      <c r="H129" s="197">
        <f t="shared" si="8"/>
        <v>0</v>
      </c>
      <c r="I129" s="184"/>
    </row>
    <row r="130" spans="1:126" s="185" customFormat="1" ht="122.25" customHeight="1" thickTop="1" thickBot="1">
      <c r="A130" s="289" t="s">
        <v>58</v>
      </c>
      <c r="B130" s="290"/>
      <c r="C130" s="196" t="s">
        <v>250</v>
      </c>
      <c r="D130" s="186">
        <v>15</v>
      </c>
      <c r="E130" s="180">
        <v>12</v>
      </c>
      <c r="F130" s="192">
        <v>370</v>
      </c>
      <c r="G130" s="193"/>
      <c r="H130" s="194">
        <f t="shared" si="8"/>
        <v>0</v>
      </c>
      <c r="I130" s="184"/>
    </row>
    <row r="131" spans="1:126" s="185" customFormat="1" ht="122.25" customHeight="1" thickTop="1" thickBot="1">
      <c r="A131" s="187" t="s">
        <v>59</v>
      </c>
      <c r="B131" s="188"/>
      <c r="C131" s="189" t="s">
        <v>249</v>
      </c>
      <c r="D131" s="190">
        <v>15</v>
      </c>
      <c r="E131" s="191">
        <v>12</v>
      </c>
      <c r="F131" s="192">
        <v>370</v>
      </c>
      <c r="G131" s="193"/>
      <c r="H131" s="194">
        <f>G131*E131*F131</f>
        <v>0</v>
      </c>
      <c r="I131" s="184"/>
    </row>
    <row r="132" spans="1:126" ht="19.5" customHeight="1" thickBot="1">
      <c r="A132" s="334"/>
      <c r="B132" s="335"/>
      <c r="C132" s="335"/>
      <c r="D132" s="335"/>
      <c r="E132" s="335"/>
      <c r="F132" s="335"/>
      <c r="G132" s="335"/>
      <c r="H132" s="336"/>
      <c r="I132" s="127"/>
    </row>
    <row r="133" spans="1:126" ht="114" customHeight="1" thickBot="1">
      <c r="A133" s="30" t="s">
        <v>60</v>
      </c>
      <c r="B133" s="28"/>
      <c r="C133" s="31" t="s">
        <v>64</v>
      </c>
      <c r="D133" s="32" t="s">
        <v>68</v>
      </c>
      <c r="E133" s="371" t="s">
        <v>69</v>
      </c>
      <c r="F133" s="377">
        <v>2840</v>
      </c>
      <c r="G133" s="388"/>
      <c r="H133" s="385">
        <f>G133*F133</f>
        <v>0</v>
      </c>
      <c r="I133" s="127"/>
    </row>
    <row r="134" spans="1:126" ht="114" customHeight="1" thickBot="1">
      <c r="A134" s="8" t="s">
        <v>61</v>
      </c>
      <c r="B134" s="27"/>
      <c r="C134" s="7" t="s">
        <v>65</v>
      </c>
      <c r="D134" s="9" t="s">
        <v>68</v>
      </c>
      <c r="E134" s="372"/>
      <c r="F134" s="378"/>
      <c r="G134" s="389"/>
      <c r="H134" s="386"/>
      <c r="I134" s="127"/>
    </row>
    <row r="135" spans="1:126" ht="114" customHeight="1" thickBot="1">
      <c r="A135" s="8" t="s">
        <v>62</v>
      </c>
      <c r="B135" s="29"/>
      <c r="C135" s="7" t="s">
        <v>67</v>
      </c>
      <c r="D135" s="9" t="s">
        <v>68</v>
      </c>
      <c r="E135" s="372"/>
      <c r="F135" s="378"/>
      <c r="G135" s="389"/>
      <c r="H135" s="386"/>
      <c r="I135" s="127"/>
    </row>
    <row r="136" spans="1:126" ht="114" customHeight="1" thickBot="1">
      <c r="A136" s="8" t="s">
        <v>63</v>
      </c>
      <c r="B136" s="29"/>
      <c r="C136" s="7" t="s">
        <v>66</v>
      </c>
      <c r="D136" s="9" t="s">
        <v>68</v>
      </c>
      <c r="E136" s="373"/>
      <c r="F136" s="379"/>
      <c r="G136" s="390"/>
      <c r="H136" s="387"/>
      <c r="I136" s="127"/>
    </row>
    <row r="137" spans="1:126" ht="57" customHeight="1">
      <c r="A137" s="35"/>
      <c r="B137" s="35"/>
      <c r="C137" s="35"/>
      <c r="D137" s="35"/>
      <c r="E137" s="35"/>
      <c r="F137" s="36" t="s">
        <v>25</v>
      </c>
      <c r="G137" s="37">
        <f>SUM(G12:G136)</f>
        <v>0</v>
      </c>
      <c r="H137" s="37"/>
    </row>
    <row r="138" spans="1:126" ht="57" customHeight="1">
      <c r="A138" s="35"/>
      <c r="B138" s="35"/>
      <c r="C138" s="35"/>
      <c r="D138" s="35"/>
      <c r="E138" s="38"/>
      <c r="F138" s="36" t="s">
        <v>26</v>
      </c>
      <c r="G138" s="37"/>
      <c r="H138" s="37">
        <f>SUM(H12:H136)</f>
        <v>0</v>
      </c>
    </row>
    <row r="139" spans="1:126" ht="23.25">
      <c r="A139" s="35"/>
      <c r="B139" s="391"/>
      <c r="C139" s="391"/>
      <c r="D139" s="35"/>
      <c r="E139" s="35"/>
      <c r="F139" s="39"/>
      <c r="G139" s="37"/>
      <c r="H139" s="37"/>
      <c r="DM139" t="s">
        <v>40</v>
      </c>
      <c r="DN139" t="s">
        <v>41</v>
      </c>
      <c r="DO139" t="s">
        <v>42</v>
      </c>
      <c r="DP139" t="s">
        <v>43</v>
      </c>
      <c r="DQ139" t="s">
        <v>44</v>
      </c>
      <c r="DR139" t="s">
        <v>45</v>
      </c>
      <c r="DS139" t="s">
        <v>46</v>
      </c>
      <c r="DT139" t="s">
        <v>47</v>
      </c>
      <c r="DU139" t="s">
        <v>48</v>
      </c>
      <c r="DV139" t="s">
        <v>49</v>
      </c>
    </row>
    <row r="140" spans="1:126" ht="52.5" customHeight="1">
      <c r="A140" s="35"/>
      <c r="B140" s="391"/>
      <c r="C140" s="391"/>
      <c r="D140" s="35"/>
      <c r="E140" s="35"/>
      <c r="F140" s="36" t="s">
        <v>27</v>
      </c>
      <c r="G140" s="37"/>
      <c r="H140" s="40">
        <f>IF(H138&lt;30000,0,DM140)</f>
        <v>0</v>
      </c>
      <c r="DM140">
        <f>IF(H138&lt;45000,1,DN140)</f>
        <v>1</v>
      </c>
      <c r="DN140">
        <f>IF(H138&lt;60000,2,DO140)</f>
        <v>2</v>
      </c>
      <c r="DO140">
        <f>IF(H138&lt;80000,3,DP140)</f>
        <v>3</v>
      </c>
      <c r="DP140">
        <f>IF(H138&lt;100000,4,DQ140)</f>
        <v>4</v>
      </c>
      <c r="DQ140">
        <f>IF(H138&lt;120000,5,DR140)</f>
        <v>5</v>
      </c>
      <c r="DR140">
        <f>IF(H138&lt;140000,6,DS140)</f>
        <v>6</v>
      </c>
      <c r="DS140">
        <f>IF(H138&lt;160000,7,DT140)</f>
        <v>7</v>
      </c>
      <c r="DT140">
        <f>IF(H138&lt;180000,8,DU140)</f>
        <v>8</v>
      </c>
      <c r="DU140">
        <f>IF(H138&lt;200000,9,10)</f>
        <v>9</v>
      </c>
    </row>
    <row r="141" spans="1:126" ht="23.25">
      <c r="A141" s="35"/>
      <c r="B141" s="391"/>
      <c r="C141" s="391"/>
      <c r="D141" s="35"/>
      <c r="E141" s="35"/>
      <c r="F141" s="39"/>
      <c r="G141" s="37"/>
      <c r="H141" s="37"/>
    </row>
    <row r="142" spans="1:126" ht="50.25" customHeight="1">
      <c r="A142" s="35"/>
      <c r="B142" s="391"/>
      <c r="C142" s="391"/>
      <c r="D142" s="35"/>
      <c r="E142" s="35"/>
      <c r="F142" s="36" t="s">
        <v>26</v>
      </c>
      <c r="G142" s="37"/>
      <c r="H142" s="37">
        <f>H138/100*(100-H140)</f>
        <v>0</v>
      </c>
    </row>
    <row r="143" spans="1:126" ht="39" customHeight="1">
      <c r="A143" s="35"/>
      <c r="B143" s="362" t="s">
        <v>30</v>
      </c>
      <c r="C143" s="362"/>
      <c r="D143" s="35"/>
      <c r="E143" s="35"/>
      <c r="F143" s="35"/>
      <c r="G143" s="35"/>
      <c r="H143" s="35"/>
    </row>
    <row r="144" spans="1:126" ht="29.25" customHeight="1">
      <c r="A144" s="35"/>
      <c r="B144" s="362" t="s">
        <v>31</v>
      </c>
      <c r="C144" s="362"/>
      <c r="D144" s="35"/>
      <c r="E144" s="35"/>
      <c r="F144" s="35"/>
      <c r="G144" s="35"/>
      <c r="H144" s="35"/>
    </row>
    <row r="145" spans="1:8" ht="29.25" customHeight="1">
      <c r="A145" s="35"/>
      <c r="B145" s="362" t="s">
        <v>32</v>
      </c>
      <c r="C145" s="362"/>
      <c r="D145" s="35"/>
      <c r="E145" s="35"/>
      <c r="F145" s="35"/>
      <c r="G145" s="35"/>
      <c r="H145" s="35"/>
    </row>
    <row r="146" spans="1:8" ht="27" customHeight="1">
      <c r="A146" s="35"/>
      <c r="B146" s="362" t="s">
        <v>33</v>
      </c>
      <c r="C146" s="362"/>
      <c r="D146" s="35"/>
      <c r="E146" s="35"/>
      <c r="F146" s="35"/>
      <c r="G146" s="35"/>
      <c r="H146" s="35"/>
    </row>
    <row r="147" spans="1:8" ht="30.75" customHeight="1">
      <c r="A147" s="35"/>
      <c r="B147" s="362" t="s">
        <v>34</v>
      </c>
      <c r="C147" s="362"/>
      <c r="D147" s="41"/>
      <c r="E147" s="41"/>
      <c r="F147" s="35"/>
      <c r="G147" s="35"/>
      <c r="H147" s="35"/>
    </row>
    <row r="148" spans="1:8" ht="33.75" customHeight="1">
      <c r="A148" s="35"/>
      <c r="B148" s="362" t="s">
        <v>35</v>
      </c>
      <c r="C148" s="362"/>
      <c r="D148" s="41"/>
      <c r="E148" s="41"/>
      <c r="F148" s="35"/>
      <c r="G148" s="35"/>
      <c r="H148" s="35"/>
    </row>
    <row r="149" spans="1:8" ht="42.75" customHeight="1">
      <c r="A149" s="35"/>
      <c r="B149" s="362" t="s">
        <v>36</v>
      </c>
      <c r="C149" s="362"/>
      <c r="D149" s="41"/>
      <c r="E149" s="41"/>
      <c r="F149" s="35"/>
      <c r="G149" s="35"/>
      <c r="H149" s="35"/>
    </row>
    <row r="150" spans="1:8" ht="36" customHeight="1">
      <c r="A150" s="35"/>
      <c r="B150" s="362" t="s">
        <v>37</v>
      </c>
      <c r="C150" s="362"/>
      <c r="D150" s="41"/>
      <c r="E150" s="41"/>
      <c r="F150" s="35"/>
      <c r="G150" s="35"/>
      <c r="H150" s="35"/>
    </row>
    <row r="151" spans="1:8" ht="34.5" customHeight="1">
      <c r="A151" s="35"/>
      <c r="B151" s="362" t="s">
        <v>38</v>
      </c>
      <c r="C151" s="362"/>
      <c r="D151" s="41"/>
      <c r="E151" s="41"/>
      <c r="F151" s="35"/>
      <c r="G151" s="35"/>
      <c r="H151" s="35"/>
    </row>
    <row r="152" spans="1:8" ht="36.75" customHeight="1">
      <c r="A152" s="35"/>
      <c r="B152" s="362" t="s">
        <v>39</v>
      </c>
      <c r="C152" s="362"/>
      <c r="D152" s="42"/>
      <c r="E152" s="42"/>
      <c r="F152" s="35"/>
      <c r="G152" s="35"/>
      <c r="H152" s="35"/>
    </row>
    <row r="153" spans="1:8" ht="22.5" customHeight="1">
      <c r="C153" s="5"/>
      <c r="D153" s="5"/>
      <c r="E153" s="5"/>
    </row>
    <row r="154" spans="1:8" ht="22.5" customHeight="1">
      <c r="C154" s="5"/>
      <c r="D154" s="5"/>
      <c r="E154" s="5"/>
    </row>
    <row r="155" spans="1:8" ht="22.5" customHeight="1">
      <c r="C155" s="5"/>
      <c r="D155" s="5"/>
      <c r="E155" s="5"/>
    </row>
    <row r="156" spans="1:8" ht="22.5" customHeight="1">
      <c r="C156" s="5"/>
      <c r="D156" s="5"/>
      <c r="E156" s="5"/>
    </row>
    <row r="157" spans="1:8" ht="22.5" customHeight="1">
      <c r="C157" s="5"/>
      <c r="D157" s="5"/>
      <c r="E157" s="5"/>
    </row>
    <row r="158" spans="1:8" ht="22.5" customHeight="1">
      <c r="C158" s="5"/>
      <c r="D158" s="5"/>
      <c r="E158" s="5"/>
    </row>
    <row r="159" spans="1:8" ht="22.5" customHeight="1">
      <c r="C159" s="380"/>
      <c r="D159" s="380"/>
      <c r="E159" s="380"/>
    </row>
    <row r="160" spans="1:8" ht="22.5" customHeight="1">
      <c r="C160" s="380"/>
      <c r="D160" s="380"/>
      <c r="E160" s="380"/>
    </row>
    <row r="161" spans="3:5" ht="22.5" customHeight="1">
      <c r="C161" s="380"/>
      <c r="D161" s="380"/>
      <c r="E161" s="380"/>
    </row>
  </sheetData>
  <mergeCells count="79">
    <mergeCell ref="B45:B46"/>
    <mergeCell ref="B101:B102"/>
    <mergeCell ref="B99:B100"/>
    <mergeCell ref="B97:B98"/>
    <mergeCell ref="B12:B13"/>
    <mergeCell ref="B35:B36"/>
    <mergeCell ref="B86:B87"/>
    <mergeCell ref="A94:H94"/>
    <mergeCell ref="B67:B68"/>
    <mergeCell ref="B92:B93"/>
    <mergeCell ref="B3:D3"/>
    <mergeCell ref="B4:C4"/>
    <mergeCell ref="C5:F5"/>
    <mergeCell ref="B7:B9"/>
    <mergeCell ref="C7:C9"/>
    <mergeCell ref="B33:B34"/>
    <mergeCell ref="E7:E8"/>
    <mergeCell ref="B25:B26"/>
    <mergeCell ref="D7:D8"/>
    <mergeCell ref="B43:B44"/>
    <mergeCell ref="B22:B23"/>
    <mergeCell ref="H133:H136"/>
    <mergeCell ref="G133:G136"/>
    <mergeCell ref="B148:C148"/>
    <mergeCell ref="B146:C146"/>
    <mergeCell ref="B139:C142"/>
    <mergeCell ref="B39:B40"/>
    <mergeCell ref="B78:B79"/>
    <mergeCell ref="B103:B104"/>
    <mergeCell ref="B69:B70"/>
    <mergeCell ref="B95:B96"/>
    <mergeCell ref="F133:F136"/>
    <mergeCell ref="C161:E161"/>
    <mergeCell ref="B152:C152"/>
    <mergeCell ref="C159:E159"/>
    <mergeCell ref="B145:C145"/>
    <mergeCell ref="B149:C149"/>
    <mergeCell ref="C160:E160"/>
    <mergeCell ref="B151:C151"/>
    <mergeCell ref="A132:H132"/>
    <mergeCell ref="B90:B91"/>
    <mergeCell ref="B150:C150"/>
    <mergeCell ref="B147:C147"/>
    <mergeCell ref="B80:B81"/>
    <mergeCell ref="B82:B83"/>
    <mergeCell ref="E133:E136"/>
    <mergeCell ref="A107:H107"/>
    <mergeCell ref="A108:H108"/>
    <mergeCell ref="B88:B89"/>
    <mergeCell ref="B84:B85"/>
    <mergeCell ref="B16:B17"/>
    <mergeCell ref="A24:H24"/>
    <mergeCell ref="B76:B77"/>
    <mergeCell ref="B144:C144"/>
    <mergeCell ref="B143:C143"/>
    <mergeCell ref="A113:H113"/>
    <mergeCell ref="B65:B66"/>
    <mergeCell ref="A54:H54"/>
    <mergeCell ref="A42:H42"/>
    <mergeCell ref="B105:B106"/>
    <mergeCell ref="A7:A9"/>
    <mergeCell ref="A11:H11"/>
    <mergeCell ref="B49:B50"/>
    <mergeCell ref="A51:H51"/>
    <mergeCell ref="F7:F8"/>
    <mergeCell ref="B59:B60"/>
    <mergeCell ref="A10:H10"/>
    <mergeCell ref="B14:B15"/>
    <mergeCell ref="B18:B19"/>
    <mergeCell ref="B47:B48"/>
    <mergeCell ref="B55:B56"/>
    <mergeCell ref="A58:H58"/>
    <mergeCell ref="B74:B75"/>
    <mergeCell ref="A41:H41"/>
    <mergeCell ref="B20:B21"/>
    <mergeCell ref="B31:B32"/>
    <mergeCell ref="B61:B62"/>
    <mergeCell ref="B63:B64"/>
    <mergeCell ref="B29:B30"/>
  </mergeCells>
  <phoneticPr fontId="3" type="noConversion"/>
  <pageMargins left="0.25" right="0.25" top="0.75" bottom="0.75" header="0.3" footer="0.3"/>
  <pageSetup paperSize="9" scale="47" fitToHeight="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сернга</cp:lastModifiedBy>
  <cp:lastPrinted>2013-06-20T06:59:58Z</cp:lastPrinted>
  <dcterms:created xsi:type="dcterms:W3CDTF">2012-07-26T08:10:35Z</dcterms:created>
  <dcterms:modified xsi:type="dcterms:W3CDTF">2015-03-02T17:34:28Z</dcterms:modified>
</cp:coreProperties>
</file>