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Цены опт" sheetId="9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K57" i="9" l="1"/>
  <c r="K45" i="9"/>
  <c r="K27" i="9" l="1"/>
  <c r="J27" i="9"/>
  <c r="I27" i="9"/>
  <c r="I9" i="9" l="1"/>
  <c r="K96" i="9" l="1"/>
  <c r="K97" i="9"/>
  <c r="K98" i="9"/>
  <c r="K99" i="9"/>
  <c r="K100" i="9"/>
  <c r="J96" i="9"/>
  <c r="J97" i="9"/>
  <c r="J98" i="9"/>
  <c r="J99" i="9"/>
  <c r="J100" i="9"/>
  <c r="K95" i="9"/>
  <c r="J95" i="9"/>
  <c r="K91" i="9"/>
  <c r="K92" i="9"/>
  <c r="K93" i="9"/>
  <c r="K94" i="9"/>
  <c r="J91" i="9"/>
  <c r="J92" i="9"/>
  <c r="J93" i="9"/>
  <c r="J94" i="9"/>
  <c r="K90" i="9"/>
  <c r="J90" i="9"/>
  <c r="I96" i="9"/>
  <c r="I97" i="9"/>
  <c r="I98" i="9"/>
  <c r="I99" i="9"/>
  <c r="I100" i="9"/>
  <c r="I95" i="9"/>
  <c r="I91" i="9"/>
  <c r="I92" i="9"/>
  <c r="I93" i="9"/>
  <c r="I94" i="9"/>
  <c r="I90" i="9"/>
  <c r="K78" i="9"/>
  <c r="K79" i="9"/>
  <c r="K80" i="9"/>
  <c r="K81" i="9"/>
  <c r="J78" i="9"/>
  <c r="J79" i="9"/>
  <c r="J80" i="9"/>
  <c r="J81" i="9"/>
  <c r="K77" i="9"/>
  <c r="J77" i="9"/>
  <c r="I77" i="9"/>
  <c r="K83" i="9"/>
  <c r="K84" i="9"/>
  <c r="K85" i="9"/>
  <c r="J83" i="9"/>
  <c r="J84" i="9"/>
  <c r="J85" i="9"/>
  <c r="K82" i="9"/>
  <c r="J82" i="9"/>
  <c r="I83" i="9"/>
  <c r="I84" i="9"/>
  <c r="I85" i="9"/>
  <c r="I82" i="9"/>
  <c r="K72" i="9"/>
  <c r="J72" i="9"/>
  <c r="K71" i="9"/>
  <c r="J71" i="9"/>
  <c r="I72" i="9"/>
  <c r="I71" i="9"/>
  <c r="K66" i="9"/>
  <c r="K67" i="9"/>
  <c r="K68" i="9"/>
  <c r="K69" i="9"/>
  <c r="K70" i="9"/>
  <c r="J66" i="9"/>
  <c r="J67" i="9"/>
  <c r="J68" i="9"/>
  <c r="J69" i="9"/>
  <c r="J70" i="9"/>
  <c r="K65" i="9"/>
  <c r="J65" i="9"/>
  <c r="I78" i="9" l="1"/>
  <c r="I79" i="9"/>
  <c r="I80" i="9"/>
  <c r="I81" i="9"/>
  <c r="I66" i="9"/>
  <c r="I67" i="9"/>
  <c r="I68" i="9"/>
  <c r="I69" i="9"/>
  <c r="I70" i="9"/>
  <c r="I65" i="9"/>
  <c r="K58" i="9"/>
  <c r="K59" i="9"/>
  <c r="K60" i="9"/>
  <c r="J57" i="9"/>
  <c r="J58" i="9"/>
  <c r="J59" i="9"/>
  <c r="J60" i="9"/>
  <c r="I57" i="9"/>
  <c r="I58" i="9"/>
  <c r="I59" i="9"/>
  <c r="I60" i="9"/>
  <c r="K56" i="9"/>
  <c r="J56" i="9"/>
  <c r="I56" i="9"/>
  <c r="K51" i="9"/>
  <c r="K52" i="9"/>
  <c r="K53" i="9"/>
  <c r="K54" i="9"/>
  <c r="K55" i="9"/>
  <c r="J51" i="9"/>
  <c r="J52" i="9"/>
  <c r="J53" i="9"/>
  <c r="J54" i="9"/>
  <c r="J55" i="9"/>
  <c r="I51" i="9"/>
  <c r="I52" i="9"/>
  <c r="I53" i="9"/>
  <c r="I54" i="9"/>
  <c r="I55" i="9"/>
  <c r="K50" i="9"/>
  <c r="J50" i="9"/>
  <c r="I50" i="9"/>
  <c r="K42" i="9"/>
  <c r="K43" i="9"/>
  <c r="K44" i="9"/>
  <c r="J42" i="9"/>
  <c r="J43" i="9"/>
  <c r="J44" i="9"/>
  <c r="J45" i="9"/>
  <c r="I42" i="9"/>
  <c r="I43" i="9"/>
  <c r="I44" i="9"/>
  <c r="I45" i="9"/>
  <c r="K41" i="9"/>
  <c r="J41" i="9"/>
  <c r="I41" i="9"/>
  <c r="K37" i="9"/>
  <c r="K38" i="9"/>
  <c r="K39" i="9"/>
  <c r="K40" i="9"/>
  <c r="J37" i="9"/>
  <c r="J38" i="9"/>
  <c r="J39" i="9"/>
  <c r="J40" i="9"/>
  <c r="I37" i="9"/>
  <c r="I38" i="9"/>
  <c r="I39" i="9"/>
  <c r="I40" i="9"/>
  <c r="K36" i="9"/>
  <c r="J36" i="9"/>
  <c r="I36" i="9"/>
  <c r="K29" i="9"/>
  <c r="K30" i="9"/>
  <c r="K31" i="9"/>
  <c r="J29" i="9"/>
  <c r="J30" i="9"/>
  <c r="J31" i="9"/>
  <c r="I29" i="9"/>
  <c r="I30" i="9"/>
  <c r="I31" i="9"/>
  <c r="K24" i="9"/>
  <c r="K25" i="9"/>
  <c r="K26" i="9"/>
  <c r="K28" i="9"/>
  <c r="J24" i="9"/>
  <c r="J25" i="9"/>
  <c r="J26" i="9"/>
  <c r="J28" i="9"/>
  <c r="I24" i="9"/>
  <c r="I25" i="9"/>
  <c r="I26" i="9"/>
  <c r="I28" i="9"/>
  <c r="K23" i="9"/>
  <c r="J23" i="9"/>
  <c r="I23" i="9"/>
  <c r="K15" i="9"/>
  <c r="K16" i="9"/>
  <c r="K17" i="9"/>
  <c r="K18" i="9"/>
  <c r="J15" i="9"/>
  <c r="J16" i="9"/>
  <c r="J17" i="9"/>
  <c r="J18" i="9"/>
  <c r="I15" i="9"/>
  <c r="I16" i="9"/>
  <c r="I17" i="9"/>
  <c r="I18" i="9"/>
  <c r="K14" i="9"/>
  <c r="J14" i="9"/>
  <c r="I14" i="9"/>
  <c r="K10" i="9"/>
  <c r="K11" i="9"/>
  <c r="K12" i="9"/>
  <c r="K13" i="9"/>
  <c r="J10" i="9"/>
  <c r="J11" i="9"/>
  <c r="J12" i="9"/>
  <c r="J13" i="9"/>
  <c r="I10" i="9"/>
  <c r="I11" i="9"/>
  <c r="I12" i="9"/>
  <c r="I13" i="9"/>
  <c r="K9" i="9"/>
  <c r="J9" i="9"/>
  <c r="G100" i="9"/>
  <c r="F100" i="9"/>
  <c r="G99" i="9"/>
  <c r="F99" i="9"/>
  <c r="G98" i="9"/>
  <c r="F98" i="9"/>
  <c r="G97" i="9"/>
  <c r="F97" i="9"/>
  <c r="G96" i="9"/>
  <c r="F96" i="9"/>
  <c r="G95" i="9"/>
  <c r="F95" i="9"/>
  <c r="G94" i="9"/>
  <c r="F94" i="9"/>
  <c r="G93" i="9"/>
  <c r="F93" i="9"/>
  <c r="G92" i="9"/>
  <c r="F92" i="9"/>
  <c r="G91" i="9"/>
  <c r="F91" i="9"/>
  <c r="G90" i="9"/>
  <c r="F90" i="9"/>
  <c r="G85" i="9"/>
  <c r="F85" i="9"/>
  <c r="G84" i="9"/>
  <c r="F84" i="9"/>
  <c r="G83" i="9"/>
  <c r="F83" i="9"/>
  <c r="G82" i="9"/>
  <c r="F82" i="9"/>
  <c r="G81" i="9"/>
  <c r="F81" i="9"/>
  <c r="G80" i="9"/>
  <c r="F80" i="9"/>
  <c r="G79" i="9"/>
  <c r="F79" i="9"/>
  <c r="G78" i="9"/>
  <c r="F78" i="9"/>
  <c r="G77" i="9"/>
  <c r="F77" i="9"/>
  <c r="G72" i="9"/>
  <c r="F72" i="9"/>
  <c r="G71" i="9"/>
  <c r="F71" i="9"/>
  <c r="G70" i="9"/>
  <c r="F70" i="9"/>
  <c r="G69" i="9"/>
  <c r="F69" i="9"/>
  <c r="G68" i="9"/>
  <c r="F68" i="9"/>
  <c r="G67" i="9"/>
  <c r="F67" i="9"/>
  <c r="G66" i="9"/>
  <c r="F66" i="9"/>
  <c r="G65" i="9"/>
  <c r="F65" i="9"/>
</calcChain>
</file>

<file path=xl/sharedStrings.xml><?xml version="1.0" encoding="utf-8"?>
<sst xmlns="http://schemas.openxmlformats.org/spreadsheetml/2006/main" count="899" uniqueCount="376">
  <si>
    <t>ИЗОБРАЖЕНИЕ</t>
  </si>
  <si>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</si>
  <si>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</si>
  <si>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</si>
  <si>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</si>
  <si>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</si>
  <si>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</si>
  <si>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</si>
  <si>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Сиреневый туман</t>
  </si>
  <si>
    <t>Симфония дождя</t>
  </si>
  <si>
    <t>Ближе к природе</t>
  </si>
  <si>
    <t>Немного тайны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</si>
  <si>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</si>
  <si>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</si>
  <si>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</si>
  <si>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</si>
  <si>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</si>
  <si>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</si>
  <si>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Древесный аромат</t>
  </si>
  <si>
    <t>Моя стихия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</si>
  <si>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</si>
  <si>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</si>
  <si>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</si>
  <si>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</si>
  <si>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</si>
  <si>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</si>
  <si>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</si>
  <si>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</si>
  <si>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</si>
  <si>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5723/9М92/1</t>
  </si>
  <si>
    <t>1613/3М116/1</t>
  </si>
  <si>
    <t>1511/18М155/1</t>
  </si>
  <si>
    <t>2531/2М56/1</t>
  </si>
  <si>
    <t>2531/3М56/1</t>
  </si>
  <si>
    <t>3311/1М23/1</t>
  </si>
  <si>
    <t>3532/12М19/1</t>
  </si>
  <si>
    <t>3311/1М16/1</t>
  </si>
  <si>
    <t>Яркий дуэт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</si>
  <si>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</si>
  <si>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</si>
  <si>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</si>
  <si>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</si>
  <si>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</si>
  <si>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Девичьи мечты</t>
  </si>
  <si>
    <t>Свежий бриз</t>
  </si>
  <si>
    <t>Струны души</t>
  </si>
  <si>
    <t>Рябь на воде</t>
  </si>
  <si>
    <t>4533/18М85/1</t>
  </si>
  <si>
    <t>3533/18М19/1</t>
  </si>
  <si>
    <t>2533/18М58/1</t>
  </si>
  <si>
    <t>1513/13М152/1</t>
  </si>
  <si>
    <t>1513/13М116/2</t>
  </si>
  <si>
    <t>1143/20М150/1</t>
  </si>
  <si>
    <t>1672/1М151/1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</si>
  <si>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</si>
  <si>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</si>
  <si>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</si>
  <si>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</si>
  <si>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</si>
  <si>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</si>
  <si>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</si>
  <si>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</si>
  <si>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</si>
  <si>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</si>
  <si>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</si>
  <si>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</si>
  <si>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</si>
  <si>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</si>
  <si>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</si>
  <si>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</si>
  <si>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</si>
  <si>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</si>
  <si>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</si>
  <si>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Осень - Капсула "Осенняя дымка"</t>
  </si>
  <si>
    <t>Осень - Капсула "Ореховая роща"</t>
  </si>
  <si>
    <t>Осень - Капсула "Поездка в Грецию"</t>
  </si>
  <si>
    <t>Осень - Капсула "Римские каникулы"</t>
  </si>
  <si>
    <t>Куртка-жакет Осенняя дымка 4531/2М90/1</t>
  </si>
  <si>
    <t>Платье Зеленый чай 5311/1М81/5</t>
  </si>
  <si>
    <t>Блузка Утренняя звезда 1613/3М116/1</t>
  </si>
  <si>
    <t>Юбка Симфония дождя 2531/2М56/1</t>
  </si>
  <si>
    <t>Куртка-жакет Ореховая роща 4531/3М90/1</t>
  </si>
  <si>
    <t>Платье Вечерний чай 5532/12М81/5</t>
  </si>
  <si>
    <t>Юбка Древесный аромат 2531/3М56/1</t>
  </si>
  <si>
    <t>Брюки Бархатный сезон 3533/18М19/1</t>
  </si>
  <si>
    <t>Юбка Счастливые моменты 2533/18М58/1</t>
  </si>
  <si>
    <t>Блузка Большое приключение 1513/13М116/2</t>
  </si>
  <si>
    <t>Платье Витамины счастья 5733/14М67/2</t>
  </si>
  <si>
    <t>Блузка Римские каникулы 1513/14М152/1</t>
  </si>
  <si>
    <t>Брюки     Ближе к природе 3311/1М23/1</t>
  </si>
  <si>
    <t>Брюки          Моя стихия 3532/12М19/1</t>
  </si>
  <si>
    <t>Жакет          Яркий дуэт 4533/18М85/1</t>
  </si>
  <si>
    <t>Блузка      Поездка в Грецию 1513/13М152/1</t>
  </si>
  <si>
    <t>Блузка      Просто поэзия 1143/20М150/1</t>
  </si>
  <si>
    <t>Блузка            Девичьи мечты 1672/1М151/1</t>
  </si>
  <si>
    <t>Жакет           Струны души 4533/14М87/1</t>
  </si>
  <si>
    <t>Юбка         Рябь на воде 2533/14М51/2</t>
  </si>
  <si>
    <t>Жакет        Формула любви 4733/14М85/1</t>
  </si>
  <si>
    <t>Брюки        Вокруг света 3733/14М19/1</t>
  </si>
  <si>
    <t>Юбка        Мечты сбываются 2733/14М58/1</t>
  </si>
  <si>
    <t>Блузка        Время чудес 1513/14М116/2</t>
  </si>
  <si>
    <t>Блузка           Душа поет 1143/19М150/1</t>
  </si>
  <si>
    <t>Блузка                В мягких объятьях 1672/1М148/1</t>
  </si>
  <si>
    <t>Жакет       Струны души 4533/14М87/1</t>
  </si>
  <si>
    <t>Юбка           Рябь на воде 2533/14М51/2</t>
  </si>
  <si>
    <t>Артикул</t>
  </si>
  <si>
    <t>Состав</t>
  </si>
  <si>
    <t>Описание</t>
  </si>
  <si>
    <t>Цвет</t>
  </si>
  <si>
    <t>Дымчатый "кожа"</t>
  </si>
  <si>
    <t>Верх: полиэстер 100% (текстильная кожа),  подкдад полиэстер 50%, вискоза 50%</t>
  </si>
  <si>
    <t xml:space="preserve">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запястья. </t>
  </si>
  <si>
    <t xml:space="preserve">Яркое принтовое платье из костюмной ткани жаккардового пререплетения. Горизонтальные кокетки и пояс-кушак обработаны из текстильной кожи. Спереди хорошую посадку обеспечивают вертикальные рельефы. На спинке средний шов, в нем застежка на потайную молнию и шлица. Модные рукава-раструбы длиной чуть ниже локтя. Платье без подкладки длиной до колен. </t>
  </si>
  <si>
    <t>Жаккард "цветы"</t>
  </si>
  <si>
    <t>Вискоза 50%, полиэстер 45%, эластан 5%</t>
  </si>
  <si>
    <t xml:space="preserve">Принтовое трикотажное платье отрезное по линии талии, верхняя часть малого объема, нижняя часть – юбочка «тюльпан» с мягкими складками спереди. В боковых швах карманы. Застежка на металлическую молнию сзади. Платье без подклада длиной до колена. </t>
  </si>
  <si>
    <t>"Зеленые кудряшки"</t>
  </si>
  <si>
    <t>Полиэстер 50%, акрил 50%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</si>
  <si>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</t>
  </si>
  <si>
    <t>Верх: шерсть 100%, подклад: вискоза 50%, полиэстер 50%</t>
  </si>
  <si>
    <t>Оливковый</t>
  </si>
  <si>
    <t>вискоза 80%, полиэстер 17%, эластан 3%.</t>
  </si>
  <si>
    <t>Хризолит</t>
  </si>
  <si>
    <t xml:space="preserve">Трикотажная свободная блузка на притачной планке по низу изделия. Горловина оформлена густой сборкой и металлической тесьмой. </t>
  </si>
  <si>
    <t>хлопок 65%, полиэстер 32%, эластан 3%.</t>
  </si>
  <si>
    <t>Молочный меланж</t>
  </si>
  <si>
    <t>Блузка из легкого крепа, полочки с запахом, с мягкими складками, заложенными по линии талии у бокового шва, с мягким низом. Спинка удлиненная, с кокеткой. Рукав втачной до линии запястья, на манжете.</t>
  </si>
  <si>
    <t>Сиреневый</t>
  </si>
  <si>
    <t xml:space="preserve">     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Юбка на подкладке длиной за колено.</t>
  </si>
  <si>
    <t>Верх: полиэстер 100%               Подклад: вискоза 50%, полиэстер 50%.</t>
  </si>
  <si>
    <t xml:space="preserve">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</si>
  <si>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Шерсть 100%</t>
  </si>
  <si>
    <t xml:space="preserve">Прямые брюки со стрелками из костюмной ткани. Линия талии слегка занижена, спереди застежка на укрепленную молнию, сбоку обработаны карманы в швах. Моделирующие фигуру подрезы и подкройной пояс выполнены из отделочной ткани со слегка глянцевой поверхностью. Боковой шов укреплен двойной отделочной строчкой. Длина брюк – до щиколотки. </t>
  </si>
  <si>
    <t xml:space="preserve">     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</t>
  </si>
  <si>
    <t>Жаккард "цветы кофейный"</t>
  </si>
  <si>
    <t>"Песочные кудряшки"</t>
  </si>
  <si>
    <t>Капучино</t>
  </si>
  <si>
    <t>Верх: вискоза 35%, полиэстер 63%, эластан 2%.    Подклад: вискоза 50%, полиэстер 50%.</t>
  </si>
  <si>
    <t>Аквамарин</t>
  </si>
  <si>
    <t>Мокко "кожа"</t>
  </si>
  <si>
    <t>Верх: полиэстер 100%   Подкладка: вискоза 50%, полиэстер 50%.</t>
  </si>
  <si>
    <t>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Юбочка на подкладе длиной за колено.</t>
  </si>
  <si>
    <t>вискоза 35%, полиэстер 63%, эластан 2%.</t>
  </si>
  <si>
    <t>Романтический жакет умеренного объема, прилегающего силуэта. На полочке имитация банта. Линия плеча заужена. Рукав длинный, до запястья со складкой по окату. Жакет на подкладе</t>
  </si>
  <si>
    <t>Клюква</t>
  </si>
  <si>
    <t>Верх - вискоза 33%, полиэстер 65%, эластан 2%; подклад – вискоза 50%, полиэстер 50%.</t>
  </si>
  <si>
    <t>Платье «футляр» из костюмной ткани с асимметричной драпировкой  на полочке. Застежка на молнию в среднем шве спинки, для удобства ходьбы в нижней его части шлица. Рукав пышный понизу со складками, длиной 3/4. Длина платья «за колено»</t>
  </si>
  <si>
    <t xml:space="preserve">Верх - вискоза 33%, полиэстер 65%, эластан 2% </t>
  </si>
  <si>
    <t xml:space="preserve"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</si>
  <si>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 xml:space="preserve">Принтовая блузка из шелковистой ткани. Округлый вырез горловины оформлен обтачкой с застежкой сзади. Рукав втачной с манжетой по низу. Мягкая линия низа с небольшим напуском на планке. Длина блузки чуть выше линии бедер. </t>
  </si>
  <si>
    <t>полиэстер 70%, вискоза 27%, эластан 3%.</t>
  </si>
  <si>
    <t>Песочный</t>
  </si>
  <si>
    <t xml:space="preserve">Трикотажная свободная блузка на притачной планке по низу изделия. Рукава и фигурные кокетки на полочке и спинке из шелковистой принтовой ткани. </t>
  </si>
  <si>
    <t>Основной ткани: акрил 70%, шерсть 30%;            отделочной ткани: вискоза 27%, полиэстер 70%, эластан 3%;</t>
  </si>
  <si>
    <t>Нежно-розовый</t>
  </si>
  <si>
    <t>Голубой</t>
  </si>
  <si>
    <t xml:space="preserve">     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</si>
  <si>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>Верх: вискоза 60%, полиэстер 37%, эластан 3%;   подклад: вискоза 50%, полиэстер 50%.</t>
  </si>
  <si>
    <t>Синий</t>
  </si>
  <si>
    <t xml:space="preserve">     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</si>
  <si>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вискоза 60%, полиэстер 37%, эластан 3%.</t>
  </si>
  <si>
    <t>Тёмно-синий "купон</t>
  </si>
  <si>
    <t xml:space="preserve">     Приталенный жакет из костюмной ткани – «купон» без подкладки. Талия отрезная – баска с мягкими складками, хорошую посадку обеспечивают вертикальные рельефы полочки. Горизонтальный купон эффектно расположен на баске и по низу рукава. Застежка на потайную молнию в среднем шве спинки. Длина жакета чуть выше линии бедер</t>
  </si>
  <si>
    <t>вискоза 97%, эластан 3%.</t>
  </si>
  <si>
    <t>Трикотажная блузка полуприлегающего силуэта нежно-розового цвета. Асимметричный волан входит в рельеф слева. Рукав втачной до линии запястья.</t>
  </si>
  <si>
    <t>акрил 70%, шерсть 30%.</t>
  </si>
  <si>
    <t xml:space="preserve">Строгая хлопковая блузка приталенного силуэта с эффектными драппировками по талии и рукавам. Рубашечный воротник, супатная застежка, отрезная талия на полочке. Длина блузки чуть выше линии бедер, рукав до локтя. </t>
  </si>
  <si>
    <t>хлопок 97%, эластан 3%.</t>
  </si>
  <si>
    <t>Телесный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</si>
  <si>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</t>
  </si>
  <si>
    <t>Юбка – «карандаш» из полосатой ткани - «купон» на подкладке. Застежка на юбке на потайную молнию в среднем шве заднего полотнища, в нижней его части шлица.</t>
  </si>
  <si>
    <t>Верх – вискоза 97%, эластан 3%; подкладочная ткань – вискоза 50%, полиэстер 50%.</t>
  </si>
  <si>
    <t>Розовый кварц</t>
  </si>
  <si>
    <t>Полиэстер 100% (шифон)</t>
  </si>
  <si>
    <t>Зима - Капсула "Империя чувств"</t>
  </si>
  <si>
    <t>Розничная цена</t>
  </si>
  <si>
    <t>Прямые затраты</t>
  </si>
  <si>
    <t>Жакет         Шик и шарм 4532/11М84/1</t>
  </si>
  <si>
    <t>Платье     Изысканный выбор 5533/1М20/1</t>
  </si>
  <si>
    <t>Платье       Полный восторг! 5663/9М99/2</t>
  </si>
  <si>
    <t>Блузка        Изящная форма 1663/9М147/1</t>
  </si>
  <si>
    <t>Блузка      Империя чувств 1663/9М108/1</t>
  </si>
  <si>
    <t>Блузка Сложная натура 1152/2М150/2</t>
  </si>
  <si>
    <t>Блузка      Первая леди 1663/8М146/1</t>
  </si>
  <si>
    <t>Юбка          Леди во всем! 2532/11М57/1</t>
  </si>
  <si>
    <t>Зима - Капсула "Китайская роза"</t>
  </si>
  <si>
    <t>Жакет Бархатный вечер 4322/6М70/1</t>
  </si>
  <si>
    <t>Жакет Экзотический цветок 4663/14М72/1</t>
  </si>
  <si>
    <t>Платье Китайская роза 5663/14М114/1</t>
  </si>
  <si>
    <t>Блузка Прекрасный гибискус 1663/14М147/1</t>
  </si>
  <si>
    <t>Блузка      Нежный аромат 1613/4М151/1</t>
  </si>
  <si>
    <t>Юбка          Нежный бутон 2322/6М43/1</t>
  </si>
  <si>
    <t>Зима - Капсула "Новый дресс-код"</t>
  </si>
  <si>
    <t>Жакет         Деловой союз 4732/1М83/1</t>
  </si>
  <si>
    <t>Жакет         Четкая команда 4321/1М64/1</t>
  </si>
  <si>
    <t>Платье           Новый образ 5323/2М81/3</t>
  </si>
  <si>
    <t>Платье Простой эффект 5653/8М113/1</t>
  </si>
  <si>
    <t>Блузка                 Нет сомнений 1323/2М149/1</t>
  </si>
  <si>
    <t>Блузка            Цель ясна! 1663/15М148/1</t>
  </si>
  <si>
    <t>Блузка             Тонкая линия 1142/3М77/2</t>
  </si>
  <si>
    <t>Юбка            На пути к успеху 2732/1М55/1</t>
  </si>
  <si>
    <t>Юбка              Новый дресс-код 2733/1М17/5</t>
  </si>
  <si>
    <t>Брюки                Шире шаг 3733/10М19/1</t>
  </si>
  <si>
    <t>Базовая цена</t>
  </si>
  <si>
    <t>Ассортимент</t>
  </si>
  <si>
    <t>Стильная блузка из сорочечной ткани, супатная застежка, декорирована складками, фантазийный воротник, фигурный низ блузки и разрезы в боковых швах делают привычную белую сорочку в нечто особенное, как для особых случаев, так и для повседневной жизни</t>
  </si>
  <si>
    <t>хлопок 60%, полиэстер 40%</t>
  </si>
  <si>
    <t>белый</t>
  </si>
  <si>
    <t>Женственный жакет на баске из шерстяного твида. Глубокий вырез оформлен мягким шалевым воротником. Застежка на обтяжные пуговицы. Баска со складкой сзади. Жакет на подкладке длиной до середины бедер.</t>
  </si>
  <si>
    <t>Кофейный</t>
  </si>
  <si>
    <t>Верх: шерсть 30%, полиэстер 70%; подкладка – вискоза 50%, полиэстер 50%.</t>
  </si>
  <si>
    <t>Платье - «футляр» из костюмной ткани на подкладке. Лиф полочки и передняя часть юбки декорированы веерными складками, горловина оформлена обтачкой с небольшими разрезами спереди и сзади. На спинке центральная застежка на петли и пуговицы. Линия талии подчеркнута ремешком из основной ткани с золотистой фурнитурой. Длина платья до середины колена.</t>
  </si>
  <si>
    <t>Верх: вискоза 60%, полиэстер 38%, эластан 2%; подкладка: вискоза 50%, полиэстер 50%.</t>
  </si>
  <si>
    <t>Морковный</t>
  </si>
  <si>
    <t>Уютное трикотажное платье с воротником - хомут, конической формы, позволяющий создавать различные образы. Верхняя часть платья малого объема, нижняя часть – юбочка «тюльпан» с мягкими складками спереди. Платье без подклада длиной до колена.</t>
  </si>
  <si>
    <t>вискоза 60%, нейлон 35%, лайкра 5%.</t>
  </si>
  <si>
    <t>Цветы</t>
  </si>
  <si>
    <t xml:space="preserve"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</t>
  </si>
  <si>
    <t xml:space="preserve">   Принтовая трикотажная блузка умеренного объема, с эффектно оформленным плечевым поясом и декоративными вставками по линии низа из текстильной кожи. Застежка на пуговицы по горловине спинки. Длина блузки чуть выше линии бедер</t>
  </si>
  <si>
    <t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на 3-4 см</t>
  </si>
  <si>
    <t xml:space="preserve">Женственная трикотажная блузка приталенного силуэта. Полочка с драпированной баской, лиф полочки и окат рукава с мягкими складками. Застежка на молнию сзади. Длина блузки чуть выше линии бедер. </t>
  </si>
  <si>
    <t>вискоза 70%, полиэстер 28%, спандекс 2%.</t>
  </si>
  <si>
    <t>Молочный</t>
  </si>
  <si>
    <t xml:space="preserve">Классическая  юбка – карандаш со шлицей спреди из шерстяного твида. Застежка на потайную молнию в среднем шве заднего полотнища. Юбка на подкладке длиной за колено. </t>
  </si>
  <si>
    <t>Верх: шерсть 30%, полиэстер 70%; подкладки: вискоза 50%, полиэстер 50%.</t>
  </si>
  <si>
    <t xml:space="preserve">Классический жакет из твида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две пуговицы. На полочке боковые прорезные карманы в рамку. Жакет длиной до линии бедер, рукав втачной по форме руки до запястья. </t>
  </si>
  <si>
    <t>Черно-бежевый</t>
  </si>
  <si>
    <t>верх – вискоза 50%, шерсть 10%, полиэстер 40%; подклад – вискоза 50%, полиэстер 50%.</t>
  </si>
  <si>
    <t>Черный</t>
  </si>
  <si>
    <t>Серый</t>
  </si>
  <si>
    <t>Удлиненный жакет прямого силуэта без подкладки. Единая линия горловины, края борта и линия входа в карман обработаны планкой из текстильной кожи. Низ изделия оформлен со скосом – спинка слегка длиннее полочки. Длина изделия по боковому шву чуть ниже линии бедер.</t>
  </si>
  <si>
    <t>шерсть 70%, полиэстер 30%</t>
  </si>
  <si>
    <t>фиалковый</t>
  </si>
  <si>
    <t>Фиалковый</t>
  </si>
  <si>
    <t>Фиалковая полоска</t>
  </si>
  <si>
    <t xml:space="preserve">Классический жакет из шерстяной ткани типа «Шанель»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одну пуговицу, чуть выше линии талии. На полочке боковые прорезные карманы с клапаном, на груди слева имитация нагрудной «листочки». Жакет длиной до линии бедер, рукав втачной по форме руки до запястья. </t>
  </si>
  <si>
    <t>шерсть 100%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</si>
  <si>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черным воротником на отрезной стойке и манжетами-отворотами.</t>
  </si>
  <si>
    <t>Красный "клетка"</t>
  </si>
  <si>
    <t>вискоза 60%, полиэстер 38%, эластан 2%.</t>
  </si>
  <si>
    <t>Блузка из легкой костюмной ткани приталенного силуэта. Стройнящие рельефы, застежка на потайную молнию в среднем шве спинки. Рукав втачной 7/8.</t>
  </si>
  <si>
    <t>Трикотажная блузка полуприлегающего силуэта сочного красного цвета. Асимметричный волан входит в рельеф слева. Рукав втачной до линии запястья.</t>
  </si>
  <si>
    <t xml:space="preserve">Красный  </t>
  </si>
  <si>
    <t xml:space="preserve">Куртка «бомбер» из плотного трикотажа - незаменимая вещь в гардеробе каждой женщины. Полочка и спинка принтовые, рукава и планка однотонные. Застежка центральная на обтяжные пуговицы. Длина жакета чуть выше линии бедер. </t>
  </si>
  <si>
    <t>"Китайская роза"</t>
  </si>
  <si>
    <t>вискоза 20%, полиэстер 77%, эластан 3%.</t>
  </si>
  <si>
    <t xml:space="preserve">Женственное трикотажное платье приталенного силуэта с принтом. Лиф малого объема со складками из плечевых швов и «V» - образной горловиной, юбочка конически расширенная книзу длиной за колено. Рукав прямой по форме руки до запястья. </t>
  </si>
  <si>
    <t xml:space="preserve"> вискоза 20%, полиэстер 77%,  эластан 3%.</t>
  </si>
  <si>
    <t>Темно-синий клетка</t>
  </si>
  <si>
    <t>Женственное платье приталенного силуэта расширенное книзу из легкой костюмной ткани на подкладке. Горловина полочки оформлена декоративной вставкой из сетки. Застежка на потайную молнию в среднем шве спинки. Рукав втачной по форме руки. Длина платья до колена.</t>
  </si>
  <si>
    <t>Верх – вискоза 28%, полиэстер 68% спандекс 4%; подкладка – вискоза 50%, полиэстер 50%.</t>
  </si>
  <si>
    <t>Сумерки</t>
  </si>
  <si>
    <t>вискоза 30%, полиэстер 65%, эластан 5%.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</si>
  <si>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оката.</t>
  </si>
  <si>
    <t>Зеленый меланж</t>
  </si>
  <si>
    <t>Хлопок 65%, полиэстер 32%, эластан 2%</t>
  </si>
  <si>
    <t xml:space="preserve">Полосатая блузка из мягкого двустороннего трикотажа. Линии кроя рукава реглан и подрез по талии полочки эффектно оформлены воланами. Вырез горловины округлый. Длина блузки до линии бедер. </t>
  </si>
  <si>
    <t>шерсть 44%, полиэстер 54%, эластан 2%.</t>
  </si>
  <si>
    <t>Шерсть 70%, полиэстрер 30%</t>
  </si>
  <si>
    <t xml:space="preserve">Годированная юбка – 4х клинка с центральными швами спереди и сзади, умеренно расширенная книзу, на подкладе. Верхний срез обработан подкройным поясом, что обеспечивает хорошую посадку в области талии и бедер. Застежка на потайную молнию в среднем шве заднего полотнища. Длина юбки «за колено». </t>
  </si>
  <si>
    <t>Верх - шерсть 70%, полиэстер 30%; подклад - вискоза 50%, полиэстер 50%.</t>
  </si>
  <si>
    <t xml:space="preserve">    Трикотажное платье полуприлегающего силуэта. С длинным рукавом и большим воротником-хомутом. Платье можно дополнить контрастным поясом-кушаком.</t>
  </si>
  <si>
    <t>Серый "полоска"</t>
  </si>
  <si>
    <t>полиэстер 100%</t>
  </si>
  <si>
    <t>Эффектная юбка из твида с асимметричной деталью, с эффектом запаха. Деталь юбки декорирована черной кожаной бейкой. Юбка на подкладе.</t>
  </si>
  <si>
    <t>Черно-бежевый твид</t>
  </si>
  <si>
    <t>вискоза 50%, шерсть 10%, полиэстер 40%. Подклад: вискоза 50%, полиэстер 50%.</t>
  </si>
  <si>
    <t>Юбка-карандаш с баской делает талию осиной, а бедра более округлыми. По желанию баску можно снять. Застежка на юбке на потайную молнию в среднем шве заднего полотнища, сзади встречная складка. Юбка на подкладе. Баска застегивается спереди на металлическую пряжку, сзади на баске встречная складка.</t>
  </si>
  <si>
    <t>Верх - вискоза 33%, полиэстер 65%,  эластан 3%. Подклад - вискоза 50%, полиэстер 50%.</t>
  </si>
  <si>
    <t>Мокрый асфальт</t>
  </si>
  <si>
    <t>вискоза 33%, полиэстер 65%, эластан 2%.</t>
  </si>
  <si>
    <t>При заказе от 50 тысяч руб. - 5% скидки</t>
  </si>
  <si>
    <t>При заказе от 250 тысяч руб.  - 15% скидки</t>
  </si>
  <si>
    <t>Базовая  цена</t>
  </si>
  <si>
    <r>
      <t xml:space="preserve">Платье     Свежая нотка 5733/8М27/1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</si>
  <si>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   Легкий ветерок 5653/6М81/1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</si>
  <si>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Прогулка по скверу 5723/10М92/1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</si>
  <si>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Брюки     Немного тайны 3311/1М16/1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</si>
  <si>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      Краски осени 5733/9М27/1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  <r>
      <rPr>
        <sz val="11"/>
        <color theme="1"/>
        <rFont val="Times New Roman"/>
        <family val="1"/>
        <charset val="204"/>
      </rPr>
      <t xml:space="preserve">  </t>
    </r>
  </si>
  <si>
    <r>
      <t xml:space="preserve">Платье             На семи ветрах 5653/7М81/1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</si>
  <si>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Осенняя прохлада 5723/9М92/1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</si>
  <si>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Кокетливое настроение 5533/11М81/3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</si>
  <si>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Платье Обволакивающий шлейф 5523/13М83/1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</si>
  <si>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Блузка         Символ красоты 1653/1М59/1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</si>
  <si>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Жакет Классика в черном 4632/4М70/1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</si>
  <si>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r>
      <t xml:space="preserve">Блузка Утренняя звезда 1613/3М116/1 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</si>
  <si>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 xml:space="preserve">Платье       Свежий бриз 5533/14М81/2  </t>
  </si>
  <si>
    <t xml:space="preserve">Платье           Свежий бриз 5533/14М81/2  </t>
  </si>
  <si>
    <t>Производство и продажа женской одежды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</si>
  <si>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</si>
  <si>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</si>
  <si>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</si>
  <si>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</si>
  <si>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Бесплатная доставка в центральные регионы России!</t>
  </si>
  <si>
    <t>Минимальная сумма заказа 35 000 рублей</t>
  </si>
  <si>
    <t>3 размерных ряда: 42-48/50-52/54-56</t>
  </si>
  <si>
    <t>http://raiberi.com</t>
  </si>
  <si>
    <t>При заказе от 100 тысяч руб. - 10%  скидки</t>
  </si>
  <si>
    <r>
      <t xml:space="preserve">Блузка Сиреневый туман 1511/18М155/1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</si>
  <si>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голубым воротником на отрезной стойке и манжетами-отворотами.</t>
  </si>
  <si>
    <t>Платье приталенного силуэта , юбка с запахом с тремя веерообразными складками. Рукав втачной вырез горловины «лодочка». Застежка в среднем шве спинки на потайную молнию.</t>
  </si>
  <si>
    <t>Платье приталенного силуэта , юбка с запахом с тремя веерообразными складками. Рукав втачной, вырез горловины «лодочка». Застежка в среднем шве спинки на потайную молнию.</t>
  </si>
  <si>
    <t>возможен доп. Отшив</t>
  </si>
  <si>
    <t>нет</t>
  </si>
  <si>
    <t>да</t>
  </si>
  <si>
    <t>42-164       42-170</t>
  </si>
  <si>
    <t>44-164</t>
  </si>
  <si>
    <t>46-164</t>
  </si>
  <si>
    <t>48-164</t>
  </si>
  <si>
    <t>50-164</t>
  </si>
  <si>
    <t>52-164</t>
  </si>
  <si>
    <t>54-164</t>
  </si>
  <si>
    <t>56-164</t>
  </si>
  <si>
    <t>50-164 50-170</t>
  </si>
  <si>
    <t>46-170</t>
  </si>
  <si>
    <t>48-170</t>
  </si>
  <si>
    <t>54-170</t>
  </si>
  <si>
    <t>42-164  42-170</t>
  </si>
  <si>
    <t>44-164  44-170</t>
  </si>
  <si>
    <t>48-164  48-170</t>
  </si>
  <si>
    <t>50-164  50-170</t>
  </si>
  <si>
    <t>52-164  52-170</t>
  </si>
  <si>
    <t>54-164  54-170</t>
  </si>
  <si>
    <t>56-164  56-170</t>
  </si>
  <si>
    <t>42-170</t>
  </si>
  <si>
    <t>54-164 54-170</t>
  </si>
  <si>
    <t>56-164 56-170</t>
  </si>
  <si>
    <t>88-164</t>
  </si>
  <si>
    <t>42-164   42-170</t>
  </si>
  <si>
    <t>46-164   46-170</t>
  </si>
  <si>
    <t>возможен доп. отшив</t>
  </si>
  <si>
    <t>Возможен доп. отшив</t>
  </si>
  <si>
    <t>46-164  46-170</t>
  </si>
  <si>
    <t xml:space="preserve">44-164  </t>
  </si>
  <si>
    <t>52-170</t>
  </si>
  <si>
    <t xml:space="preserve">54-164  </t>
  </si>
  <si>
    <t xml:space="preserve">56-164  </t>
  </si>
  <si>
    <t>42-164</t>
  </si>
  <si>
    <t>50-170</t>
  </si>
  <si>
    <t>44-170</t>
  </si>
  <si>
    <t>56-170</t>
  </si>
  <si>
    <t>42-170  42-164</t>
  </si>
  <si>
    <t>42-164 42-170</t>
  </si>
  <si>
    <t xml:space="preserve">50-164  </t>
  </si>
  <si>
    <t>42-170 42-164</t>
  </si>
  <si>
    <t xml:space="preserve">54-164 </t>
  </si>
  <si>
    <t xml:space="preserve">56-164 </t>
  </si>
  <si>
    <t xml:space="preserve">  42-170</t>
  </si>
  <si>
    <t xml:space="preserve">46-164  </t>
  </si>
  <si>
    <t xml:space="preserve">42-170 </t>
  </si>
  <si>
    <r>
      <t xml:space="preserve">Блузка               За облаками 1513/15М155/1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</si>
  <si>
    <t xml:space="preserve">Полиэстер 100% (креп) </t>
  </si>
  <si>
    <t>Бирюзовый</t>
  </si>
  <si>
    <t>За облаками</t>
  </si>
  <si>
    <t>1513/15М155/1</t>
  </si>
  <si>
    <t xml:space="preserve">42-164  </t>
  </si>
  <si>
    <t xml:space="preserve">48-164 </t>
  </si>
  <si>
    <t>50-164   50-170</t>
  </si>
  <si>
    <t>54-170  54-164</t>
  </si>
  <si>
    <t>56-170 56-164</t>
  </si>
  <si>
    <t xml:space="preserve">50-170  </t>
  </si>
  <si>
    <t>50-165</t>
  </si>
  <si>
    <t>52-165</t>
  </si>
  <si>
    <t xml:space="preserve"> 42-170 </t>
  </si>
  <si>
    <t xml:space="preserve">52-164  </t>
  </si>
  <si>
    <t xml:space="preserve">  48-164  48-170</t>
  </si>
  <si>
    <t xml:space="preserve"> 46-170</t>
  </si>
  <si>
    <t>92-164</t>
  </si>
  <si>
    <t>46-165</t>
  </si>
  <si>
    <t>52-170   52-164</t>
  </si>
  <si>
    <t>42-170   42-164</t>
  </si>
  <si>
    <t xml:space="preserve"> 42-164   42-170 </t>
  </si>
  <si>
    <t>54-614</t>
  </si>
  <si>
    <t>44-164   44-170</t>
  </si>
  <si>
    <t>52-164 52-170</t>
  </si>
  <si>
    <t xml:space="preserve"> 52-170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</si>
</sst>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0.5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8" fillId="0" borderId="0" applyNumberFormat="0" applyFill="0" applyBorder="0" applyAlignment="0" applyProtection="0"/>
  </cellStyleXfs>
  <cellXfs count="64">
    <xf numFmtId="0" fontId="0" fillId="0" borderId="0" xfId="0"/>
    <xf numFmtId="0" fontId="0" fillId="0" borderId="1" xfId="0" applyBorder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64" fontId="10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right"/>
    </xf>
    <xf numFmtId="0" fontId="19" fillId="0" borderId="0" xfId="2" applyFont="1" applyAlignment="1">
      <alignment horizontal="right"/>
    </xf>
    <xf numFmtId="0" fontId="20" fillId="0" borderId="0" xfId="1" applyFont="1"/>
    <xf numFmtId="0" fontId="17" fillId="0" borderId="0" xfId="1" applyFont="1"/>
    <xf numFmtId="0" fontId="21" fillId="0" borderId="0" xfId="2" applyFont="1"/>
    <xf numFmtId="0" fontId="24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0" fontId="22" fillId="0" borderId="4" xfId="0" applyFont="1" applyFill="1" applyBorder="1" applyAlignment="1">
      <alignment horizont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wrapText="1"/>
    </xf>
    <xf numFmtId="0" fontId="23" fillId="5" borderId="7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1007929</xdr:colOff>
      <xdr:row>0</xdr:row>
      <xdr:rowOff>89647</xdr:rowOff>
    </xdr:from>
    <xdr:to>
      <xdr:col>3</xdr:col>
      <xdr:colOff>34075</xdr:colOff>
      <xdr:row>4</xdr:row>
      <xdr:rowOff>11206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253" y="89647"/>
          <a:ext cx="1861234" cy="638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134942</xdr:colOff>
      <xdr:row>8</xdr:row>
      <xdr:rowOff>23812</xdr:rowOff>
    </xdr:from>
    <xdr:to>
      <xdr:col>0</xdr:col>
      <xdr:colOff>1262067</xdr:colOff>
      <xdr:row>8</xdr:row>
      <xdr:rowOff>1922128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2143125"/>
          <a:ext cx="1127125" cy="189831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9</xdr:row>
      <xdr:rowOff>31675</xdr:rowOff>
    </xdr:from>
    <xdr:to>
      <xdr:col>0</xdr:col>
      <xdr:colOff>1317626</xdr:colOff>
      <xdr:row>9</xdr:row>
      <xdr:rowOff>1922659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3" y="4095675"/>
          <a:ext cx="1262063" cy="189098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10</xdr:row>
      <xdr:rowOff>24321</xdr:rowOff>
    </xdr:from>
    <xdr:to>
      <xdr:col>0</xdr:col>
      <xdr:colOff>1317626</xdr:colOff>
      <xdr:row>11</xdr:row>
      <xdr:rowOff>474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603300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11</xdr:row>
      <xdr:rowOff>15876</xdr:rowOff>
    </xdr:from>
    <xdr:to>
      <xdr:col>0</xdr:col>
      <xdr:colOff>1316405</xdr:colOff>
      <xdr:row>11</xdr:row>
      <xdr:rowOff>1928814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69251"/>
          <a:ext cx="1276715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62103</xdr:colOff>
      <xdr:row>27</xdr:row>
      <xdr:rowOff>19144</xdr:rowOff>
    </xdr:from>
    <xdr:to>
      <xdr:col>0</xdr:col>
      <xdr:colOff>1340041</xdr:colOff>
      <xdr:row>27</xdr:row>
      <xdr:rowOff>1933914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" y="31653350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13</xdr:row>
      <xdr:rowOff>7938</xdr:rowOff>
    </xdr:from>
    <xdr:to>
      <xdr:col>0</xdr:col>
      <xdr:colOff>1321702</xdr:colOff>
      <xdr:row>13</xdr:row>
      <xdr:rowOff>1928813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13795376"/>
          <a:ext cx="1282012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14</xdr:row>
      <xdr:rowOff>91050</xdr:rowOff>
    </xdr:from>
    <xdr:to>
      <xdr:col>0</xdr:col>
      <xdr:colOff>1364054</xdr:colOff>
      <xdr:row>14</xdr:row>
      <xdr:rowOff>1714501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13874285"/>
          <a:ext cx="1330436" cy="1623451"/>
        </a:xfrm>
        <a:prstGeom prst="rect">
          <a:avLst/>
        </a:prstGeom>
      </xdr:spPr>
    </xdr:pic>
    <xdr:clientData/>
  </xdr:twoCellAnchor>
  <xdr:twoCellAnchor editAs="oneCell">
    <xdr:from>
      <xdr:col>0</xdr:col>
      <xdr:colOff>87318</xdr:colOff>
      <xdr:row>15</xdr:row>
      <xdr:rowOff>7937</xdr:rowOff>
    </xdr:from>
    <xdr:to>
      <xdr:col>0</xdr:col>
      <xdr:colOff>1333499</xdr:colOff>
      <xdr:row>15</xdr:row>
      <xdr:rowOff>1933074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" y="17684750"/>
          <a:ext cx="1246181" cy="19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16</xdr:row>
      <xdr:rowOff>31750</xdr:rowOff>
    </xdr:from>
    <xdr:to>
      <xdr:col>0</xdr:col>
      <xdr:colOff>1349375</xdr:colOff>
      <xdr:row>16</xdr:row>
      <xdr:rowOff>1936748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19653250"/>
          <a:ext cx="1309687" cy="19049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17</xdr:row>
      <xdr:rowOff>15878</xdr:rowOff>
    </xdr:from>
    <xdr:to>
      <xdr:col>0</xdr:col>
      <xdr:colOff>1333505</xdr:colOff>
      <xdr:row>17</xdr:row>
      <xdr:rowOff>1925140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21582066"/>
          <a:ext cx="1270000" cy="19092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22</xdr:row>
      <xdr:rowOff>23814</xdr:rowOff>
    </xdr:from>
    <xdr:to>
      <xdr:col>0</xdr:col>
      <xdr:colOff>1341438</xdr:colOff>
      <xdr:row>22</xdr:row>
      <xdr:rowOff>1938582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4741189"/>
          <a:ext cx="1277937" cy="191476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23</xdr:row>
      <xdr:rowOff>23814</xdr:rowOff>
    </xdr:from>
    <xdr:to>
      <xdr:col>0</xdr:col>
      <xdr:colOff>1333500</xdr:colOff>
      <xdr:row>23</xdr:row>
      <xdr:rowOff>1938578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26685877"/>
          <a:ext cx="1277934" cy="19147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24</xdr:row>
      <xdr:rowOff>7938</xdr:rowOff>
    </xdr:from>
    <xdr:to>
      <xdr:col>0</xdr:col>
      <xdr:colOff>1333503</xdr:colOff>
      <xdr:row>24</xdr:row>
      <xdr:rowOff>1934601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28614688"/>
          <a:ext cx="1285875" cy="1926663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25</xdr:row>
      <xdr:rowOff>15876</xdr:rowOff>
    </xdr:from>
    <xdr:to>
      <xdr:col>0</xdr:col>
      <xdr:colOff>1325563</xdr:colOff>
      <xdr:row>25</xdr:row>
      <xdr:rowOff>1931562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30567314"/>
          <a:ext cx="1269997" cy="1915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</xdr:colOff>
      <xdr:row>11</xdr:row>
      <xdr:rowOff>1932082</xdr:rowOff>
    </xdr:from>
    <xdr:to>
      <xdr:col>0</xdr:col>
      <xdr:colOff>1242457</xdr:colOff>
      <xdr:row>12</xdr:row>
      <xdr:rowOff>1913953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" y="9316758"/>
          <a:ext cx="1230313" cy="19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28</xdr:row>
      <xdr:rowOff>23814</xdr:rowOff>
    </xdr:from>
    <xdr:to>
      <xdr:col>0</xdr:col>
      <xdr:colOff>1365250</xdr:colOff>
      <xdr:row>28</xdr:row>
      <xdr:rowOff>1938581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38354002"/>
          <a:ext cx="1333498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29</xdr:row>
      <xdr:rowOff>15876</xdr:rowOff>
    </xdr:from>
    <xdr:to>
      <xdr:col>0</xdr:col>
      <xdr:colOff>1349380</xdr:colOff>
      <xdr:row>29</xdr:row>
      <xdr:rowOff>1930646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0290751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30</xdr:row>
      <xdr:rowOff>23813</xdr:rowOff>
    </xdr:from>
    <xdr:to>
      <xdr:col>0</xdr:col>
      <xdr:colOff>1341440</xdr:colOff>
      <xdr:row>30</xdr:row>
      <xdr:rowOff>1926686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2243376"/>
          <a:ext cx="1269998" cy="19028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35</xdr:row>
      <xdr:rowOff>23814</xdr:rowOff>
    </xdr:from>
    <xdr:to>
      <xdr:col>0</xdr:col>
      <xdr:colOff>1341441</xdr:colOff>
      <xdr:row>35</xdr:row>
      <xdr:rowOff>1938581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5458064"/>
          <a:ext cx="1277936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36</xdr:row>
      <xdr:rowOff>15876</xdr:rowOff>
    </xdr:from>
    <xdr:to>
      <xdr:col>0</xdr:col>
      <xdr:colOff>1317628</xdr:colOff>
      <xdr:row>37</xdr:row>
      <xdr:rowOff>1394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49339501"/>
          <a:ext cx="1254124" cy="1924136"/>
        </a:xfrm>
        <a:prstGeom prst="rect">
          <a:avLst/>
        </a:prstGeom>
      </xdr:spPr>
    </xdr:pic>
    <xdr:clientData/>
  </xdr:twoCellAnchor>
  <xdr:twoCellAnchor editAs="oneCell">
    <xdr:from>
      <xdr:col>0</xdr:col>
      <xdr:colOff>79380</xdr:colOff>
      <xdr:row>37</xdr:row>
      <xdr:rowOff>23814</xdr:rowOff>
    </xdr:from>
    <xdr:to>
      <xdr:col>0</xdr:col>
      <xdr:colOff>1309693</xdr:colOff>
      <xdr:row>37</xdr:row>
      <xdr:rowOff>1931012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0" y="51292127"/>
          <a:ext cx="1230313" cy="19071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38</xdr:row>
      <xdr:rowOff>23815</xdr:rowOff>
    </xdr:from>
    <xdr:to>
      <xdr:col>0</xdr:col>
      <xdr:colOff>1341443</xdr:colOff>
      <xdr:row>38</xdr:row>
      <xdr:rowOff>1938585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3236815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39</xdr:row>
      <xdr:rowOff>23814</xdr:rowOff>
    </xdr:from>
    <xdr:to>
      <xdr:col>0</xdr:col>
      <xdr:colOff>1341442</xdr:colOff>
      <xdr:row>39</xdr:row>
      <xdr:rowOff>1938584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5181502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40</xdr:row>
      <xdr:rowOff>7938</xdr:rowOff>
    </xdr:from>
    <xdr:to>
      <xdr:col>0</xdr:col>
      <xdr:colOff>1347855</xdr:colOff>
      <xdr:row>40</xdr:row>
      <xdr:rowOff>1936751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57110313"/>
          <a:ext cx="1300227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41</xdr:row>
      <xdr:rowOff>7939</xdr:rowOff>
    </xdr:from>
    <xdr:to>
      <xdr:col>0</xdr:col>
      <xdr:colOff>1333505</xdr:colOff>
      <xdr:row>41</xdr:row>
      <xdr:rowOff>1936617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9055002"/>
          <a:ext cx="1270000" cy="1928678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42</xdr:row>
      <xdr:rowOff>15876</xdr:rowOff>
    </xdr:from>
    <xdr:to>
      <xdr:col>0</xdr:col>
      <xdr:colOff>1341441</xdr:colOff>
      <xdr:row>43</xdr:row>
      <xdr:rowOff>1958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610076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43</xdr:row>
      <xdr:rowOff>15876</xdr:rowOff>
    </xdr:from>
    <xdr:to>
      <xdr:col>0</xdr:col>
      <xdr:colOff>1333504</xdr:colOff>
      <xdr:row>43</xdr:row>
      <xdr:rowOff>1930646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62952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103195</xdr:colOff>
      <xdr:row>44</xdr:row>
      <xdr:rowOff>15876</xdr:rowOff>
    </xdr:from>
    <xdr:to>
      <xdr:col>0</xdr:col>
      <xdr:colOff>1278565</xdr:colOff>
      <xdr:row>45</xdr:row>
      <xdr:rowOff>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5" y="64897001"/>
          <a:ext cx="1175370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49</xdr:row>
      <xdr:rowOff>15876</xdr:rowOff>
    </xdr:from>
    <xdr:to>
      <xdr:col>0</xdr:col>
      <xdr:colOff>1373189</xdr:colOff>
      <xdr:row>50</xdr:row>
      <xdr:rowOff>1550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68119626"/>
          <a:ext cx="1357313" cy="192429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55567</xdr:colOff>
      <xdr:row>50</xdr:row>
      <xdr:rowOff>15876</xdr:rowOff>
    </xdr:from>
    <xdr:to>
      <xdr:col>0</xdr:col>
      <xdr:colOff>1333505</xdr:colOff>
      <xdr:row>50</xdr:row>
      <xdr:rowOff>1930646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7" y="70064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51</xdr:row>
      <xdr:rowOff>7938</xdr:rowOff>
    </xdr:from>
    <xdr:to>
      <xdr:col>0</xdr:col>
      <xdr:colOff>1238259</xdr:colOff>
      <xdr:row>51</xdr:row>
      <xdr:rowOff>1924844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72001063"/>
          <a:ext cx="1095375" cy="19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52</xdr:row>
      <xdr:rowOff>15875</xdr:rowOff>
    </xdr:from>
    <xdr:to>
      <xdr:col>0</xdr:col>
      <xdr:colOff>1332281</xdr:colOff>
      <xdr:row>52</xdr:row>
      <xdr:rowOff>1928812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3953688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53</xdr:row>
      <xdr:rowOff>23814</xdr:rowOff>
    </xdr:from>
    <xdr:to>
      <xdr:col>0</xdr:col>
      <xdr:colOff>1333504</xdr:colOff>
      <xdr:row>53</xdr:row>
      <xdr:rowOff>1938584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5906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54</xdr:row>
      <xdr:rowOff>23814</xdr:rowOff>
    </xdr:from>
    <xdr:to>
      <xdr:col>0</xdr:col>
      <xdr:colOff>1325563</xdr:colOff>
      <xdr:row>54</xdr:row>
      <xdr:rowOff>1926686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7851002"/>
          <a:ext cx="1269997" cy="190287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55</xdr:row>
      <xdr:rowOff>23814</xdr:rowOff>
    </xdr:from>
    <xdr:to>
      <xdr:col>0</xdr:col>
      <xdr:colOff>1317628</xdr:colOff>
      <xdr:row>55</xdr:row>
      <xdr:rowOff>1938584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79568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56</xdr:row>
      <xdr:rowOff>7939</xdr:rowOff>
    </xdr:from>
    <xdr:to>
      <xdr:col>0</xdr:col>
      <xdr:colOff>1317627</xdr:colOff>
      <xdr:row>56</xdr:row>
      <xdr:rowOff>1934601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81724502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57</xdr:row>
      <xdr:rowOff>15876</xdr:rowOff>
    </xdr:from>
    <xdr:to>
      <xdr:col>0</xdr:col>
      <xdr:colOff>1349378</xdr:colOff>
      <xdr:row>58</xdr:row>
      <xdr:rowOff>1959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836771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58</xdr:row>
      <xdr:rowOff>7938</xdr:rowOff>
    </xdr:from>
    <xdr:to>
      <xdr:col>0</xdr:col>
      <xdr:colOff>1349379</xdr:colOff>
      <xdr:row>58</xdr:row>
      <xdr:rowOff>1934600</xdr:rowOff>
    </xdr:to>
    <xdr:pic>
      <xdr:nvPicPr>
        <xdr:cNvPr id="2054" name="Рисунок 20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85613876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119070</xdr:colOff>
      <xdr:row>59</xdr:row>
      <xdr:rowOff>15876</xdr:rowOff>
    </xdr:from>
    <xdr:to>
      <xdr:col>0</xdr:col>
      <xdr:colOff>1285883</xdr:colOff>
      <xdr:row>59</xdr:row>
      <xdr:rowOff>1930646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0" y="87566501"/>
          <a:ext cx="1166813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64</xdr:row>
      <xdr:rowOff>23814</xdr:rowOff>
    </xdr:from>
    <xdr:to>
      <xdr:col>0</xdr:col>
      <xdr:colOff>1357316</xdr:colOff>
      <xdr:row>64</xdr:row>
      <xdr:rowOff>1986156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0408127"/>
          <a:ext cx="1309688" cy="196234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65</xdr:row>
      <xdr:rowOff>15876</xdr:rowOff>
    </xdr:from>
    <xdr:to>
      <xdr:col>0</xdr:col>
      <xdr:colOff>1345517</xdr:colOff>
      <xdr:row>65</xdr:row>
      <xdr:rowOff>1936751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92392501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66</xdr:row>
      <xdr:rowOff>15876</xdr:rowOff>
    </xdr:from>
    <xdr:to>
      <xdr:col>0</xdr:col>
      <xdr:colOff>1337579</xdr:colOff>
      <xdr:row>66</xdr:row>
      <xdr:rowOff>1936751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43371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67</xdr:row>
      <xdr:rowOff>7937</xdr:rowOff>
    </xdr:from>
    <xdr:to>
      <xdr:col>0</xdr:col>
      <xdr:colOff>1333502</xdr:colOff>
      <xdr:row>67</xdr:row>
      <xdr:rowOff>1934598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6273937"/>
          <a:ext cx="1285874" cy="192666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68</xdr:row>
      <xdr:rowOff>23814</xdr:rowOff>
    </xdr:from>
    <xdr:to>
      <xdr:col>0</xdr:col>
      <xdr:colOff>1332281</xdr:colOff>
      <xdr:row>68</xdr:row>
      <xdr:rowOff>1936751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8234502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57431</xdr:rowOff>
    </xdr:from>
    <xdr:to>
      <xdr:col>0</xdr:col>
      <xdr:colOff>1327300</xdr:colOff>
      <xdr:row>69</xdr:row>
      <xdr:rowOff>1837763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28137"/>
          <a:ext cx="1327300" cy="178033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134946</xdr:colOff>
      <xdr:row>70</xdr:row>
      <xdr:rowOff>15876</xdr:rowOff>
    </xdr:from>
    <xdr:to>
      <xdr:col>0</xdr:col>
      <xdr:colOff>1230321</xdr:colOff>
      <xdr:row>70</xdr:row>
      <xdr:rowOff>1673741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6" y="102115939"/>
          <a:ext cx="1095375" cy="165786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71</xdr:row>
      <xdr:rowOff>15876</xdr:rowOff>
    </xdr:from>
    <xdr:to>
      <xdr:col>0</xdr:col>
      <xdr:colOff>1337579</xdr:colOff>
      <xdr:row>71</xdr:row>
      <xdr:rowOff>1936751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037986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71443</xdr:colOff>
      <xdr:row>76</xdr:row>
      <xdr:rowOff>23815</xdr:rowOff>
    </xdr:from>
    <xdr:to>
      <xdr:col>0</xdr:col>
      <xdr:colOff>1325563</xdr:colOff>
      <xdr:row>76</xdr:row>
      <xdr:rowOff>1859913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3" y="106846690"/>
          <a:ext cx="1254120" cy="18360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77</xdr:row>
      <xdr:rowOff>23815</xdr:rowOff>
    </xdr:from>
    <xdr:to>
      <xdr:col>0</xdr:col>
      <xdr:colOff>1363319</xdr:colOff>
      <xdr:row>77</xdr:row>
      <xdr:rowOff>1905001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08712003"/>
          <a:ext cx="1339504" cy="1881186"/>
        </a:xfrm>
        <a:prstGeom prst="rect">
          <a:avLst/>
        </a:prstGeom>
      </xdr:spPr>
    </xdr:pic>
    <xdr:clientData/>
  </xdr:twoCellAnchor>
  <xdr:twoCellAnchor editAs="oneCell">
    <xdr:from>
      <xdr:col>0</xdr:col>
      <xdr:colOff>63506</xdr:colOff>
      <xdr:row>78</xdr:row>
      <xdr:rowOff>23815</xdr:rowOff>
    </xdr:from>
    <xdr:to>
      <xdr:col>0</xdr:col>
      <xdr:colOff>1340222</xdr:colOff>
      <xdr:row>78</xdr:row>
      <xdr:rowOff>1936753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6" y="110656690"/>
          <a:ext cx="1276716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79</xdr:row>
      <xdr:rowOff>15876</xdr:rowOff>
    </xdr:from>
    <xdr:to>
      <xdr:col>0</xdr:col>
      <xdr:colOff>1342876</xdr:colOff>
      <xdr:row>80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1259343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80</xdr:row>
      <xdr:rowOff>15877</xdr:rowOff>
    </xdr:from>
    <xdr:to>
      <xdr:col>0</xdr:col>
      <xdr:colOff>1356005</xdr:colOff>
      <xdr:row>80</xdr:row>
      <xdr:rowOff>1936751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114538127"/>
          <a:ext cx="1316314" cy="19208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47629</xdr:colOff>
      <xdr:row>81</xdr:row>
      <xdr:rowOff>7938</xdr:rowOff>
    </xdr:from>
    <xdr:to>
      <xdr:col>0</xdr:col>
      <xdr:colOff>1334939</xdr:colOff>
      <xdr:row>81</xdr:row>
      <xdr:rowOff>1936750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9" y="11647487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82</xdr:row>
      <xdr:rowOff>7938</xdr:rowOff>
    </xdr:from>
    <xdr:to>
      <xdr:col>0</xdr:col>
      <xdr:colOff>1333503</xdr:colOff>
      <xdr:row>82</xdr:row>
      <xdr:rowOff>1934600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18419563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83</xdr:row>
      <xdr:rowOff>15876</xdr:rowOff>
    </xdr:from>
    <xdr:to>
      <xdr:col>0</xdr:col>
      <xdr:colOff>1332281</xdr:colOff>
      <xdr:row>83</xdr:row>
      <xdr:rowOff>1928813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0372189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84</xdr:row>
      <xdr:rowOff>7938</xdr:rowOff>
    </xdr:from>
    <xdr:to>
      <xdr:col>0</xdr:col>
      <xdr:colOff>1333501</xdr:colOff>
      <xdr:row>84</xdr:row>
      <xdr:rowOff>1934597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24253626"/>
          <a:ext cx="1285873" cy="1926659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89</xdr:row>
      <xdr:rowOff>15876</xdr:rowOff>
    </xdr:from>
    <xdr:to>
      <xdr:col>0</xdr:col>
      <xdr:colOff>1342876</xdr:colOff>
      <xdr:row>90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735718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90</xdr:row>
      <xdr:rowOff>23814</xdr:rowOff>
    </xdr:from>
    <xdr:to>
      <xdr:col>0</xdr:col>
      <xdr:colOff>1357314</xdr:colOff>
      <xdr:row>90</xdr:row>
      <xdr:rowOff>1927185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29309814"/>
          <a:ext cx="1325562" cy="190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91</xdr:row>
      <xdr:rowOff>15877</xdr:rowOff>
    </xdr:from>
    <xdr:to>
      <xdr:col>0</xdr:col>
      <xdr:colOff>1361140</xdr:colOff>
      <xdr:row>91</xdr:row>
      <xdr:rowOff>2039939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31246565"/>
          <a:ext cx="133732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92</xdr:row>
      <xdr:rowOff>7938</xdr:rowOff>
    </xdr:from>
    <xdr:to>
      <xdr:col>0</xdr:col>
      <xdr:colOff>1363461</xdr:colOff>
      <xdr:row>92</xdr:row>
      <xdr:rowOff>1936750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133286501"/>
          <a:ext cx="134758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174636</xdr:colOff>
      <xdr:row>93</xdr:row>
      <xdr:rowOff>7938</xdr:rowOff>
    </xdr:from>
    <xdr:to>
      <xdr:col>0</xdr:col>
      <xdr:colOff>1206510</xdr:colOff>
      <xdr:row>93</xdr:row>
      <xdr:rowOff>1835132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6" y="135231188"/>
          <a:ext cx="1031874" cy="1827194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94</xdr:row>
      <xdr:rowOff>7938</xdr:rowOff>
    </xdr:from>
    <xdr:to>
      <xdr:col>0</xdr:col>
      <xdr:colOff>1348174</xdr:colOff>
      <xdr:row>95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39176126"/>
          <a:ext cx="1292608" cy="193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95</xdr:row>
      <xdr:rowOff>15876</xdr:rowOff>
    </xdr:from>
    <xdr:to>
      <xdr:col>0</xdr:col>
      <xdr:colOff>1341441</xdr:colOff>
      <xdr:row>96</xdr:row>
      <xdr:rowOff>3920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41128751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96</xdr:row>
      <xdr:rowOff>31753</xdr:rowOff>
    </xdr:from>
    <xdr:to>
      <xdr:col>0</xdr:col>
      <xdr:colOff>1374695</xdr:colOff>
      <xdr:row>96</xdr:row>
      <xdr:rowOff>2055815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43089316"/>
          <a:ext cx="1350881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97</xdr:row>
      <xdr:rowOff>7938</xdr:rowOff>
    </xdr:from>
    <xdr:to>
      <xdr:col>0</xdr:col>
      <xdr:colOff>1350814</xdr:colOff>
      <xdr:row>97</xdr:row>
      <xdr:rowOff>1936750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14514512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127008</xdr:colOff>
      <xdr:row>98</xdr:row>
      <xdr:rowOff>7938</xdr:rowOff>
    </xdr:from>
    <xdr:to>
      <xdr:col>0</xdr:col>
      <xdr:colOff>1287177</xdr:colOff>
      <xdr:row>98</xdr:row>
      <xdr:rowOff>1746251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8" y="147089813"/>
          <a:ext cx="1160169" cy="17383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99</xdr:row>
      <xdr:rowOff>7938</xdr:rowOff>
    </xdr:from>
    <xdr:to>
      <xdr:col>0</xdr:col>
      <xdr:colOff>1281862</xdr:colOff>
      <xdr:row>100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148844001"/>
          <a:ext cx="1138978" cy="170656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26</xdr:row>
      <xdr:rowOff>0</xdr:rowOff>
    </xdr:from>
    <xdr:to>
      <xdr:col>0</xdr:col>
      <xdr:colOff>1332745</xdr:colOff>
      <xdr:row>26</xdr:row>
      <xdr:rowOff>1912937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30524824"/>
          <a:ext cx="1276715" cy="1912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0"/>
  <sheetViews>
    <sheetView tabSelected="1" topLeftCell="A86" zoomScale="85" zoomScaleNormal="85" workbookViewId="0">
      <selection activeCell="H90" sqref="H90"/>
    </sheetView>
  </sheetViews>
  <sheetFormatPr defaultRowHeight="18.75" x14ac:dyDescent="0.3"/>
  <cols>
    <col min="1" max="1" width="20.7109375" customWidth="1"/>
    <col min="2" max="2" width="16.85546875" customWidth="1"/>
    <col min="3" max="3" width="25.7109375" customWidth="1"/>
    <col min="4" max="4" width="20.7109375" customWidth="1"/>
    <col min="5" max="5" width="31.5703125" customWidth="1"/>
    <col min="6" max="6" width="21.42578125" hidden="1" customWidth="1"/>
    <col min="7" max="7" width="17.5703125" style="10" hidden="1" customWidth="1"/>
    <col min="8" max="8" width="15.5703125" style="13" customWidth="1"/>
    <col min="9" max="10" width="13.28515625" customWidth="1"/>
    <col min="11" max="11" width="14.28515625" customWidth="1"/>
    <col min="12" max="12" width="9.140625" customWidth="1"/>
    <col min="13" max="13" width="9.85546875" customWidth="1"/>
    <col min="14" max="14" width="9.5703125" customWidth="1"/>
    <col min="15" max="15" width="10" customWidth="1"/>
    <col min="16" max="16" width="10.140625" customWidth="1"/>
    <col min="17" max="17" width="8.7109375" customWidth="1"/>
    <col min="18" max="19" width="10.140625" customWidth="1"/>
    <col min="20" max="20" width="20.140625" customWidth="1"/>
  </cols>
  <sheetData>
    <row r="1" spans="1:20" ht="15" customHeight="1" x14ac:dyDescent="0.3">
      <c r="B1" s="28" t="s">
        <v>288</v>
      </c>
      <c r="E1" s="30" t="s">
        <v>293</v>
      </c>
    </row>
    <row r="2" spans="1:20" ht="14.25" customHeight="1" x14ac:dyDescent="0.3">
      <c r="B2" s="28" t="s">
        <v>289</v>
      </c>
      <c r="E2" s="31" t="s">
        <v>294</v>
      </c>
    </row>
    <row r="3" spans="1:20" ht="15" customHeight="1" x14ac:dyDescent="0.3">
      <c r="B3" s="28" t="s">
        <v>290</v>
      </c>
      <c r="E3" s="31" t="s">
        <v>295</v>
      </c>
    </row>
    <row r="4" spans="1:20" ht="12.75" customHeight="1" x14ac:dyDescent="0.3">
      <c r="B4" s="28" t="s">
        <v>291</v>
      </c>
      <c r="E4" s="32" t="s">
        <v>296</v>
      </c>
    </row>
    <row r="5" spans="1:20" ht="11.25" customHeight="1" x14ac:dyDescent="0.3">
      <c r="B5" s="29" t="s">
        <v>292</v>
      </c>
    </row>
    <row r="6" spans="1:20" ht="36" customHeight="1" x14ac:dyDescent="0.35">
      <c r="A6" s="2" t="s">
        <v>73</v>
      </c>
      <c r="B6" s="2"/>
      <c r="C6" s="2"/>
      <c r="D6" s="2"/>
      <c r="E6" s="2"/>
      <c r="L6" s="46"/>
      <c r="M6" s="46"/>
      <c r="N6" s="46"/>
      <c r="O6" s="46"/>
      <c r="P6" s="46"/>
      <c r="Q6" s="46"/>
      <c r="R6" s="46"/>
      <c r="S6" s="46"/>
    </row>
    <row r="7" spans="1:20" ht="23.25" customHeight="1" x14ac:dyDescent="0.25">
      <c r="A7" s="49" t="s">
        <v>0</v>
      </c>
      <c r="B7" s="50" t="s">
        <v>105</v>
      </c>
      <c r="C7" s="50" t="s">
        <v>106</v>
      </c>
      <c r="D7" s="50" t="s">
        <v>108</v>
      </c>
      <c r="E7" s="50" t="s">
        <v>107</v>
      </c>
      <c r="F7" s="50" t="s">
        <v>2</v>
      </c>
      <c r="G7" s="52" t="s">
        <v>1</v>
      </c>
      <c r="H7" s="38" t="s">
        <v>203</v>
      </c>
      <c r="I7" s="61" t="s">
        <v>271</v>
      </c>
      <c r="J7" s="61" t="s">
        <v>297</v>
      </c>
      <c r="K7" s="61" t="s">
        <v>272</v>
      </c>
      <c r="L7" s="47">
        <v>42</v>
      </c>
      <c r="M7" s="47">
        <v>44</v>
      </c>
      <c r="N7" s="47">
        <v>46</v>
      </c>
      <c r="O7" s="47">
        <v>48</v>
      </c>
      <c r="P7" s="47">
        <v>50</v>
      </c>
      <c r="Q7" s="47">
        <v>52</v>
      </c>
      <c r="R7" s="47">
        <v>54</v>
      </c>
      <c r="S7" s="47">
        <v>56</v>
      </c>
      <c r="T7" s="44" t="s">
        <v>331</v>
      </c>
    </row>
    <row r="8" spans="1:20" ht="42" customHeight="1" x14ac:dyDescent="0.25">
      <c r="A8" s="49"/>
      <c r="B8" s="51"/>
      <c r="C8" s="51"/>
      <c r="D8" s="51"/>
      <c r="E8" s="51"/>
      <c r="F8" s="51"/>
      <c r="G8" s="52"/>
      <c r="H8" s="39"/>
      <c r="I8" s="62"/>
      <c r="J8" s="63"/>
      <c r="K8" s="63"/>
      <c r="L8" s="48"/>
      <c r="M8" s="48">
        <v>44</v>
      </c>
      <c r="N8" s="48">
        <v>46</v>
      </c>
      <c r="O8" s="48">
        <v>48</v>
      </c>
      <c r="P8" s="48">
        <v>50</v>
      </c>
      <c r="Q8" s="48">
        <v>52</v>
      </c>
      <c r="R8" s="48">
        <v>54</v>
      </c>
      <c r="S8" s="48">
        <v>56</v>
      </c>
      <c r="T8" s="45"/>
    </row>
    <row r="9" spans="1:20" ht="153" customHeight="1" x14ac:dyDescent="0.45">
      <c r="A9" s="1"/>
      <c r="B9" s="16" t="s">
        <v>77</v>
      </c>
      <c r="C9" s="16" t="s">
        <v>110</v>
      </c>
      <c r="D9" s="16" t="s">
        <v>109</v>
      </c>
      <c r="E9" s="17" t="s">
        <v>111</v>
      </c>
      <c r="F9" s="5" t="s">
        <v>3</v>
      </c>
      <c r="G9" s="7" t="s">
        <v>20</v>
      </c>
      <c r="H9" s="24">
        <v>4290</v>
      </c>
      <c r="I9" s="15">
        <f>H9*0.95</f>
        <v>4075.5</v>
      </c>
      <c r="J9" s="15">
        <f>H9*0.9</f>
        <v>3861</v>
      </c>
      <c r="K9" s="15">
        <f>H9*0.85</f>
        <v>3646.5</v>
      </c>
      <c r="L9" s="35" t="s">
        <v>305</v>
      </c>
      <c r="M9" s="35" t="s">
        <v>306</v>
      </c>
      <c r="N9" s="35" t="s">
        <v>307</v>
      </c>
      <c r="O9" s="35" t="s">
        <v>308</v>
      </c>
      <c r="P9" s="35" t="s">
        <v>309</v>
      </c>
      <c r="Q9" s="35" t="s">
        <v>310</v>
      </c>
      <c r="R9" s="35" t="s">
        <v>311</v>
      </c>
      <c r="S9" s="35" t="s">
        <v>312</v>
      </c>
      <c r="T9" s="33" t="s">
        <v>303</v>
      </c>
    </row>
    <row r="10" spans="1:20" ht="153" customHeight="1" x14ac:dyDescent="0.45">
      <c r="B10" s="18" t="s">
        <v>274</v>
      </c>
      <c r="C10" s="16" t="s">
        <v>114</v>
      </c>
      <c r="D10" s="16" t="s">
        <v>113</v>
      </c>
      <c r="E10" s="17" t="s">
        <v>112</v>
      </c>
      <c r="F10" s="5" t="s">
        <v>4</v>
      </c>
      <c r="G10" s="7" t="s">
        <v>21</v>
      </c>
      <c r="H10" s="24">
        <v>2200</v>
      </c>
      <c r="I10" s="15">
        <f t="shared" ref="I10:I13" si="0">H10*0.95</f>
        <v>2090</v>
      </c>
      <c r="J10" s="15">
        <f t="shared" ref="J10:J13" si="1">H10*0.9</f>
        <v>1980</v>
      </c>
      <c r="K10" s="15">
        <f t="shared" ref="K10:K13" si="2">H10*0.85</f>
        <v>1870</v>
      </c>
      <c r="L10" s="35" t="s">
        <v>324</v>
      </c>
      <c r="M10" s="34"/>
      <c r="N10" s="35" t="s">
        <v>314</v>
      </c>
      <c r="O10" s="35" t="s">
        <v>315</v>
      </c>
      <c r="P10" s="35" t="s">
        <v>313</v>
      </c>
      <c r="Q10" s="35" t="s">
        <v>334</v>
      </c>
      <c r="R10" s="35" t="s">
        <v>316</v>
      </c>
      <c r="S10" s="34"/>
      <c r="T10" s="33" t="s">
        <v>303</v>
      </c>
    </row>
    <row r="11" spans="1:20" ht="153" customHeight="1" x14ac:dyDescent="0.45">
      <c r="A11" s="1"/>
      <c r="B11" s="16" t="s">
        <v>275</v>
      </c>
      <c r="C11" s="16" t="s">
        <v>117</v>
      </c>
      <c r="D11" s="16" t="s">
        <v>116</v>
      </c>
      <c r="E11" s="17" t="s">
        <v>115</v>
      </c>
      <c r="F11" s="5" t="s">
        <v>5</v>
      </c>
      <c r="G11" s="7" t="s">
        <v>22</v>
      </c>
      <c r="H11" s="24">
        <v>2000</v>
      </c>
      <c r="I11" s="15">
        <f t="shared" si="0"/>
        <v>1900</v>
      </c>
      <c r="J11" s="15">
        <f t="shared" si="1"/>
        <v>1800</v>
      </c>
      <c r="K11" s="15">
        <f t="shared" si="2"/>
        <v>1700</v>
      </c>
      <c r="L11" s="35" t="s">
        <v>317</v>
      </c>
      <c r="M11" s="36"/>
      <c r="N11" s="36"/>
      <c r="O11" s="35" t="s">
        <v>319</v>
      </c>
      <c r="P11" s="35" t="s">
        <v>320</v>
      </c>
      <c r="Q11" s="35" t="s">
        <v>321</v>
      </c>
      <c r="R11" s="35" t="s">
        <v>335</v>
      </c>
      <c r="S11" s="35" t="s">
        <v>323</v>
      </c>
      <c r="T11" s="33" t="s">
        <v>303</v>
      </c>
    </row>
    <row r="12" spans="1:20" ht="153" customHeight="1" x14ac:dyDescent="0.45">
      <c r="A12" s="1"/>
      <c r="B12" s="16" t="s">
        <v>78</v>
      </c>
      <c r="C12" s="16" t="s">
        <v>119</v>
      </c>
      <c r="D12" s="16" t="s">
        <v>120</v>
      </c>
      <c r="E12" s="17" t="s">
        <v>118</v>
      </c>
      <c r="F12" s="5" t="s">
        <v>6</v>
      </c>
      <c r="G12" s="7" t="s">
        <v>23</v>
      </c>
      <c r="H12" s="24">
        <v>3020</v>
      </c>
      <c r="I12" s="15">
        <f t="shared" si="0"/>
        <v>2869</v>
      </c>
      <c r="J12" s="15">
        <f t="shared" si="1"/>
        <v>2718</v>
      </c>
      <c r="K12" s="15">
        <f t="shared" si="2"/>
        <v>2567</v>
      </c>
      <c r="L12" s="35" t="s">
        <v>317</v>
      </c>
      <c r="M12" s="35" t="s">
        <v>327</v>
      </c>
      <c r="N12" s="35" t="s">
        <v>367</v>
      </c>
      <c r="O12" s="35" t="s">
        <v>308</v>
      </c>
      <c r="P12" s="35" t="s">
        <v>309</v>
      </c>
      <c r="Q12" s="35" t="s">
        <v>310</v>
      </c>
      <c r="R12" s="37"/>
      <c r="S12" s="37"/>
      <c r="T12" s="33" t="s">
        <v>303</v>
      </c>
    </row>
    <row r="13" spans="1:20" ht="153" customHeight="1" x14ac:dyDescent="0.45">
      <c r="A13" s="1"/>
      <c r="B13" s="16" t="s">
        <v>276</v>
      </c>
      <c r="C13" s="16" t="s">
        <v>121</v>
      </c>
      <c r="D13" s="16" t="s">
        <v>122</v>
      </c>
      <c r="E13" s="17" t="s">
        <v>301</v>
      </c>
      <c r="F13" s="5" t="s">
        <v>7</v>
      </c>
      <c r="G13" s="7" t="s">
        <v>28</v>
      </c>
      <c r="H13" s="24">
        <v>2990</v>
      </c>
      <c r="I13" s="15">
        <f t="shared" si="0"/>
        <v>2840.5</v>
      </c>
      <c r="J13" s="15">
        <f t="shared" si="1"/>
        <v>2691</v>
      </c>
      <c r="K13" s="15">
        <f t="shared" si="2"/>
        <v>2541.5</v>
      </c>
      <c r="L13" s="35" t="s">
        <v>341</v>
      </c>
      <c r="M13" s="35" t="s">
        <v>306</v>
      </c>
      <c r="N13" s="35" t="s">
        <v>307</v>
      </c>
      <c r="O13" s="35" t="s">
        <v>308</v>
      </c>
      <c r="P13" s="34"/>
      <c r="Q13" s="34"/>
      <c r="R13" s="34"/>
      <c r="S13" s="34"/>
      <c r="T13" s="33" t="s">
        <v>303</v>
      </c>
    </row>
    <row r="14" spans="1:20" ht="153" customHeight="1" x14ac:dyDescent="0.45">
      <c r="B14" s="16" t="s">
        <v>79</v>
      </c>
      <c r="C14" s="16" t="s">
        <v>124</v>
      </c>
      <c r="D14" s="16" t="s">
        <v>125</v>
      </c>
      <c r="E14" s="19" t="s">
        <v>123</v>
      </c>
      <c r="F14" s="5" t="s">
        <v>12</v>
      </c>
      <c r="G14" s="7" t="s">
        <v>30</v>
      </c>
      <c r="H14" s="24">
        <v>1710</v>
      </c>
      <c r="I14" s="15">
        <f>H14*0.95</f>
        <v>1624.5</v>
      </c>
      <c r="J14" s="15">
        <f t="shared" ref="J14:J18" si="3">H14*0.9</f>
        <v>1539</v>
      </c>
      <c r="K14" s="15">
        <f t="shared" ref="K14:K18" si="4">H14*0.85</f>
        <v>1453.5</v>
      </c>
      <c r="L14" s="34"/>
      <c r="M14" s="34"/>
      <c r="N14" s="34"/>
      <c r="O14" s="35" t="s">
        <v>308</v>
      </c>
      <c r="P14" s="35" t="s">
        <v>309</v>
      </c>
      <c r="Q14" s="35" t="s">
        <v>321</v>
      </c>
      <c r="R14" s="35" t="s">
        <v>325</v>
      </c>
      <c r="S14" s="35" t="s">
        <v>326</v>
      </c>
      <c r="T14" s="33" t="s">
        <v>303</v>
      </c>
    </row>
    <row r="15" spans="1:20" ht="153" customHeight="1" x14ac:dyDescent="0.45">
      <c r="A15" s="1"/>
      <c r="B15" s="16" t="s">
        <v>298</v>
      </c>
      <c r="C15" s="16" t="s">
        <v>173</v>
      </c>
      <c r="D15" s="16" t="s">
        <v>127</v>
      </c>
      <c r="E15" s="19" t="s">
        <v>126</v>
      </c>
      <c r="F15" s="5" t="s">
        <v>8</v>
      </c>
      <c r="G15" s="7" t="s">
        <v>31</v>
      </c>
      <c r="H15" s="24">
        <v>2290</v>
      </c>
      <c r="I15" s="15">
        <f t="shared" ref="I15:I18" si="5">H15*0.95</f>
        <v>2175.5</v>
      </c>
      <c r="J15" s="15">
        <f t="shared" si="3"/>
        <v>2061</v>
      </c>
      <c r="K15" s="15">
        <f t="shared" si="4"/>
        <v>1946.5</v>
      </c>
      <c r="L15" s="36"/>
      <c r="M15" s="36"/>
      <c r="N15" s="36"/>
      <c r="O15" s="36"/>
      <c r="P15" s="34"/>
      <c r="Q15" s="34"/>
      <c r="R15" s="35" t="s">
        <v>311</v>
      </c>
      <c r="S15" s="34"/>
      <c r="T15" s="33" t="s">
        <v>303</v>
      </c>
    </row>
    <row r="16" spans="1:20" ht="153" customHeight="1" x14ac:dyDescent="0.45">
      <c r="A16" s="1"/>
      <c r="B16" s="16" t="s">
        <v>80</v>
      </c>
      <c r="C16" s="16" t="s">
        <v>129</v>
      </c>
      <c r="D16" s="16" t="s">
        <v>109</v>
      </c>
      <c r="E16" s="19" t="s">
        <v>128</v>
      </c>
      <c r="F16" s="5" t="s">
        <v>9</v>
      </c>
      <c r="G16" s="7" t="s">
        <v>32</v>
      </c>
      <c r="H16" s="24">
        <v>2400</v>
      </c>
      <c r="I16" s="15">
        <f t="shared" si="5"/>
        <v>2280</v>
      </c>
      <c r="J16" s="15">
        <f t="shared" si="3"/>
        <v>2160</v>
      </c>
      <c r="K16" s="15">
        <f t="shared" si="4"/>
        <v>2040</v>
      </c>
      <c r="L16" s="35" t="s">
        <v>317</v>
      </c>
      <c r="M16" s="35" t="s">
        <v>306</v>
      </c>
      <c r="N16" s="35" t="s">
        <v>307</v>
      </c>
      <c r="O16" s="35" t="s">
        <v>308</v>
      </c>
      <c r="P16" s="35" t="s">
        <v>309</v>
      </c>
      <c r="Q16" s="35" t="s">
        <v>310</v>
      </c>
      <c r="R16" s="35" t="s">
        <v>311</v>
      </c>
      <c r="S16" s="35" t="s">
        <v>312</v>
      </c>
      <c r="T16" s="33" t="s">
        <v>303</v>
      </c>
    </row>
    <row r="17" spans="1:20" ht="153" customHeight="1" x14ac:dyDescent="0.45">
      <c r="A17" s="1"/>
      <c r="B17" s="16" t="s">
        <v>89</v>
      </c>
      <c r="C17" s="16" t="s">
        <v>131</v>
      </c>
      <c r="D17" s="16" t="s">
        <v>120</v>
      </c>
      <c r="E17" s="19" t="s">
        <v>130</v>
      </c>
      <c r="F17" s="6" t="s">
        <v>10</v>
      </c>
      <c r="G17" s="8" t="s">
        <v>34</v>
      </c>
      <c r="H17" s="24">
        <v>2300</v>
      </c>
      <c r="I17" s="15">
        <f t="shared" si="5"/>
        <v>2185</v>
      </c>
      <c r="J17" s="15">
        <f t="shared" si="3"/>
        <v>2070</v>
      </c>
      <c r="K17" s="15">
        <f t="shared" si="4"/>
        <v>1955</v>
      </c>
      <c r="L17" s="35" t="s">
        <v>328</v>
      </c>
      <c r="M17" s="35" t="s">
        <v>318</v>
      </c>
      <c r="N17" s="37"/>
      <c r="O17" s="35" t="s">
        <v>319</v>
      </c>
      <c r="P17" s="35" t="s">
        <v>320</v>
      </c>
      <c r="Q17" s="35" t="s">
        <v>364</v>
      </c>
      <c r="R17" s="34"/>
      <c r="S17" s="34"/>
      <c r="T17" s="33" t="s">
        <v>303</v>
      </c>
    </row>
    <row r="18" spans="1:20" ht="153" customHeight="1" x14ac:dyDescent="0.45">
      <c r="A18" s="1"/>
      <c r="B18" s="16" t="s">
        <v>277</v>
      </c>
      <c r="C18" s="16" t="s">
        <v>131</v>
      </c>
      <c r="D18" s="16" t="s">
        <v>120</v>
      </c>
      <c r="E18" s="19" t="s">
        <v>132</v>
      </c>
      <c r="F18" s="5" t="s">
        <v>11</v>
      </c>
      <c r="G18" s="7" t="s">
        <v>36</v>
      </c>
      <c r="H18" s="24">
        <v>2000</v>
      </c>
      <c r="I18" s="15">
        <f t="shared" si="5"/>
        <v>1900</v>
      </c>
      <c r="J18" s="15">
        <f t="shared" si="3"/>
        <v>1800</v>
      </c>
      <c r="K18" s="15">
        <f t="shared" si="4"/>
        <v>1700</v>
      </c>
      <c r="L18" s="34"/>
      <c r="M18" s="34"/>
      <c r="N18" s="34"/>
      <c r="O18" s="34"/>
      <c r="P18" s="35" t="s">
        <v>309</v>
      </c>
      <c r="Q18" s="35" t="s">
        <v>310</v>
      </c>
      <c r="R18" s="35" t="s">
        <v>311</v>
      </c>
      <c r="S18" s="35" t="s">
        <v>312</v>
      </c>
      <c r="T18" s="33" t="s">
        <v>303</v>
      </c>
    </row>
    <row r="19" spans="1:20" x14ac:dyDescent="0.3">
      <c r="A19" s="4"/>
      <c r="B19" s="4"/>
      <c r="C19" s="4"/>
      <c r="D19" s="4"/>
      <c r="E19" s="4"/>
      <c r="F19" s="4"/>
      <c r="G19" s="11"/>
      <c r="H19" s="14"/>
      <c r="N19" s="4"/>
      <c r="O19" s="4"/>
      <c r="P19" s="4"/>
      <c r="Q19" s="4"/>
      <c r="R19" s="4"/>
      <c r="S19" s="4"/>
    </row>
    <row r="20" spans="1:20" ht="40.5" customHeight="1" x14ac:dyDescent="0.35">
      <c r="A20" s="2" t="s">
        <v>74</v>
      </c>
      <c r="B20" s="2"/>
      <c r="C20" s="2"/>
      <c r="D20" s="2"/>
      <c r="E20" s="2"/>
      <c r="F20" s="4"/>
      <c r="G20" s="11"/>
      <c r="H20" s="14"/>
      <c r="N20" s="46"/>
      <c r="O20" s="46"/>
      <c r="P20" s="46"/>
      <c r="Q20" s="4"/>
      <c r="R20" s="4"/>
      <c r="S20" s="4"/>
    </row>
    <row r="21" spans="1:20" ht="23.25" customHeight="1" x14ac:dyDescent="0.25">
      <c r="A21" s="49" t="s">
        <v>0</v>
      </c>
      <c r="B21" s="50" t="s">
        <v>105</v>
      </c>
      <c r="C21" s="50" t="s">
        <v>106</v>
      </c>
      <c r="D21" s="50" t="s">
        <v>108</v>
      </c>
      <c r="E21" s="50" t="s">
        <v>107</v>
      </c>
      <c r="F21" s="50" t="s">
        <v>2</v>
      </c>
      <c r="G21" s="52" t="s">
        <v>1</v>
      </c>
      <c r="H21" s="38" t="s">
        <v>203</v>
      </c>
      <c r="I21" s="61" t="s">
        <v>271</v>
      </c>
      <c r="J21" s="61" t="s">
        <v>297</v>
      </c>
      <c r="K21" s="61" t="s">
        <v>272</v>
      </c>
      <c r="L21" s="47">
        <v>42</v>
      </c>
      <c r="M21" s="47">
        <v>44</v>
      </c>
      <c r="N21" s="47">
        <v>46</v>
      </c>
      <c r="O21" s="47">
        <v>48</v>
      </c>
      <c r="P21" s="47">
        <v>50</v>
      </c>
      <c r="Q21" s="47">
        <v>52</v>
      </c>
      <c r="R21" s="47">
        <v>54</v>
      </c>
      <c r="S21" s="47">
        <v>56</v>
      </c>
      <c r="T21" s="44" t="s">
        <v>330</v>
      </c>
    </row>
    <row r="22" spans="1:20" ht="15" customHeight="1" x14ac:dyDescent="0.25">
      <c r="A22" s="49"/>
      <c r="B22" s="51"/>
      <c r="C22" s="51"/>
      <c r="D22" s="51"/>
      <c r="E22" s="51"/>
      <c r="F22" s="51"/>
      <c r="G22" s="52"/>
      <c r="H22" s="39"/>
      <c r="I22" s="62"/>
      <c r="J22" s="62"/>
      <c r="K22" s="62"/>
      <c r="L22" s="48">
        <v>42</v>
      </c>
      <c r="M22" s="48">
        <v>44</v>
      </c>
      <c r="N22" s="48">
        <v>46</v>
      </c>
      <c r="O22" s="48">
        <v>48</v>
      </c>
      <c r="P22" s="48">
        <v>50</v>
      </c>
      <c r="Q22" s="48">
        <v>52</v>
      </c>
      <c r="R22" s="48">
        <v>54</v>
      </c>
      <c r="S22" s="48">
        <v>56</v>
      </c>
      <c r="T22" s="45"/>
    </row>
    <row r="23" spans="1:20" ht="153" customHeight="1" x14ac:dyDescent="0.45">
      <c r="A23" s="3"/>
      <c r="B23" s="16" t="s">
        <v>81</v>
      </c>
      <c r="C23" s="16" t="s">
        <v>110</v>
      </c>
      <c r="D23" s="16" t="s">
        <v>139</v>
      </c>
      <c r="E23" s="19" t="s">
        <v>133</v>
      </c>
      <c r="F23" s="5" t="s">
        <v>13</v>
      </c>
      <c r="G23" s="7" t="s">
        <v>24</v>
      </c>
      <c r="H23" s="24">
        <v>4290</v>
      </c>
      <c r="I23" s="15">
        <f t="shared" ref="I23:I28" si="6">H23*0.95</f>
        <v>4075.5</v>
      </c>
      <c r="J23" s="15">
        <f t="shared" ref="J23:J28" si="7">H23*0.9</f>
        <v>3861</v>
      </c>
      <c r="K23" s="15">
        <f t="shared" ref="K23:K28" si="8">H23*0.85</f>
        <v>3646.5</v>
      </c>
      <c r="L23" s="35" t="s">
        <v>317</v>
      </c>
      <c r="M23" s="35" t="s">
        <v>306</v>
      </c>
      <c r="N23" s="35" t="s">
        <v>307</v>
      </c>
      <c r="O23" s="35" t="s">
        <v>308</v>
      </c>
      <c r="P23" s="35" t="s">
        <v>309</v>
      </c>
      <c r="Q23" s="35" t="s">
        <v>310</v>
      </c>
      <c r="R23" s="35" t="s">
        <v>311</v>
      </c>
      <c r="S23" s="35" t="s">
        <v>312</v>
      </c>
      <c r="T23" s="33" t="s">
        <v>304</v>
      </c>
    </row>
    <row r="24" spans="1:20" ht="153" customHeight="1" x14ac:dyDescent="0.45">
      <c r="A24" s="3"/>
      <c r="B24" s="16" t="s">
        <v>278</v>
      </c>
      <c r="C24" s="16" t="s">
        <v>114</v>
      </c>
      <c r="D24" s="16" t="s">
        <v>134</v>
      </c>
      <c r="E24" s="19" t="s">
        <v>112</v>
      </c>
      <c r="F24" s="5" t="s">
        <v>14</v>
      </c>
      <c r="G24" s="7" t="s">
        <v>25</v>
      </c>
      <c r="H24" s="24">
        <v>2200</v>
      </c>
      <c r="I24" s="15">
        <f t="shared" si="6"/>
        <v>2090</v>
      </c>
      <c r="J24" s="15">
        <f t="shared" si="7"/>
        <v>1980</v>
      </c>
      <c r="K24" s="15">
        <f t="shared" si="8"/>
        <v>1870</v>
      </c>
      <c r="L24" s="35" t="s">
        <v>317</v>
      </c>
      <c r="M24" s="35" t="s">
        <v>333</v>
      </c>
      <c r="N24" s="35" t="s">
        <v>332</v>
      </c>
      <c r="O24" s="35" t="s">
        <v>319</v>
      </c>
      <c r="P24" s="35" t="s">
        <v>313</v>
      </c>
      <c r="Q24" s="35" t="s">
        <v>321</v>
      </c>
      <c r="R24" s="35" t="s">
        <v>325</v>
      </c>
      <c r="S24" s="35" t="s">
        <v>326</v>
      </c>
      <c r="T24" s="33" t="s">
        <v>303</v>
      </c>
    </row>
    <row r="25" spans="1:20" ht="153" customHeight="1" x14ac:dyDescent="0.45">
      <c r="A25" s="3"/>
      <c r="B25" s="16" t="s">
        <v>279</v>
      </c>
      <c r="C25" s="16" t="s">
        <v>117</v>
      </c>
      <c r="D25" s="16" t="s">
        <v>135</v>
      </c>
      <c r="E25" s="19" t="s">
        <v>115</v>
      </c>
      <c r="F25" s="5" t="s">
        <v>15</v>
      </c>
      <c r="G25" s="7" t="s">
        <v>26</v>
      </c>
      <c r="H25" s="24">
        <v>2000</v>
      </c>
      <c r="I25" s="15">
        <f t="shared" si="6"/>
        <v>1900</v>
      </c>
      <c r="J25" s="15">
        <f t="shared" si="7"/>
        <v>1800</v>
      </c>
      <c r="K25" s="15">
        <f t="shared" si="8"/>
        <v>1700</v>
      </c>
      <c r="L25" s="35" t="s">
        <v>324</v>
      </c>
      <c r="M25" s="35" t="s">
        <v>339</v>
      </c>
      <c r="N25" s="35" t="s">
        <v>332</v>
      </c>
      <c r="O25" s="35" t="s">
        <v>319</v>
      </c>
      <c r="P25" s="35" t="s">
        <v>320</v>
      </c>
      <c r="Q25" s="37"/>
      <c r="R25" s="35" t="s">
        <v>335</v>
      </c>
      <c r="S25" s="35" t="s">
        <v>336</v>
      </c>
      <c r="T25" s="33" t="s">
        <v>303</v>
      </c>
    </row>
    <row r="26" spans="1:20" ht="153" customHeight="1" x14ac:dyDescent="0.45">
      <c r="A26" s="3"/>
      <c r="B26" s="16" t="s">
        <v>82</v>
      </c>
      <c r="C26" s="16" t="s">
        <v>137</v>
      </c>
      <c r="D26" s="16" t="s">
        <v>136</v>
      </c>
      <c r="E26" s="19" t="s">
        <v>118</v>
      </c>
      <c r="F26" s="5" t="s">
        <v>16</v>
      </c>
      <c r="G26" s="7" t="s">
        <v>27</v>
      </c>
      <c r="H26" s="24">
        <v>3020</v>
      </c>
      <c r="I26" s="15">
        <f t="shared" si="6"/>
        <v>2869</v>
      </c>
      <c r="J26" s="15">
        <f t="shared" si="7"/>
        <v>2718</v>
      </c>
      <c r="K26" s="15">
        <f t="shared" si="8"/>
        <v>2567</v>
      </c>
      <c r="L26" s="35" t="s">
        <v>317</v>
      </c>
      <c r="M26" s="35" t="s">
        <v>306</v>
      </c>
      <c r="N26" s="35" t="s">
        <v>307</v>
      </c>
      <c r="O26" s="37"/>
      <c r="P26" s="35" t="s">
        <v>309</v>
      </c>
      <c r="Q26" s="35" t="s">
        <v>310</v>
      </c>
      <c r="R26" s="36"/>
      <c r="S26" s="36"/>
      <c r="T26" s="33" t="s">
        <v>304</v>
      </c>
    </row>
    <row r="27" spans="1:20" ht="153" customHeight="1" x14ac:dyDescent="0.45">
      <c r="A27" s="3"/>
      <c r="B27" s="16" t="s">
        <v>350</v>
      </c>
      <c r="C27" s="16" t="s">
        <v>351</v>
      </c>
      <c r="D27" s="16" t="s">
        <v>352</v>
      </c>
      <c r="E27" s="19" t="s">
        <v>126</v>
      </c>
      <c r="F27" s="5" t="s">
        <v>353</v>
      </c>
      <c r="G27" s="7" t="s">
        <v>354</v>
      </c>
      <c r="H27" s="24">
        <v>2290</v>
      </c>
      <c r="I27" s="15">
        <f t="shared" si="6"/>
        <v>2175.5</v>
      </c>
      <c r="J27" s="15">
        <f t="shared" si="7"/>
        <v>2061</v>
      </c>
      <c r="K27" s="15">
        <f t="shared" si="8"/>
        <v>1946.5</v>
      </c>
      <c r="L27" s="36"/>
      <c r="M27" s="36"/>
      <c r="N27" s="35" t="s">
        <v>368</v>
      </c>
      <c r="O27" s="36"/>
      <c r="P27" s="35" t="s">
        <v>309</v>
      </c>
      <c r="Q27" s="36"/>
      <c r="R27" s="37"/>
      <c r="S27" s="35" t="s">
        <v>312</v>
      </c>
      <c r="T27" s="33" t="s">
        <v>303</v>
      </c>
    </row>
    <row r="28" spans="1:20" ht="153" customHeight="1" x14ac:dyDescent="0.45">
      <c r="A28" s="3"/>
      <c r="B28" s="16" t="s">
        <v>280</v>
      </c>
      <c r="C28" s="16" t="s">
        <v>121</v>
      </c>
      <c r="D28" s="16" t="s">
        <v>138</v>
      </c>
      <c r="E28" s="19" t="s">
        <v>300</v>
      </c>
      <c r="F28" s="5" t="s">
        <v>17</v>
      </c>
      <c r="G28" s="7" t="s">
        <v>29</v>
      </c>
      <c r="H28" s="24">
        <v>2990</v>
      </c>
      <c r="I28" s="15">
        <f t="shared" si="6"/>
        <v>2840.5</v>
      </c>
      <c r="J28" s="15">
        <f t="shared" si="7"/>
        <v>2691</v>
      </c>
      <c r="K28" s="15">
        <f t="shared" si="8"/>
        <v>2541.5</v>
      </c>
      <c r="L28" s="35" t="s">
        <v>337</v>
      </c>
      <c r="M28" s="36"/>
      <c r="N28" s="36"/>
      <c r="O28" s="36"/>
      <c r="P28" s="36"/>
      <c r="Q28" s="36"/>
      <c r="R28" s="36"/>
      <c r="S28" s="36"/>
      <c r="T28" s="33" t="s">
        <v>303</v>
      </c>
    </row>
    <row r="29" spans="1:20" ht="153" customHeight="1" x14ac:dyDescent="0.45">
      <c r="A29" s="20"/>
      <c r="B29" s="16" t="s">
        <v>285</v>
      </c>
      <c r="C29" s="16" t="s">
        <v>124</v>
      </c>
      <c r="D29" s="16" t="s">
        <v>125</v>
      </c>
      <c r="E29" s="19" t="s">
        <v>123</v>
      </c>
      <c r="F29" s="5" t="s">
        <v>12</v>
      </c>
      <c r="G29" s="7" t="s">
        <v>30</v>
      </c>
      <c r="H29" s="24">
        <v>1710</v>
      </c>
      <c r="I29" s="15">
        <f t="shared" ref="I29:I31" si="9">H29*0.95</f>
        <v>1624.5</v>
      </c>
      <c r="J29" s="15">
        <f t="shared" ref="J29:J31" si="10">H29*0.9</f>
        <v>1539</v>
      </c>
      <c r="K29" s="15">
        <f t="shared" ref="K29:K31" si="11">H29*0.85</f>
        <v>1453.5</v>
      </c>
      <c r="L29" s="36"/>
      <c r="M29" s="36"/>
      <c r="N29" s="36"/>
      <c r="O29" s="35" t="s">
        <v>308</v>
      </c>
      <c r="P29" s="35" t="s">
        <v>309</v>
      </c>
      <c r="Q29" s="35" t="s">
        <v>321</v>
      </c>
      <c r="R29" s="35" t="s">
        <v>325</v>
      </c>
      <c r="S29" s="35" t="s">
        <v>326</v>
      </c>
      <c r="T29" s="33" t="s">
        <v>303</v>
      </c>
    </row>
    <row r="30" spans="1:20" ht="153" customHeight="1" x14ac:dyDescent="0.45">
      <c r="A30" s="3"/>
      <c r="B30" s="16" t="s">
        <v>83</v>
      </c>
      <c r="C30" s="16" t="s">
        <v>140</v>
      </c>
      <c r="D30" s="16" t="s">
        <v>139</v>
      </c>
      <c r="E30" s="19" t="s">
        <v>141</v>
      </c>
      <c r="F30" s="5" t="s">
        <v>18</v>
      </c>
      <c r="G30" s="7" t="s">
        <v>33</v>
      </c>
      <c r="H30" s="24">
        <v>2400</v>
      </c>
      <c r="I30" s="15">
        <f t="shared" si="9"/>
        <v>2280</v>
      </c>
      <c r="J30" s="15">
        <f t="shared" si="10"/>
        <v>2160</v>
      </c>
      <c r="K30" s="15">
        <f t="shared" si="11"/>
        <v>2040</v>
      </c>
      <c r="L30" s="35" t="s">
        <v>317</v>
      </c>
      <c r="M30" s="35" t="s">
        <v>306</v>
      </c>
      <c r="N30" s="35" t="s">
        <v>307</v>
      </c>
      <c r="O30" s="35" t="s">
        <v>308</v>
      </c>
      <c r="P30" s="35" t="s">
        <v>309</v>
      </c>
      <c r="Q30" s="35" t="s">
        <v>310</v>
      </c>
      <c r="R30" s="35" t="s">
        <v>311</v>
      </c>
      <c r="S30" s="35" t="s">
        <v>312</v>
      </c>
      <c r="T30" s="33" t="s">
        <v>304</v>
      </c>
    </row>
    <row r="31" spans="1:20" ht="153" customHeight="1" x14ac:dyDescent="0.45">
      <c r="A31" s="3"/>
      <c r="B31" s="16" t="s">
        <v>90</v>
      </c>
      <c r="C31" s="16" t="s">
        <v>142</v>
      </c>
      <c r="D31" s="16" t="s">
        <v>136</v>
      </c>
      <c r="E31" s="19" t="s">
        <v>130</v>
      </c>
      <c r="F31" s="5" t="s">
        <v>19</v>
      </c>
      <c r="G31" s="7" t="s">
        <v>35</v>
      </c>
      <c r="H31" s="24">
        <v>2300</v>
      </c>
      <c r="I31" s="15">
        <f t="shared" si="9"/>
        <v>2185</v>
      </c>
      <c r="J31" s="15">
        <f t="shared" si="10"/>
        <v>2070</v>
      </c>
      <c r="K31" s="15">
        <f t="shared" si="11"/>
        <v>1955</v>
      </c>
      <c r="L31" s="35" t="s">
        <v>328</v>
      </c>
      <c r="M31" s="35" t="s">
        <v>318</v>
      </c>
      <c r="N31" s="35" t="s">
        <v>329</v>
      </c>
      <c r="O31" s="35" t="s">
        <v>319</v>
      </c>
      <c r="P31" s="35" t="s">
        <v>338</v>
      </c>
      <c r="Q31" s="35" t="s">
        <v>321</v>
      </c>
      <c r="R31" s="36"/>
      <c r="S31" s="36"/>
      <c r="T31" s="33" t="s">
        <v>304</v>
      </c>
    </row>
    <row r="32" spans="1:20" x14ac:dyDescent="0.3">
      <c r="A32" s="4"/>
      <c r="B32" s="4"/>
      <c r="C32" s="4"/>
      <c r="D32" s="4"/>
      <c r="E32" s="4"/>
      <c r="F32" s="4"/>
      <c r="G32" s="11"/>
      <c r="O32" s="4"/>
      <c r="P32" s="4"/>
      <c r="Q32" s="4"/>
      <c r="R32" s="4"/>
      <c r="S32" s="4"/>
    </row>
    <row r="33" spans="1:20" ht="44.25" customHeight="1" x14ac:dyDescent="0.35">
      <c r="A33" s="2" t="s">
        <v>75</v>
      </c>
      <c r="B33" s="2"/>
      <c r="C33" s="2"/>
      <c r="D33" s="2"/>
      <c r="E33" s="2"/>
      <c r="F33" s="4"/>
      <c r="G33" s="11"/>
      <c r="H33" s="14"/>
      <c r="O33" s="4"/>
      <c r="P33" s="4"/>
      <c r="Q33" s="40"/>
      <c r="R33" s="40"/>
      <c r="S33" s="41"/>
    </row>
    <row r="34" spans="1:20" ht="35.25" customHeight="1" x14ac:dyDescent="0.25">
      <c r="A34" s="49" t="s">
        <v>0</v>
      </c>
      <c r="B34" s="50" t="s">
        <v>105</v>
      </c>
      <c r="C34" s="50" t="s">
        <v>106</v>
      </c>
      <c r="D34" s="50" t="s">
        <v>108</v>
      </c>
      <c r="E34" s="50" t="s">
        <v>107</v>
      </c>
      <c r="F34" s="50" t="s">
        <v>2</v>
      </c>
      <c r="G34" s="52" t="s">
        <v>1</v>
      </c>
      <c r="H34" s="38" t="s">
        <v>203</v>
      </c>
      <c r="I34" s="61" t="s">
        <v>271</v>
      </c>
      <c r="J34" s="61" t="s">
        <v>297</v>
      </c>
      <c r="K34" s="61" t="s">
        <v>272</v>
      </c>
      <c r="L34" s="38">
        <v>42</v>
      </c>
      <c r="M34" s="38">
        <v>44</v>
      </c>
      <c r="N34" s="38">
        <v>46</v>
      </c>
      <c r="O34" s="38">
        <v>48</v>
      </c>
      <c r="P34" s="38">
        <v>50</v>
      </c>
      <c r="Q34" s="38">
        <v>52</v>
      </c>
      <c r="R34" s="38">
        <v>54</v>
      </c>
      <c r="S34" s="38">
        <v>56</v>
      </c>
      <c r="T34" s="44" t="s">
        <v>330</v>
      </c>
    </row>
    <row r="35" spans="1:20" ht="15" customHeight="1" x14ac:dyDescent="0.25">
      <c r="A35" s="49"/>
      <c r="B35" s="51"/>
      <c r="C35" s="51"/>
      <c r="D35" s="51"/>
      <c r="E35" s="51"/>
      <c r="F35" s="51"/>
      <c r="G35" s="52"/>
      <c r="H35" s="39"/>
      <c r="I35" s="63"/>
      <c r="J35" s="63"/>
      <c r="K35" s="63"/>
      <c r="L35" s="39"/>
      <c r="M35" s="39"/>
      <c r="N35" s="39"/>
      <c r="O35" s="39"/>
      <c r="P35" s="39"/>
      <c r="Q35" s="39"/>
      <c r="R35" s="39"/>
      <c r="S35" s="39"/>
      <c r="T35" s="45"/>
    </row>
    <row r="36" spans="1:20" ht="153" customHeight="1" x14ac:dyDescent="0.45">
      <c r="A36" s="1"/>
      <c r="B36" s="16" t="s">
        <v>91</v>
      </c>
      <c r="C36" s="16" t="s">
        <v>145</v>
      </c>
      <c r="D36" s="16" t="s">
        <v>144</v>
      </c>
      <c r="E36" s="16" t="s">
        <v>143</v>
      </c>
      <c r="F36" s="5" t="s">
        <v>37</v>
      </c>
      <c r="G36" s="9" t="s">
        <v>47</v>
      </c>
      <c r="H36" s="24">
        <v>3910</v>
      </c>
      <c r="I36" s="15">
        <f t="shared" ref="I36:I40" si="12">H36*0.95</f>
        <v>3714.5</v>
      </c>
      <c r="J36" s="15">
        <f t="shared" ref="J36:J40" si="13">H36*0.9</f>
        <v>3519</v>
      </c>
      <c r="K36" s="15">
        <f t="shared" ref="K36:K40" si="14">H36*0.85</f>
        <v>3323.5</v>
      </c>
      <c r="L36" s="35" t="s">
        <v>324</v>
      </c>
      <c r="M36" s="35" t="s">
        <v>306</v>
      </c>
      <c r="N36" s="35" t="s">
        <v>307</v>
      </c>
      <c r="O36" s="35" t="s">
        <v>308</v>
      </c>
      <c r="P36" s="36"/>
      <c r="Q36" s="35" t="s">
        <v>310</v>
      </c>
      <c r="R36" s="35" t="s">
        <v>311</v>
      </c>
      <c r="S36" s="35" t="s">
        <v>312</v>
      </c>
      <c r="T36" s="33" t="s">
        <v>303</v>
      </c>
    </row>
    <row r="37" spans="1:20" ht="153" customHeight="1" x14ac:dyDescent="0.45">
      <c r="A37" s="1"/>
      <c r="B37" s="16" t="s">
        <v>84</v>
      </c>
      <c r="C37" s="16" t="s">
        <v>147</v>
      </c>
      <c r="D37" s="16" t="s">
        <v>144</v>
      </c>
      <c r="E37" s="19" t="s">
        <v>130</v>
      </c>
      <c r="F37" s="5" t="s">
        <v>38</v>
      </c>
      <c r="G37" s="9" t="s">
        <v>48</v>
      </c>
      <c r="H37" s="24">
        <v>2620</v>
      </c>
      <c r="I37" s="15">
        <f t="shared" si="12"/>
        <v>2489</v>
      </c>
      <c r="J37" s="15">
        <f t="shared" si="13"/>
        <v>2358</v>
      </c>
      <c r="K37" s="15">
        <f t="shared" si="14"/>
        <v>2227</v>
      </c>
      <c r="L37" s="36"/>
      <c r="M37" s="36"/>
      <c r="N37" s="35" t="s">
        <v>366</v>
      </c>
      <c r="O37" s="36"/>
      <c r="P37" s="36"/>
      <c r="Q37" s="36"/>
      <c r="R37" s="36"/>
      <c r="S37" s="36"/>
      <c r="T37" s="33" t="s">
        <v>303</v>
      </c>
    </row>
    <row r="38" spans="1:20" ht="153" customHeight="1" x14ac:dyDescent="0.45">
      <c r="A38" s="1"/>
      <c r="B38" s="16" t="s">
        <v>85</v>
      </c>
      <c r="C38" s="16" t="s">
        <v>145</v>
      </c>
      <c r="D38" s="16" t="s">
        <v>144</v>
      </c>
      <c r="E38" s="16" t="s">
        <v>148</v>
      </c>
      <c r="F38" s="5" t="s">
        <v>39</v>
      </c>
      <c r="G38" s="9" t="s">
        <v>49</v>
      </c>
      <c r="H38" s="24">
        <v>2240</v>
      </c>
      <c r="I38" s="15">
        <f t="shared" si="12"/>
        <v>2128</v>
      </c>
      <c r="J38" s="15">
        <f t="shared" si="13"/>
        <v>2016</v>
      </c>
      <c r="K38" s="15">
        <f t="shared" si="14"/>
        <v>1904</v>
      </c>
      <c r="L38" s="35" t="s">
        <v>317</v>
      </c>
      <c r="M38" s="35" t="s">
        <v>306</v>
      </c>
      <c r="N38" s="36"/>
      <c r="O38" s="36"/>
      <c r="P38" s="36"/>
      <c r="Q38" s="36"/>
      <c r="R38" s="36"/>
      <c r="S38" s="35" t="s">
        <v>312</v>
      </c>
      <c r="T38" s="33" t="s">
        <v>303</v>
      </c>
    </row>
    <row r="39" spans="1:20" ht="153" customHeight="1" x14ac:dyDescent="0.45">
      <c r="A39" s="1"/>
      <c r="B39" s="16" t="s">
        <v>92</v>
      </c>
      <c r="C39" s="16" t="s">
        <v>150</v>
      </c>
      <c r="D39" s="16" t="s">
        <v>151</v>
      </c>
      <c r="E39" s="16" t="s">
        <v>149</v>
      </c>
      <c r="F39" s="5" t="s">
        <v>40</v>
      </c>
      <c r="G39" s="9" t="s">
        <v>50</v>
      </c>
      <c r="H39" s="24">
        <v>2000</v>
      </c>
      <c r="I39" s="15">
        <f t="shared" si="12"/>
        <v>1900</v>
      </c>
      <c r="J39" s="15">
        <f t="shared" si="13"/>
        <v>1800</v>
      </c>
      <c r="K39" s="15">
        <f t="shared" si="14"/>
        <v>1700</v>
      </c>
      <c r="L39" s="35" t="s">
        <v>370</v>
      </c>
      <c r="M39" s="35" t="s">
        <v>306</v>
      </c>
      <c r="N39" s="35" t="s">
        <v>307</v>
      </c>
      <c r="O39" s="35" t="s">
        <v>308</v>
      </c>
      <c r="P39" s="35" t="s">
        <v>309</v>
      </c>
      <c r="Q39" s="35" t="s">
        <v>369</v>
      </c>
      <c r="R39" s="35" t="s">
        <v>311</v>
      </c>
      <c r="S39" s="35" t="s">
        <v>312</v>
      </c>
      <c r="T39" s="33" t="s">
        <v>304</v>
      </c>
    </row>
    <row r="40" spans="1:20" ht="153" customHeight="1" x14ac:dyDescent="0.45">
      <c r="A40" s="1"/>
      <c r="B40" s="16" t="s">
        <v>86</v>
      </c>
      <c r="C40" s="16" t="s">
        <v>153</v>
      </c>
      <c r="D40" s="16" t="s">
        <v>154</v>
      </c>
      <c r="E40" s="16" t="s">
        <v>152</v>
      </c>
      <c r="F40" s="5" t="s">
        <v>41</v>
      </c>
      <c r="G40" s="9" t="s">
        <v>51</v>
      </c>
      <c r="H40" s="24">
        <v>1600</v>
      </c>
      <c r="I40" s="15">
        <f t="shared" si="12"/>
        <v>1520</v>
      </c>
      <c r="J40" s="15">
        <f t="shared" si="13"/>
        <v>1440</v>
      </c>
      <c r="K40" s="15">
        <f t="shared" si="14"/>
        <v>1360</v>
      </c>
      <c r="L40" s="35" t="s">
        <v>342</v>
      </c>
      <c r="M40" s="35" t="s">
        <v>339</v>
      </c>
      <c r="N40" s="36"/>
      <c r="O40" s="36"/>
      <c r="P40" s="35" t="s">
        <v>338</v>
      </c>
      <c r="Q40" s="37"/>
      <c r="R40" s="35" t="s">
        <v>311</v>
      </c>
      <c r="S40" s="35" t="s">
        <v>312</v>
      </c>
      <c r="T40" s="33" t="s">
        <v>304</v>
      </c>
    </row>
    <row r="41" spans="1:20" ht="153" customHeight="1" x14ac:dyDescent="0.45">
      <c r="A41" s="1"/>
      <c r="B41" s="16" t="s">
        <v>93</v>
      </c>
      <c r="C41" s="16" t="s">
        <v>167</v>
      </c>
      <c r="D41" s="16" t="s">
        <v>168</v>
      </c>
      <c r="E41" s="16" t="s">
        <v>166</v>
      </c>
      <c r="F41" s="5" t="s">
        <v>42</v>
      </c>
      <c r="G41" s="9" t="s">
        <v>52</v>
      </c>
      <c r="H41" s="24">
        <v>2080</v>
      </c>
      <c r="I41" s="15">
        <f t="shared" ref="I41:I45" si="15">H41*0.95</f>
        <v>1976</v>
      </c>
      <c r="J41" s="15">
        <f t="shared" ref="J41:J45" si="16">H41*0.9</f>
        <v>1872</v>
      </c>
      <c r="K41" s="15">
        <f t="shared" ref="K41:K44" si="17">H41*0.85</f>
        <v>1768</v>
      </c>
      <c r="L41" s="35" t="s">
        <v>328</v>
      </c>
      <c r="M41" s="35" t="s">
        <v>306</v>
      </c>
      <c r="N41" s="35" t="s">
        <v>307</v>
      </c>
      <c r="O41" s="35" t="s">
        <v>308</v>
      </c>
      <c r="P41" s="35" t="s">
        <v>338</v>
      </c>
      <c r="Q41" s="35" t="s">
        <v>310</v>
      </c>
      <c r="R41" s="35" t="s">
        <v>311</v>
      </c>
      <c r="S41" s="35" t="s">
        <v>312</v>
      </c>
      <c r="T41" s="33" t="s">
        <v>304</v>
      </c>
    </row>
    <row r="42" spans="1:20" ht="153" customHeight="1" x14ac:dyDescent="0.45">
      <c r="A42" s="1"/>
      <c r="B42" s="16" t="s">
        <v>94</v>
      </c>
      <c r="C42" s="16" t="s">
        <v>165</v>
      </c>
      <c r="D42" s="16" t="s">
        <v>154</v>
      </c>
      <c r="E42" s="19" t="s">
        <v>169</v>
      </c>
      <c r="F42" s="5" t="s">
        <v>43</v>
      </c>
      <c r="G42" s="9" t="s">
        <v>53</v>
      </c>
      <c r="H42" s="24">
        <v>2070</v>
      </c>
      <c r="I42" s="15">
        <f t="shared" si="15"/>
        <v>1966.5</v>
      </c>
      <c r="J42" s="15">
        <f t="shared" si="16"/>
        <v>1863</v>
      </c>
      <c r="K42" s="15">
        <f t="shared" si="17"/>
        <v>1759.5</v>
      </c>
      <c r="L42" s="35" t="s">
        <v>317</v>
      </c>
      <c r="M42" s="37"/>
      <c r="N42" s="35" t="s">
        <v>307</v>
      </c>
      <c r="O42" s="35" t="s">
        <v>308</v>
      </c>
      <c r="P42" s="35" t="s">
        <v>309</v>
      </c>
      <c r="Q42" s="35" t="s">
        <v>310</v>
      </c>
      <c r="R42" s="35" t="s">
        <v>311</v>
      </c>
      <c r="S42" s="35" t="s">
        <v>312</v>
      </c>
      <c r="T42" s="33" t="s">
        <v>304</v>
      </c>
    </row>
    <row r="43" spans="1:20" ht="153" customHeight="1" x14ac:dyDescent="0.45">
      <c r="A43" s="1"/>
      <c r="B43" s="16" t="s">
        <v>287</v>
      </c>
      <c r="C43" s="16" t="s">
        <v>163</v>
      </c>
      <c r="D43" s="16" t="s">
        <v>161</v>
      </c>
      <c r="E43" s="19" t="s">
        <v>118</v>
      </c>
      <c r="F43" s="5" t="s">
        <v>44</v>
      </c>
      <c r="G43" s="9" t="s">
        <v>54</v>
      </c>
      <c r="H43" s="24">
        <v>2730</v>
      </c>
      <c r="I43" s="15">
        <f t="shared" si="15"/>
        <v>2593.5</v>
      </c>
      <c r="J43" s="15">
        <f t="shared" si="16"/>
        <v>2457</v>
      </c>
      <c r="K43" s="15">
        <f t="shared" si="17"/>
        <v>2320.5</v>
      </c>
      <c r="L43" s="35" t="s">
        <v>344</v>
      </c>
      <c r="M43" s="37"/>
      <c r="N43" s="35" t="s">
        <v>307</v>
      </c>
      <c r="O43" s="35" t="s">
        <v>315</v>
      </c>
      <c r="P43" s="35" t="s">
        <v>309</v>
      </c>
      <c r="Q43" s="36"/>
      <c r="R43" s="35" t="s">
        <v>322</v>
      </c>
      <c r="S43" s="35" t="s">
        <v>323</v>
      </c>
      <c r="T43" s="33" t="s">
        <v>303</v>
      </c>
    </row>
    <row r="44" spans="1:20" ht="153" customHeight="1" x14ac:dyDescent="0.45">
      <c r="A44" s="1"/>
      <c r="B44" s="16" t="s">
        <v>95</v>
      </c>
      <c r="C44" s="16" t="s">
        <v>163</v>
      </c>
      <c r="D44" s="16" t="s">
        <v>161</v>
      </c>
      <c r="E44" s="19" t="s">
        <v>162</v>
      </c>
      <c r="F44" s="5" t="s">
        <v>45</v>
      </c>
      <c r="G44" s="9" t="s">
        <v>55</v>
      </c>
      <c r="H44" s="24">
        <v>2710</v>
      </c>
      <c r="I44" s="15">
        <f t="shared" si="15"/>
        <v>2574.5</v>
      </c>
      <c r="J44" s="15">
        <f t="shared" si="16"/>
        <v>2439</v>
      </c>
      <c r="K44" s="15">
        <f t="shared" si="17"/>
        <v>2303.5</v>
      </c>
      <c r="L44" s="35" t="s">
        <v>355</v>
      </c>
      <c r="M44" s="35" t="s">
        <v>306</v>
      </c>
      <c r="N44" s="35" t="s">
        <v>307</v>
      </c>
      <c r="O44" s="35" t="s">
        <v>308</v>
      </c>
      <c r="P44" s="37"/>
      <c r="Q44" s="35" t="s">
        <v>310</v>
      </c>
      <c r="R44" s="36"/>
      <c r="S44" s="36"/>
      <c r="T44" s="33" t="s">
        <v>304</v>
      </c>
    </row>
    <row r="45" spans="1:20" ht="153" customHeight="1" x14ac:dyDescent="0.45">
      <c r="A45" s="1"/>
      <c r="B45" s="16" t="s">
        <v>96</v>
      </c>
      <c r="C45" s="16" t="s">
        <v>171</v>
      </c>
      <c r="D45" s="16" t="s">
        <v>161</v>
      </c>
      <c r="E45" s="16" t="s">
        <v>170</v>
      </c>
      <c r="F45" s="5" t="s">
        <v>46</v>
      </c>
      <c r="G45" s="9" t="s">
        <v>56</v>
      </c>
      <c r="H45" s="24">
        <v>2340</v>
      </c>
      <c r="I45" s="15">
        <f t="shared" si="15"/>
        <v>2223</v>
      </c>
      <c r="J45" s="15">
        <f t="shared" si="16"/>
        <v>2106</v>
      </c>
      <c r="K45" s="15">
        <f>H45*0.85</f>
        <v>1989</v>
      </c>
      <c r="L45" s="35" t="s">
        <v>328</v>
      </c>
      <c r="M45" s="36"/>
      <c r="N45" s="36"/>
      <c r="O45" s="35" t="s">
        <v>308</v>
      </c>
      <c r="P45" s="37"/>
      <c r="Q45" s="35" t="s">
        <v>310</v>
      </c>
      <c r="R45" s="36"/>
      <c r="S45" s="36"/>
      <c r="T45" s="33" t="s">
        <v>304</v>
      </c>
    </row>
    <row r="46" spans="1:20" x14ac:dyDescent="0.3">
      <c r="O46" s="4"/>
      <c r="P46" s="4"/>
      <c r="Q46" s="4"/>
      <c r="R46" s="4"/>
      <c r="S46" s="4"/>
    </row>
    <row r="47" spans="1:20" ht="42.75" customHeight="1" x14ac:dyDescent="0.35">
      <c r="A47" s="2" t="s">
        <v>76</v>
      </c>
      <c r="B47" s="2"/>
      <c r="C47" s="2"/>
      <c r="D47" s="2"/>
      <c r="E47" s="2"/>
      <c r="F47" s="4"/>
      <c r="G47" s="11"/>
      <c r="H47" s="14"/>
      <c r="O47" s="4"/>
      <c r="P47" s="4"/>
      <c r="Q47" s="40"/>
      <c r="R47" s="40"/>
      <c r="S47" s="41"/>
    </row>
    <row r="48" spans="1:20" ht="35.25" customHeight="1" x14ac:dyDescent="0.25">
      <c r="A48" s="49" t="s">
        <v>0</v>
      </c>
      <c r="B48" s="50" t="s">
        <v>105</v>
      </c>
      <c r="C48" s="50" t="s">
        <v>106</v>
      </c>
      <c r="D48" s="50" t="s">
        <v>108</v>
      </c>
      <c r="E48" s="50" t="s">
        <v>107</v>
      </c>
      <c r="F48" s="50" t="s">
        <v>2</v>
      </c>
      <c r="G48" s="52" t="s">
        <v>1</v>
      </c>
      <c r="H48" s="38" t="s">
        <v>273</v>
      </c>
      <c r="I48" s="61" t="s">
        <v>271</v>
      </c>
      <c r="J48" s="61" t="s">
        <v>297</v>
      </c>
      <c r="K48" s="61" t="s">
        <v>272</v>
      </c>
      <c r="L48" s="38">
        <v>42</v>
      </c>
      <c r="M48" s="38">
        <v>44</v>
      </c>
      <c r="N48" s="38">
        <v>46</v>
      </c>
      <c r="O48" s="38">
        <v>48</v>
      </c>
      <c r="P48" s="38">
        <v>50</v>
      </c>
      <c r="Q48" s="38">
        <v>52</v>
      </c>
      <c r="R48" s="38">
        <v>54</v>
      </c>
      <c r="S48" s="38">
        <v>56</v>
      </c>
      <c r="T48" s="44" t="s">
        <v>330</v>
      </c>
    </row>
    <row r="49" spans="1:20" ht="21" customHeight="1" x14ac:dyDescent="0.25">
      <c r="A49" s="49"/>
      <c r="B49" s="51"/>
      <c r="C49" s="51"/>
      <c r="D49" s="51"/>
      <c r="E49" s="51"/>
      <c r="F49" s="51"/>
      <c r="G49" s="52"/>
      <c r="H49" s="39"/>
      <c r="I49" s="63"/>
      <c r="J49" s="63"/>
      <c r="K49" s="63"/>
      <c r="L49" s="39"/>
      <c r="M49" s="39">
        <v>44</v>
      </c>
      <c r="N49" s="39">
        <v>46</v>
      </c>
      <c r="O49" s="39">
        <v>48</v>
      </c>
      <c r="P49" s="39">
        <v>50</v>
      </c>
      <c r="Q49" s="39">
        <v>52</v>
      </c>
      <c r="R49" s="39">
        <v>54</v>
      </c>
      <c r="S49" s="39">
        <v>56</v>
      </c>
      <c r="T49" s="45"/>
    </row>
    <row r="50" spans="1:20" ht="153" customHeight="1" x14ac:dyDescent="0.45">
      <c r="A50" s="1"/>
      <c r="B50" s="16" t="s">
        <v>97</v>
      </c>
      <c r="C50" s="16" t="s">
        <v>157</v>
      </c>
      <c r="D50" s="16" t="s">
        <v>158</v>
      </c>
      <c r="E50" s="19" t="s">
        <v>143</v>
      </c>
      <c r="F50" s="5" t="s">
        <v>57</v>
      </c>
      <c r="G50" s="9" t="s">
        <v>65</v>
      </c>
      <c r="H50" s="24">
        <v>3910</v>
      </c>
      <c r="I50" s="15">
        <f t="shared" ref="I50:I55" si="18">H50*0.95</f>
        <v>3714.5</v>
      </c>
      <c r="J50" s="15">
        <f t="shared" ref="J50:J55" si="19">H50*0.9</f>
        <v>3519</v>
      </c>
      <c r="K50" s="15">
        <f t="shared" ref="K50:K55" si="20">H50*0.85</f>
        <v>3323.5</v>
      </c>
      <c r="L50" s="35" t="s">
        <v>317</v>
      </c>
      <c r="M50" s="36"/>
      <c r="N50" s="35" t="s">
        <v>332</v>
      </c>
      <c r="O50" s="35" t="s">
        <v>356</v>
      </c>
      <c r="P50" s="37"/>
      <c r="Q50" s="36"/>
      <c r="R50" s="36"/>
      <c r="S50" s="36"/>
      <c r="T50" s="33" t="s">
        <v>303</v>
      </c>
    </row>
    <row r="51" spans="1:20" ht="153" customHeight="1" x14ac:dyDescent="0.45">
      <c r="A51" s="1"/>
      <c r="B51" s="16" t="s">
        <v>87</v>
      </c>
      <c r="C51" s="16" t="s">
        <v>157</v>
      </c>
      <c r="D51" s="16" t="s">
        <v>158</v>
      </c>
      <c r="E51" s="19" t="s">
        <v>146</v>
      </c>
      <c r="F51" s="5" t="s">
        <v>58</v>
      </c>
      <c r="G51" s="9" t="s">
        <v>66</v>
      </c>
      <c r="H51" s="24">
        <v>3600</v>
      </c>
      <c r="I51" s="15">
        <f t="shared" si="18"/>
        <v>3420</v>
      </c>
      <c r="J51" s="15">
        <f t="shared" si="19"/>
        <v>3240</v>
      </c>
      <c r="K51" s="15">
        <f t="shared" si="20"/>
        <v>3060</v>
      </c>
      <c r="L51" s="35" t="s">
        <v>317</v>
      </c>
      <c r="M51" s="36"/>
      <c r="N51" s="36"/>
      <c r="O51" s="35" t="s">
        <v>308</v>
      </c>
      <c r="P51" s="36"/>
      <c r="Q51" s="35" t="s">
        <v>310</v>
      </c>
      <c r="R51" s="36"/>
      <c r="S51" s="36"/>
      <c r="T51" s="33" t="s">
        <v>303</v>
      </c>
    </row>
    <row r="52" spans="1:20" ht="153" customHeight="1" x14ac:dyDescent="0.45">
      <c r="A52" s="1"/>
      <c r="B52" s="16" t="s">
        <v>98</v>
      </c>
      <c r="C52" s="16" t="s">
        <v>160</v>
      </c>
      <c r="D52" s="16" t="s">
        <v>158</v>
      </c>
      <c r="E52" s="19" t="s">
        <v>159</v>
      </c>
      <c r="F52" s="5" t="s">
        <v>59</v>
      </c>
      <c r="G52" s="9" t="s">
        <v>67</v>
      </c>
      <c r="H52" s="24">
        <v>2620</v>
      </c>
      <c r="I52" s="15">
        <f t="shared" si="18"/>
        <v>2489</v>
      </c>
      <c r="J52" s="15">
        <f t="shared" si="19"/>
        <v>2358</v>
      </c>
      <c r="K52" s="15">
        <f t="shared" si="20"/>
        <v>2227</v>
      </c>
      <c r="L52" s="36"/>
      <c r="M52" s="36"/>
      <c r="N52" s="36"/>
      <c r="O52" s="35" t="s">
        <v>308</v>
      </c>
      <c r="P52" s="36"/>
      <c r="Q52" s="35" t="s">
        <v>310</v>
      </c>
      <c r="R52" s="36"/>
      <c r="S52" s="36"/>
      <c r="T52" s="33" t="s">
        <v>303</v>
      </c>
    </row>
    <row r="53" spans="1:20" ht="153" customHeight="1" x14ac:dyDescent="0.45">
      <c r="A53" s="1"/>
      <c r="B53" s="16" t="s">
        <v>99</v>
      </c>
      <c r="C53" s="16" t="s">
        <v>157</v>
      </c>
      <c r="D53" s="16" t="s">
        <v>158</v>
      </c>
      <c r="E53" s="19" t="s">
        <v>156</v>
      </c>
      <c r="F53" s="5" t="s">
        <v>60</v>
      </c>
      <c r="G53" s="9" t="s">
        <v>68</v>
      </c>
      <c r="H53" s="24">
        <v>2240</v>
      </c>
      <c r="I53" s="15">
        <f t="shared" si="18"/>
        <v>2128</v>
      </c>
      <c r="J53" s="15">
        <f t="shared" si="19"/>
        <v>2016</v>
      </c>
      <c r="K53" s="15">
        <f t="shared" si="20"/>
        <v>1904</v>
      </c>
      <c r="L53" s="35" t="s">
        <v>349</v>
      </c>
      <c r="M53" s="36"/>
      <c r="N53" s="36"/>
      <c r="O53" s="36"/>
      <c r="P53" s="36"/>
      <c r="Q53" s="36"/>
      <c r="R53" s="36"/>
      <c r="S53" s="36"/>
      <c r="T53" s="33" t="s">
        <v>303</v>
      </c>
    </row>
    <row r="54" spans="1:20" ht="153" customHeight="1" x14ac:dyDescent="0.45">
      <c r="A54" s="1"/>
      <c r="B54" s="16" t="s">
        <v>88</v>
      </c>
      <c r="C54" s="16" t="s">
        <v>150</v>
      </c>
      <c r="D54" s="16" t="s">
        <v>155</v>
      </c>
      <c r="E54" s="19" t="s">
        <v>149</v>
      </c>
      <c r="F54" s="5" t="s">
        <v>61</v>
      </c>
      <c r="G54" s="9" t="s">
        <v>69</v>
      </c>
      <c r="H54" s="24">
        <v>2000</v>
      </c>
      <c r="I54" s="15">
        <f t="shared" si="18"/>
        <v>1900</v>
      </c>
      <c r="J54" s="15">
        <f t="shared" si="19"/>
        <v>1800</v>
      </c>
      <c r="K54" s="15">
        <f t="shared" si="20"/>
        <v>1700</v>
      </c>
      <c r="L54" s="35" t="s">
        <v>371</v>
      </c>
      <c r="M54" s="35" t="s">
        <v>306</v>
      </c>
      <c r="N54" s="35" t="s">
        <v>307</v>
      </c>
      <c r="O54" s="35" t="s">
        <v>308</v>
      </c>
      <c r="P54" s="35" t="s">
        <v>309</v>
      </c>
      <c r="Q54" s="35" t="s">
        <v>310</v>
      </c>
      <c r="R54" s="35" t="s">
        <v>372</v>
      </c>
      <c r="S54" s="35" t="s">
        <v>312</v>
      </c>
      <c r="T54" s="33" t="s">
        <v>304</v>
      </c>
    </row>
    <row r="55" spans="1:20" ht="153" customHeight="1" x14ac:dyDescent="0.45">
      <c r="A55" s="1"/>
      <c r="B55" s="16" t="s">
        <v>100</v>
      </c>
      <c r="C55" s="16" t="s">
        <v>153</v>
      </c>
      <c r="D55" s="16" t="s">
        <v>154</v>
      </c>
      <c r="E55" s="19" t="s">
        <v>152</v>
      </c>
      <c r="F55" s="5" t="s">
        <v>62</v>
      </c>
      <c r="G55" s="9" t="s">
        <v>70</v>
      </c>
      <c r="H55" s="24">
        <v>1600</v>
      </c>
      <c r="I55" s="15">
        <f t="shared" si="18"/>
        <v>1520</v>
      </c>
      <c r="J55" s="15">
        <f t="shared" si="19"/>
        <v>1440</v>
      </c>
      <c r="K55" s="15">
        <f t="shared" si="20"/>
        <v>1360</v>
      </c>
      <c r="L55" s="35" t="s">
        <v>324</v>
      </c>
      <c r="M55" s="35" t="s">
        <v>373</v>
      </c>
      <c r="N55" s="36"/>
      <c r="O55" s="35" t="s">
        <v>365</v>
      </c>
      <c r="P55" s="35" t="s">
        <v>313</v>
      </c>
      <c r="Q55" s="35" t="s">
        <v>334</v>
      </c>
      <c r="R55" s="35" t="s">
        <v>345</v>
      </c>
      <c r="S55" s="35" t="s">
        <v>346</v>
      </c>
      <c r="T55" s="33" t="s">
        <v>304</v>
      </c>
    </row>
    <row r="56" spans="1:20" ht="153" customHeight="1" x14ac:dyDescent="0.45">
      <c r="A56" s="1"/>
      <c r="B56" s="16" t="s">
        <v>101</v>
      </c>
      <c r="C56" s="16" t="s">
        <v>167</v>
      </c>
      <c r="D56" s="16" t="s">
        <v>172</v>
      </c>
      <c r="E56" s="16" t="s">
        <v>166</v>
      </c>
      <c r="F56" s="5" t="s">
        <v>63</v>
      </c>
      <c r="G56" s="9" t="s">
        <v>71</v>
      </c>
      <c r="H56" s="24">
        <v>2080</v>
      </c>
      <c r="I56" s="15">
        <f t="shared" ref="I56:I60" si="21">H56*0.95</f>
        <v>1976</v>
      </c>
      <c r="J56" s="15">
        <f t="shared" ref="J56:J60" si="22">H56*0.9</f>
        <v>1872</v>
      </c>
      <c r="K56" s="15">
        <f t="shared" ref="K56:K60" si="23">H56*0.85</f>
        <v>1768</v>
      </c>
      <c r="L56" s="35" t="s">
        <v>317</v>
      </c>
      <c r="M56" s="37"/>
      <c r="N56" s="35" t="s">
        <v>307</v>
      </c>
      <c r="O56" s="35" t="s">
        <v>308</v>
      </c>
      <c r="P56" s="35" t="s">
        <v>309</v>
      </c>
      <c r="Q56" s="35" t="s">
        <v>310</v>
      </c>
      <c r="R56" s="35" t="s">
        <v>311</v>
      </c>
      <c r="S56" s="35" t="s">
        <v>312</v>
      </c>
      <c r="T56" s="33" t="s">
        <v>304</v>
      </c>
    </row>
    <row r="57" spans="1:20" ht="153" customHeight="1" x14ac:dyDescent="0.45">
      <c r="A57" s="1"/>
      <c r="B57" s="16" t="s">
        <v>102</v>
      </c>
      <c r="C57" s="16" t="s">
        <v>165</v>
      </c>
      <c r="D57" s="16" t="s">
        <v>154</v>
      </c>
      <c r="E57" s="16" t="s">
        <v>164</v>
      </c>
      <c r="F57" s="5" t="s">
        <v>64</v>
      </c>
      <c r="G57" s="9" t="s">
        <v>72</v>
      </c>
      <c r="H57" s="24">
        <v>2070</v>
      </c>
      <c r="I57" s="15">
        <f t="shared" si="21"/>
        <v>1966.5</v>
      </c>
      <c r="J57" s="15">
        <f t="shared" si="22"/>
        <v>1863</v>
      </c>
      <c r="K57" s="15">
        <f>H57*0.85</f>
        <v>1759.5</v>
      </c>
      <c r="L57" s="35" t="s">
        <v>337</v>
      </c>
      <c r="M57" s="37"/>
      <c r="N57" s="37"/>
      <c r="O57" s="35" t="s">
        <v>308</v>
      </c>
      <c r="P57" s="35" t="s">
        <v>309</v>
      </c>
      <c r="Q57" s="37"/>
      <c r="R57" s="35" t="s">
        <v>311</v>
      </c>
      <c r="S57" s="35" t="s">
        <v>312</v>
      </c>
      <c r="T57" s="33" t="s">
        <v>304</v>
      </c>
    </row>
    <row r="58" spans="1:20" ht="153" customHeight="1" x14ac:dyDescent="0.45">
      <c r="A58" s="1"/>
      <c r="B58" s="16" t="s">
        <v>286</v>
      </c>
      <c r="C58" s="16" t="s">
        <v>163</v>
      </c>
      <c r="D58" s="16" t="s">
        <v>161</v>
      </c>
      <c r="E58" s="19" t="s">
        <v>118</v>
      </c>
      <c r="F58" s="5" t="s">
        <v>44</v>
      </c>
      <c r="G58" s="9" t="s">
        <v>54</v>
      </c>
      <c r="H58" s="24">
        <v>2730</v>
      </c>
      <c r="I58" s="15">
        <f t="shared" si="21"/>
        <v>2593.5</v>
      </c>
      <c r="J58" s="15">
        <f t="shared" si="22"/>
        <v>2457</v>
      </c>
      <c r="K58" s="15">
        <f t="shared" si="23"/>
        <v>2320.5</v>
      </c>
      <c r="L58" s="35" t="s">
        <v>324</v>
      </c>
      <c r="M58" s="37"/>
      <c r="N58" s="35" t="s">
        <v>307</v>
      </c>
      <c r="O58" s="35" t="s">
        <v>315</v>
      </c>
      <c r="P58" s="35" t="s">
        <v>357</v>
      </c>
      <c r="Q58" s="36"/>
      <c r="R58" s="35" t="s">
        <v>358</v>
      </c>
      <c r="S58" s="35" t="s">
        <v>359</v>
      </c>
      <c r="T58" s="33" t="s">
        <v>303</v>
      </c>
    </row>
    <row r="59" spans="1:20" ht="153" customHeight="1" x14ac:dyDescent="0.45">
      <c r="A59" s="1"/>
      <c r="B59" s="16" t="s">
        <v>103</v>
      </c>
      <c r="C59" s="16" t="s">
        <v>163</v>
      </c>
      <c r="D59" s="16" t="s">
        <v>161</v>
      </c>
      <c r="E59" s="19" t="s">
        <v>162</v>
      </c>
      <c r="F59" s="5" t="s">
        <v>45</v>
      </c>
      <c r="G59" s="9" t="s">
        <v>55</v>
      </c>
      <c r="H59" s="24">
        <v>2710</v>
      </c>
      <c r="I59" s="15">
        <f t="shared" si="21"/>
        <v>2574.5</v>
      </c>
      <c r="J59" s="15">
        <f t="shared" si="22"/>
        <v>2439</v>
      </c>
      <c r="K59" s="15">
        <f t="shared" si="23"/>
        <v>2303.5</v>
      </c>
      <c r="L59" s="35" t="s">
        <v>317</v>
      </c>
      <c r="M59" s="35" t="s">
        <v>306</v>
      </c>
      <c r="N59" s="35" t="s">
        <v>307</v>
      </c>
      <c r="O59" s="37"/>
      <c r="P59" s="35" t="s">
        <v>343</v>
      </c>
      <c r="Q59" s="35" t="s">
        <v>310</v>
      </c>
      <c r="R59" s="36"/>
      <c r="S59" s="36"/>
      <c r="T59" s="33" t="s">
        <v>304</v>
      </c>
    </row>
    <row r="60" spans="1:20" ht="153" customHeight="1" x14ac:dyDescent="0.45">
      <c r="A60" s="1"/>
      <c r="B60" s="16" t="s">
        <v>104</v>
      </c>
      <c r="C60" s="16" t="s">
        <v>171</v>
      </c>
      <c r="D60" s="16" t="s">
        <v>161</v>
      </c>
      <c r="E60" s="16" t="s">
        <v>170</v>
      </c>
      <c r="F60" s="5" t="s">
        <v>46</v>
      </c>
      <c r="G60" s="9" t="s">
        <v>56</v>
      </c>
      <c r="H60" s="24">
        <v>2340</v>
      </c>
      <c r="I60" s="15">
        <f t="shared" si="21"/>
        <v>2223</v>
      </c>
      <c r="J60" s="15">
        <f t="shared" si="22"/>
        <v>2106</v>
      </c>
      <c r="K60" s="15">
        <f t="shared" si="23"/>
        <v>1989</v>
      </c>
      <c r="L60" s="35" t="s">
        <v>328</v>
      </c>
      <c r="M60" s="35" t="s">
        <v>306</v>
      </c>
      <c r="N60" s="37"/>
      <c r="O60" s="35" t="s">
        <v>308</v>
      </c>
      <c r="P60" s="37"/>
      <c r="Q60" s="35" t="s">
        <v>310</v>
      </c>
      <c r="R60" s="36"/>
      <c r="S60" s="36"/>
      <c r="T60" s="33" t="s">
        <v>304</v>
      </c>
    </row>
    <row r="61" spans="1:20" x14ac:dyDescent="0.3">
      <c r="O61" s="4"/>
      <c r="P61" s="4"/>
      <c r="Q61" s="4"/>
      <c r="R61" s="4"/>
      <c r="S61" s="4"/>
    </row>
    <row r="62" spans="1:20" ht="42" customHeight="1" x14ac:dyDescent="0.35">
      <c r="A62" s="12" t="s">
        <v>174</v>
      </c>
      <c r="D62" s="10"/>
      <c r="E62" s="13"/>
      <c r="F62" s="13"/>
      <c r="G62" s="13"/>
      <c r="P62" s="4"/>
      <c r="Q62" s="40"/>
      <c r="R62" s="40"/>
      <c r="S62" s="41"/>
    </row>
    <row r="63" spans="1:20" ht="39.75" customHeight="1" x14ac:dyDescent="0.25">
      <c r="A63" s="53" t="s">
        <v>0</v>
      </c>
      <c r="B63" s="53" t="s">
        <v>204</v>
      </c>
      <c r="C63" s="53" t="s">
        <v>106</v>
      </c>
      <c r="D63" s="53" t="s">
        <v>108</v>
      </c>
      <c r="E63" s="53" t="s">
        <v>107</v>
      </c>
      <c r="F63" s="57" t="s">
        <v>175</v>
      </c>
      <c r="G63" s="59" t="s">
        <v>176</v>
      </c>
      <c r="H63" s="57" t="s">
        <v>203</v>
      </c>
      <c r="I63" s="55" t="s">
        <v>271</v>
      </c>
      <c r="J63" s="55" t="s">
        <v>297</v>
      </c>
      <c r="K63" s="55" t="s">
        <v>272</v>
      </c>
      <c r="L63" s="42">
        <v>42</v>
      </c>
      <c r="M63" s="42">
        <v>44</v>
      </c>
      <c r="N63" s="42">
        <v>46</v>
      </c>
      <c r="O63" s="42">
        <v>48</v>
      </c>
      <c r="P63" s="42">
        <v>50</v>
      </c>
      <c r="Q63" s="42">
        <v>52</v>
      </c>
      <c r="R63" s="42">
        <v>54</v>
      </c>
      <c r="S63" s="42">
        <v>56</v>
      </c>
      <c r="T63" s="44" t="s">
        <v>302</v>
      </c>
    </row>
    <row r="64" spans="1:20" ht="15" customHeight="1" x14ac:dyDescent="0.25">
      <c r="A64" s="54"/>
      <c r="B64" s="54"/>
      <c r="C64" s="54"/>
      <c r="D64" s="54"/>
      <c r="E64" s="54"/>
      <c r="F64" s="58"/>
      <c r="G64" s="60"/>
      <c r="H64" s="58"/>
      <c r="I64" s="56"/>
      <c r="J64" s="56"/>
      <c r="K64" s="56"/>
      <c r="L64" s="43">
        <v>42</v>
      </c>
      <c r="M64" s="43">
        <v>44</v>
      </c>
      <c r="N64" s="43">
        <v>46</v>
      </c>
      <c r="O64" s="43">
        <v>48</v>
      </c>
      <c r="P64" s="43">
        <v>50</v>
      </c>
      <c r="Q64" s="43">
        <v>52</v>
      </c>
      <c r="R64" s="43">
        <v>54</v>
      </c>
      <c r="S64" s="43">
        <v>56</v>
      </c>
      <c r="T64" s="45"/>
    </row>
    <row r="65" spans="1:20" ht="156.75" customHeight="1" x14ac:dyDescent="0.45">
      <c r="A65" s="1"/>
      <c r="B65" s="16" t="s">
        <v>177</v>
      </c>
      <c r="C65" s="16" t="s">
        <v>210</v>
      </c>
      <c r="D65" s="7" t="s">
        <v>209</v>
      </c>
      <c r="E65" s="16" t="s">
        <v>208</v>
      </c>
      <c r="F65" s="15" t="e">
        <f>VLOOKUP($D65,'[1]Свод с ценами'!$B$3:$M$81,10,)</f>
        <v>#N/A</v>
      </c>
      <c r="G65" s="15" t="e">
        <f>VLOOKUP($D65,'[1]Свод с ценами'!$B$3:$M$81,11,)</f>
        <v>#N/A</v>
      </c>
      <c r="H65" s="23">
        <v>3570</v>
      </c>
      <c r="I65" s="15">
        <f t="shared" ref="I65:I70" si="24">H65*0.95</f>
        <v>3391.5</v>
      </c>
      <c r="J65" s="15">
        <f>H65*0.9</f>
        <v>3213</v>
      </c>
      <c r="K65" s="15">
        <f>H65*0.85</f>
        <v>3034.5</v>
      </c>
      <c r="L65" s="35" t="s">
        <v>317</v>
      </c>
      <c r="M65" s="35" t="s">
        <v>306</v>
      </c>
      <c r="N65" s="35" t="s">
        <v>307</v>
      </c>
      <c r="O65" s="35" t="s">
        <v>308</v>
      </c>
      <c r="P65" s="35" t="s">
        <v>309</v>
      </c>
      <c r="Q65" s="35" t="s">
        <v>310</v>
      </c>
      <c r="R65" s="36"/>
      <c r="S65" s="35" t="s">
        <v>312</v>
      </c>
      <c r="T65" s="33" t="s">
        <v>303</v>
      </c>
    </row>
    <row r="66" spans="1:20" ht="153" customHeight="1" x14ac:dyDescent="0.45">
      <c r="A66" s="1"/>
      <c r="B66" s="16" t="s">
        <v>178</v>
      </c>
      <c r="C66" s="16" t="s">
        <v>212</v>
      </c>
      <c r="D66" s="7" t="s">
        <v>213</v>
      </c>
      <c r="E66" s="19" t="s">
        <v>211</v>
      </c>
      <c r="F66" s="15" t="e">
        <f>VLOOKUP($D66,'[1]Свод с ценами'!$B$3:$M$81,10,)</f>
        <v>#N/A</v>
      </c>
      <c r="G66" s="15" t="e">
        <f>VLOOKUP($D66,'[1]Свод с ценами'!$B$3:$M$81,11,)</f>
        <v>#N/A</v>
      </c>
      <c r="H66" s="23">
        <v>3600</v>
      </c>
      <c r="I66" s="15">
        <f t="shared" si="24"/>
        <v>3420</v>
      </c>
      <c r="J66" s="15">
        <f t="shared" ref="J66:J70" si="25">H66*0.9</f>
        <v>3240</v>
      </c>
      <c r="K66" s="15">
        <f t="shared" ref="K66:K70" si="26">H66*0.85</f>
        <v>3060</v>
      </c>
      <c r="L66" s="35" t="s">
        <v>317</v>
      </c>
      <c r="M66" s="35" t="s">
        <v>306</v>
      </c>
      <c r="N66" s="35" t="s">
        <v>307</v>
      </c>
      <c r="O66" s="35" t="s">
        <v>308</v>
      </c>
      <c r="P66" s="37"/>
      <c r="Q66" s="35" t="s">
        <v>310</v>
      </c>
      <c r="R66" s="36"/>
      <c r="S66" s="36"/>
      <c r="T66" s="33" t="s">
        <v>304</v>
      </c>
    </row>
    <row r="67" spans="1:20" ht="153" customHeight="1" x14ac:dyDescent="0.45">
      <c r="A67" s="1"/>
      <c r="B67" s="16" t="s">
        <v>179</v>
      </c>
      <c r="C67" s="16" t="s">
        <v>215</v>
      </c>
      <c r="D67" s="7" t="s">
        <v>216</v>
      </c>
      <c r="E67" s="19" t="s">
        <v>214</v>
      </c>
      <c r="F67" s="15" t="e">
        <f>VLOOKUP($D67,'[1]Свод с ценами'!$B$3:$M$81,10,)</f>
        <v>#N/A</v>
      </c>
      <c r="G67" s="15" t="e">
        <f>VLOOKUP($D67,'[1]Свод с ценами'!$B$3:$M$81,11,)</f>
        <v>#N/A</v>
      </c>
      <c r="H67" s="23">
        <v>2700</v>
      </c>
      <c r="I67" s="15">
        <f t="shared" si="24"/>
        <v>2565</v>
      </c>
      <c r="J67" s="15">
        <f t="shared" si="25"/>
        <v>2430</v>
      </c>
      <c r="K67" s="15">
        <f t="shared" si="26"/>
        <v>2295</v>
      </c>
      <c r="L67" s="35" t="s">
        <v>363</v>
      </c>
      <c r="M67" s="35" t="s">
        <v>306</v>
      </c>
      <c r="N67" s="35" t="s">
        <v>307</v>
      </c>
      <c r="O67" s="35" t="s">
        <v>308</v>
      </c>
      <c r="P67" s="35" t="s">
        <v>309</v>
      </c>
      <c r="Q67" s="35" t="s">
        <v>310</v>
      </c>
      <c r="R67" s="36"/>
      <c r="S67" s="36"/>
      <c r="T67" s="33" t="s">
        <v>304</v>
      </c>
    </row>
    <row r="68" spans="1:20" ht="153" customHeight="1" x14ac:dyDescent="0.45">
      <c r="A68" s="1"/>
      <c r="B68" s="16" t="s">
        <v>180</v>
      </c>
      <c r="C68" s="16" t="s">
        <v>215</v>
      </c>
      <c r="D68" s="7" t="s">
        <v>216</v>
      </c>
      <c r="E68" s="26" t="s">
        <v>219</v>
      </c>
      <c r="F68" s="15" t="e">
        <f>VLOOKUP($D68,'[1]Свод с ценами'!$B$3:$M$81,10,)</f>
        <v>#N/A</v>
      </c>
      <c r="G68" s="15" t="e">
        <f>VLOOKUP($D68,'[1]Свод с ценами'!$B$3:$M$81,11,)</f>
        <v>#N/A</v>
      </c>
      <c r="H68" s="23">
        <v>2200</v>
      </c>
      <c r="I68" s="15">
        <f t="shared" si="24"/>
        <v>2090</v>
      </c>
      <c r="J68" s="15">
        <f t="shared" si="25"/>
        <v>1980</v>
      </c>
      <c r="K68" s="15">
        <f t="shared" si="26"/>
        <v>1870</v>
      </c>
      <c r="L68" s="35" t="s">
        <v>317</v>
      </c>
      <c r="M68" s="35" t="s">
        <v>318</v>
      </c>
      <c r="N68" s="35" t="s">
        <v>332</v>
      </c>
      <c r="O68" s="35" t="s">
        <v>319</v>
      </c>
      <c r="P68" s="35" t="s">
        <v>361</v>
      </c>
      <c r="Q68" s="35" t="s">
        <v>362</v>
      </c>
      <c r="R68" s="35" t="s">
        <v>311</v>
      </c>
      <c r="S68" s="36"/>
      <c r="T68" s="33" t="s">
        <v>304</v>
      </c>
    </row>
    <row r="69" spans="1:20" ht="153" customHeight="1" x14ac:dyDescent="0.45">
      <c r="A69" s="1"/>
      <c r="B69" s="16" t="s">
        <v>181</v>
      </c>
      <c r="C69" s="16" t="s">
        <v>215</v>
      </c>
      <c r="D69" s="7" t="s">
        <v>216</v>
      </c>
      <c r="E69" s="16" t="s">
        <v>218</v>
      </c>
      <c r="F69" s="15" t="e">
        <f>VLOOKUP($D69,'[1]Свод с ценами'!$B$3:$M$81,10,)</f>
        <v>#N/A</v>
      </c>
      <c r="G69" s="15" t="e">
        <f>VLOOKUP($D69,'[1]Свод с ценами'!$B$3:$M$81,11,)</f>
        <v>#N/A</v>
      </c>
      <c r="H69" s="23">
        <v>2200</v>
      </c>
      <c r="I69" s="15">
        <f t="shared" si="24"/>
        <v>2090</v>
      </c>
      <c r="J69" s="15">
        <f t="shared" si="25"/>
        <v>1980</v>
      </c>
      <c r="K69" s="15">
        <f t="shared" si="26"/>
        <v>1870</v>
      </c>
      <c r="L69" s="35" t="s">
        <v>317</v>
      </c>
      <c r="M69" s="35" t="s">
        <v>306</v>
      </c>
      <c r="N69" s="35" t="s">
        <v>307</v>
      </c>
      <c r="O69" s="35" t="s">
        <v>308</v>
      </c>
      <c r="P69" s="36"/>
      <c r="Q69" s="36"/>
      <c r="R69" s="36"/>
      <c r="S69" s="36"/>
      <c r="T69" s="33" t="s">
        <v>304</v>
      </c>
    </row>
    <row r="70" spans="1:20" ht="147" customHeight="1" x14ac:dyDescent="0.45">
      <c r="A70" s="1"/>
      <c r="B70" s="16" t="s">
        <v>182</v>
      </c>
      <c r="C70" s="16" t="s">
        <v>167</v>
      </c>
      <c r="D70" s="7" t="s">
        <v>155</v>
      </c>
      <c r="E70" s="16" t="s">
        <v>166</v>
      </c>
      <c r="F70" s="15" t="e">
        <f>VLOOKUP($D70,'[1]Свод с ценами'!$B$3:$M$81,10,)</f>
        <v>#N/A</v>
      </c>
      <c r="G70" s="15" t="e">
        <f>VLOOKUP($D70,'[1]Свод с ценами'!$B$3:$M$81,11,)</f>
        <v>#N/A</v>
      </c>
      <c r="H70" s="23">
        <v>1840</v>
      </c>
      <c r="I70" s="15">
        <f t="shared" si="24"/>
        <v>1748</v>
      </c>
      <c r="J70" s="15">
        <f t="shared" si="25"/>
        <v>1656</v>
      </c>
      <c r="K70" s="15">
        <f t="shared" si="26"/>
        <v>1564</v>
      </c>
      <c r="L70" s="35" t="s">
        <v>317</v>
      </c>
      <c r="M70" s="35" t="s">
        <v>306</v>
      </c>
      <c r="N70" s="35" t="s">
        <v>307</v>
      </c>
      <c r="O70" s="35" t="s">
        <v>308</v>
      </c>
      <c r="P70" s="35" t="s">
        <v>309</v>
      </c>
      <c r="Q70" s="35" t="s">
        <v>310</v>
      </c>
      <c r="R70" s="35" t="s">
        <v>311</v>
      </c>
      <c r="S70" s="35" t="s">
        <v>312</v>
      </c>
      <c r="T70" s="33" t="s">
        <v>304</v>
      </c>
    </row>
    <row r="71" spans="1:20" ht="132.75" customHeight="1" x14ac:dyDescent="0.45">
      <c r="A71" s="1"/>
      <c r="B71" s="16" t="s">
        <v>183</v>
      </c>
      <c r="C71" s="16" t="s">
        <v>221</v>
      </c>
      <c r="D71" s="7" t="s">
        <v>222</v>
      </c>
      <c r="E71" s="16" t="s">
        <v>220</v>
      </c>
      <c r="F71" s="15" t="e">
        <f>VLOOKUP($D71,'[1]Свод с ценами'!$B$3:$M$81,10,)</f>
        <v>#N/A</v>
      </c>
      <c r="G71" s="15" t="e">
        <f>VLOOKUP($D71,'[1]Свод с ценами'!$B$3:$M$81,11,)</f>
        <v>#N/A</v>
      </c>
      <c r="H71" s="22">
        <v>2090</v>
      </c>
      <c r="I71" s="15">
        <f>H71*0.95</f>
        <v>1985.5</v>
      </c>
      <c r="J71" s="15">
        <f>H71*0.9</f>
        <v>1881</v>
      </c>
      <c r="K71" s="15">
        <f>H71*0.85</f>
        <v>1776.5</v>
      </c>
      <c r="L71" s="35" t="s">
        <v>355</v>
      </c>
      <c r="M71" s="35" t="s">
        <v>306</v>
      </c>
      <c r="N71" s="35" t="s">
        <v>307</v>
      </c>
      <c r="O71" s="35" t="s">
        <v>308</v>
      </c>
      <c r="P71" s="35" t="s">
        <v>309</v>
      </c>
      <c r="Q71" s="35" t="s">
        <v>310</v>
      </c>
      <c r="R71" s="35" t="s">
        <v>311</v>
      </c>
      <c r="S71" s="35" t="s">
        <v>312</v>
      </c>
      <c r="T71" s="33" t="s">
        <v>303</v>
      </c>
    </row>
    <row r="72" spans="1:20" ht="153" customHeight="1" x14ac:dyDescent="0.45">
      <c r="A72" s="1"/>
      <c r="B72" s="16" t="s">
        <v>184</v>
      </c>
      <c r="C72" s="16" t="s">
        <v>224</v>
      </c>
      <c r="D72" s="7" t="s">
        <v>209</v>
      </c>
      <c r="E72" s="16" t="s">
        <v>223</v>
      </c>
      <c r="F72" s="15" t="e">
        <f>VLOOKUP($D72,'[1]Свод с ценами'!$B$3:$M$81,10,)</f>
        <v>#N/A</v>
      </c>
      <c r="G72" s="15" t="e">
        <f>VLOOKUP($D72,'[1]Свод с ценами'!$B$3:$M$81,11,)</f>
        <v>#N/A</v>
      </c>
      <c r="H72" s="23">
        <v>2040</v>
      </c>
      <c r="I72" s="15">
        <f>H72*0.95</f>
        <v>1938</v>
      </c>
      <c r="J72" s="15">
        <f>H72*0.9</f>
        <v>1836</v>
      </c>
      <c r="K72" s="15">
        <f>H72*0.85</f>
        <v>1734</v>
      </c>
      <c r="L72" s="35" t="s">
        <v>349</v>
      </c>
      <c r="M72" s="36"/>
      <c r="N72" s="35" t="s">
        <v>307</v>
      </c>
      <c r="O72" s="36"/>
      <c r="P72" s="35" t="s">
        <v>309</v>
      </c>
      <c r="Q72" s="35" t="s">
        <v>310</v>
      </c>
      <c r="R72" s="35" t="s">
        <v>311</v>
      </c>
      <c r="S72" s="35" t="s">
        <v>312</v>
      </c>
      <c r="T72" s="33" t="s">
        <v>303</v>
      </c>
    </row>
    <row r="73" spans="1:20" ht="23.25" customHeight="1" x14ac:dyDescent="0.3">
      <c r="D73" s="10"/>
      <c r="E73" s="13"/>
      <c r="F73" s="13"/>
      <c r="G73" s="13"/>
      <c r="H73" s="21"/>
      <c r="O73" s="4"/>
      <c r="P73" s="4"/>
      <c r="Q73" s="4"/>
      <c r="R73" s="4"/>
      <c r="S73" s="4"/>
    </row>
    <row r="74" spans="1:20" ht="46.5" customHeight="1" x14ac:dyDescent="0.35">
      <c r="A74" s="12" t="s">
        <v>185</v>
      </c>
      <c r="D74" s="10"/>
      <c r="E74" s="13"/>
      <c r="F74" s="13"/>
      <c r="G74" s="13"/>
      <c r="H74" s="21"/>
      <c r="P74" s="4"/>
      <c r="Q74" s="40"/>
      <c r="R74" s="40"/>
      <c r="S74" s="41"/>
    </row>
    <row r="75" spans="1:20" ht="38.25" customHeight="1" x14ac:dyDescent="0.25">
      <c r="A75" s="53" t="s">
        <v>0</v>
      </c>
      <c r="B75" s="53" t="s">
        <v>204</v>
      </c>
      <c r="C75" s="53" t="s">
        <v>106</v>
      </c>
      <c r="D75" s="53" t="s">
        <v>108</v>
      </c>
      <c r="E75" s="53" t="s">
        <v>107</v>
      </c>
      <c r="F75" s="57" t="s">
        <v>175</v>
      </c>
      <c r="G75" s="59" t="s">
        <v>176</v>
      </c>
      <c r="H75" s="57" t="s">
        <v>203</v>
      </c>
      <c r="I75" s="55" t="s">
        <v>271</v>
      </c>
      <c r="J75" s="55" t="s">
        <v>297</v>
      </c>
      <c r="K75" s="55" t="s">
        <v>272</v>
      </c>
      <c r="L75" s="42">
        <v>42</v>
      </c>
      <c r="M75" s="42">
        <v>44</v>
      </c>
      <c r="N75" s="42">
        <v>46</v>
      </c>
      <c r="O75" s="42">
        <v>48</v>
      </c>
      <c r="P75" s="42">
        <v>50</v>
      </c>
      <c r="Q75" s="42">
        <v>52</v>
      </c>
      <c r="R75" s="42">
        <v>54</v>
      </c>
      <c r="S75" s="42">
        <v>56</v>
      </c>
      <c r="T75" s="44" t="s">
        <v>330</v>
      </c>
    </row>
    <row r="76" spans="1:20" ht="15" customHeight="1" x14ac:dyDescent="0.25">
      <c r="A76" s="54"/>
      <c r="B76" s="54"/>
      <c r="C76" s="54"/>
      <c r="D76" s="54"/>
      <c r="E76" s="54"/>
      <c r="F76" s="58"/>
      <c r="G76" s="60"/>
      <c r="H76" s="58"/>
      <c r="I76" s="56"/>
      <c r="J76" s="56"/>
      <c r="K76" s="56"/>
      <c r="L76" s="43">
        <v>42</v>
      </c>
      <c r="M76" s="43">
        <v>44</v>
      </c>
      <c r="N76" s="43">
        <v>46</v>
      </c>
      <c r="O76" s="43">
        <v>48</v>
      </c>
      <c r="P76" s="43">
        <v>50</v>
      </c>
      <c r="Q76" s="43">
        <v>52</v>
      </c>
      <c r="R76" s="43">
        <v>54</v>
      </c>
      <c r="S76" s="43">
        <v>56</v>
      </c>
      <c r="T76" s="45"/>
    </row>
    <row r="77" spans="1:20" ht="147" customHeight="1" x14ac:dyDescent="0.45">
      <c r="A77" s="1"/>
      <c r="B77" s="16" t="s">
        <v>186</v>
      </c>
      <c r="C77" s="16" t="s">
        <v>258</v>
      </c>
      <c r="D77" s="7" t="s">
        <v>232</v>
      </c>
      <c r="E77" s="19" t="s">
        <v>230</v>
      </c>
      <c r="F77" s="15" t="e">
        <f>VLOOKUP($D77,'[1]Свод с ценами'!$B$3:$M$81,10,)</f>
        <v>#N/A</v>
      </c>
      <c r="G77" s="15" t="e">
        <f>VLOOKUP($D77,'[1]Свод с ценами'!$B$3:$M$81,11,)</f>
        <v>#N/A</v>
      </c>
      <c r="H77" s="23">
        <v>2350</v>
      </c>
      <c r="I77" s="15">
        <f>H77*0.95</f>
        <v>2232.5</v>
      </c>
      <c r="J77" s="15">
        <f>H77*0.9</f>
        <v>2115</v>
      </c>
      <c r="K77" s="15">
        <f>H77*0.85</f>
        <v>1997.5</v>
      </c>
      <c r="L77" s="35" t="s">
        <v>324</v>
      </c>
      <c r="M77" s="35" t="s">
        <v>339</v>
      </c>
      <c r="N77" s="35" t="s">
        <v>332</v>
      </c>
      <c r="O77" s="35" t="s">
        <v>315</v>
      </c>
      <c r="P77" s="35" t="s">
        <v>343</v>
      </c>
      <c r="Q77" s="35" t="s">
        <v>375</v>
      </c>
      <c r="R77" s="35" t="s">
        <v>322</v>
      </c>
      <c r="S77" s="35" t="s">
        <v>323</v>
      </c>
      <c r="T77" s="33" t="s">
        <v>304</v>
      </c>
    </row>
    <row r="78" spans="1:20" ht="153" customHeight="1" x14ac:dyDescent="0.45">
      <c r="A78" s="1"/>
      <c r="B78" s="16" t="s">
        <v>187</v>
      </c>
      <c r="C78" s="16" t="s">
        <v>245</v>
      </c>
      <c r="D78" s="7" t="s">
        <v>244</v>
      </c>
      <c r="E78" s="16" t="s">
        <v>243</v>
      </c>
      <c r="F78" s="15" t="e">
        <f>VLOOKUP($D78,'[1]Свод с ценами'!$B$3:$M$81,10,)</f>
        <v>#N/A</v>
      </c>
      <c r="G78" s="15" t="e">
        <f>VLOOKUP($D78,'[1]Свод с ценами'!$B$3:$M$81,11,)</f>
        <v>#N/A</v>
      </c>
      <c r="H78" s="23">
        <v>2470</v>
      </c>
      <c r="I78" s="15">
        <f t="shared" ref="I78:I81" si="27">H78*0.95</f>
        <v>2346.5</v>
      </c>
      <c r="J78" s="15">
        <f t="shared" ref="J78:J81" si="28">H78*0.9</f>
        <v>2223</v>
      </c>
      <c r="K78" s="15">
        <f t="shared" ref="K78:K81" si="29">H78*0.85</f>
        <v>2099.5</v>
      </c>
      <c r="L78" s="37"/>
      <c r="M78" s="35" t="s">
        <v>306</v>
      </c>
      <c r="N78" s="35" t="s">
        <v>348</v>
      </c>
      <c r="O78" s="35" t="s">
        <v>308</v>
      </c>
      <c r="P78" s="35" t="s">
        <v>338</v>
      </c>
      <c r="Q78" s="35" t="s">
        <v>310</v>
      </c>
      <c r="R78" s="35" t="s">
        <v>311</v>
      </c>
      <c r="S78" s="35" t="s">
        <v>312</v>
      </c>
      <c r="T78" s="33" t="s">
        <v>303</v>
      </c>
    </row>
    <row r="79" spans="1:20" ht="153" customHeight="1" x14ac:dyDescent="0.45">
      <c r="A79" s="1"/>
      <c r="B79" s="16" t="s">
        <v>281</v>
      </c>
      <c r="C79" s="16" t="s">
        <v>252</v>
      </c>
      <c r="D79" s="7" t="s">
        <v>248</v>
      </c>
      <c r="E79" s="19" t="s">
        <v>299</v>
      </c>
      <c r="F79" s="15" t="e">
        <f>VLOOKUP($D79,'[1]Свод с ценами'!$B$3:$M$81,10,)</f>
        <v>#N/A</v>
      </c>
      <c r="G79" s="15" t="e">
        <f>VLOOKUP($D79,'[1]Свод с ценами'!$B$3:$M$81,11,)</f>
        <v>#N/A</v>
      </c>
      <c r="H79" s="23">
        <v>3500</v>
      </c>
      <c r="I79" s="15">
        <f t="shared" si="27"/>
        <v>3325</v>
      </c>
      <c r="J79" s="15">
        <f t="shared" si="28"/>
        <v>3150</v>
      </c>
      <c r="K79" s="15">
        <f t="shared" si="29"/>
        <v>2975</v>
      </c>
      <c r="L79" s="35" t="s">
        <v>337</v>
      </c>
      <c r="M79" s="36"/>
      <c r="N79" s="36"/>
      <c r="O79" s="36"/>
      <c r="P79" s="36"/>
      <c r="Q79" s="36"/>
      <c r="R79" s="36"/>
      <c r="S79" s="36"/>
      <c r="T79" s="33" t="s">
        <v>303</v>
      </c>
    </row>
    <row r="80" spans="1:20" ht="153" customHeight="1" x14ac:dyDescent="0.45">
      <c r="A80" s="1"/>
      <c r="B80" s="16" t="s">
        <v>188</v>
      </c>
      <c r="C80" s="16" t="s">
        <v>247</v>
      </c>
      <c r="D80" s="7" t="s">
        <v>244</v>
      </c>
      <c r="E80" s="16" t="s">
        <v>246</v>
      </c>
      <c r="F80" s="15" t="e">
        <f>VLOOKUP($D80,'[1]Свод с ценами'!$B$3:$M$81,10,)</f>
        <v>#N/A</v>
      </c>
      <c r="G80" s="15" t="e">
        <f>VLOOKUP($D80,'[1]Свод с ценами'!$B$3:$M$81,11,)</f>
        <v>#N/A</v>
      </c>
      <c r="H80" s="23">
        <v>3280</v>
      </c>
      <c r="I80" s="15">
        <f t="shared" si="27"/>
        <v>3116</v>
      </c>
      <c r="J80" s="15">
        <f t="shared" si="28"/>
        <v>2952</v>
      </c>
      <c r="K80" s="15">
        <f t="shared" si="29"/>
        <v>2788</v>
      </c>
      <c r="L80" s="35" t="s">
        <v>324</v>
      </c>
      <c r="M80" s="35" t="s">
        <v>306</v>
      </c>
      <c r="N80" s="35" t="s">
        <v>307</v>
      </c>
      <c r="O80" s="35" t="s">
        <v>308</v>
      </c>
      <c r="P80" s="35" t="s">
        <v>309</v>
      </c>
      <c r="Q80" s="35" t="s">
        <v>310</v>
      </c>
      <c r="R80" s="35" t="s">
        <v>311</v>
      </c>
      <c r="S80" s="35" t="s">
        <v>312</v>
      </c>
      <c r="T80" s="33" t="s">
        <v>303</v>
      </c>
    </row>
    <row r="81" spans="1:20" ht="153" customHeight="1" x14ac:dyDescent="0.45">
      <c r="A81" s="1"/>
      <c r="B81" s="16" t="s">
        <v>282</v>
      </c>
      <c r="C81" s="16" t="s">
        <v>250</v>
      </c>
      <c r="D81" s="7" t="s">
        <v>251</v>
      </c>
      <c r="E81" s="19" t="s">
        <v>249</v>
      </c>
      <c r="F81" s="15" t="e">
        <f>VLOOKUP($D81,'[1]Свод с ценами'!$B$3:$M$81,10,)</f>
        <v>#N/A</v>
      </c>
      <c r="G81" s="15" t="e">
        <f>VLOOKUP($D81,'[1]Свод с ценами'!$B$3:$M$81,11,)</f>
        <v>#N/A</v>
      </c>
      <c r="H81" s="23">
        <v>2300</v>
      </c>
      <c r="I81" s="15">
        <f t="shared" si="27"/>
        <v>2185</v>
      </c>
      <c r="J81" s="15">
        <f t="shared" si="28"/>
        <v>2070</v>
      </c>
      <c r="K81" s="15">
        <f t="shared" si="29"/>
        <v>1955</v>
      </c>
      <c r="L81" s="35" t="s">
        <v>337</v>
      </c>
      <c r="M81" s="37"/>
      <c r="N81" s="36"/>
      <c r="O81" s="36"/>
      <c r="P81" s="35" t="s">
        <v>320</v>
      </c>
      <c r="Q81" s="35" t="s">
        <v>374</v>
      </c>
      <c r="R81" s="35" t="s">
        <v>325</v>
      </c>
      <c r="S81" s="35" t="s">
        <v>326</v>
      </c>
      <c r="T81" s="33" t="s">
        <v>304</v>
      </c>
    </row>
    <row r="82" spans="1:20" ht="153" customHeight="1" x14ac:dyDescent="0.45">
      <c r="A82" s="1"/>
      <c r="B82" s="16" t="s">
        <v>189</v>
      </c>
      <c r="C82" s="16" t="s">
        <v>247</v>
      </c>
      <c r="D82" s="7" t="s">
        <v>244</v>
      </c>
      <c r="E82" s="16" t="s">
        <v>217</v>
      </c>
      <c r="F82" s="15" t="e">
        <f>VLOOKUP($D82,'[1]Свод с ценами'!$B$3:$M$81,10,)</f>
        <v>#N/A</v>
      </c>
      <c r="G82" s="15" t="e">
        <f>VLOOKUP($D82,'[1]Свод с ценами'!$B$3:$M$81,11,)</f>
        <v>#N/A</v>
      </c>
      <c r="H82" s="27">
        <v>2200</v>
      </c>
      <c r="I82" s="15">
        <f>H82*0.95</f>
        <v>2090</v>
      </c>
      <c r="J82" s="15">
        <f>H82*0.9</f>
        <v>1980</v>
      </c>
      <c r="K82" s="15">
        <f>H82*0.85</f>
        <v>1870</v>
      </c>
      <c r="L82" s="35" t="s">
        <v>337</v>
      </c>
      <c r="M82" s="35" t="s">
        <v>306</v>
      </c>
      <c r="N82" s="35" t="s">
        <v>307</v>
      </c>
      <c r="O82" s="35" t="s">
        <v>308</v>
      </c>
      <c r="P82" s="35" t="s">
        <v>343</v>
      </c>
      <c r="Q82" s="35" t="s">
        <v>310</v>
      </c>
      <c r="R82" s="35" t="s">
        <v>311</v>
      </c>
      <c r="S82" s="35" t="s">
        <v>312</v>
      </c>
      <c r="T82" s="33" t="s">
        <v>303</v>
      </c>
    </row>
    <row r="83" spans="1:20" ht="153" customHeight="1" x14ac:dyDescent="0.45">
      <c r="A83" s="1"/>
      <c r="B83" s="16" t="s">
        <v>190</v>
      </c>
      <c r="C83" s="16" t="s">
        <v>255</v>
      </c>
      <c r="D83" s="7" t="s">
        <v>254</v>
      </c>
      <c r="E83" s="16" t="s">
        <v>253</v>
      </c>
      <c r="F83" s="15" t="e">
        <f>VLOOKUP($D83,'[1]Свод с ценами'!$B$3:$M$81,10,)</f>
        <v>#N/A</v>
      </c>
      <c r="G83" s="15" t="e">
        <f>VLOOKUP($D83,'[1]Свод с ценами'!$B$3:$M$81,11,)</f>
        <v>#N/A</v>
      </c>
      <c r="H83" s="27">
        <v>1900</v>
      </c>
      <c r="I83" s="15">
        <f t="shared" ref="I83:I85" si="30">H83*0.95</f>
        <v>1805</v>
      </c>
      <c r="J83" s="15">
        <f t="shared" ref="J83:J85" si="31">H83*0.9</f>
        <v>1710</v>
      </c>
      <c r="K83" s="15">
        <f t="shared" ref="K83:K85" si="32">H83*0.85</f>
        <v>1615</v>
      </c>
      <c r="L83" s="35" t="s">
        <v>337</v>
      </c>
      <c r="M83" s="35" t="s">
        <v>306</v>
      </c>
      <c r="N83" s="35" t="s">
        <v>307</v>
      </c>
      <c r="O83" s="35" t="s">
        <v>308</v>
      </c>
      <c r="P83" s="35" t="s">
        <v>309</v>
      </c>
      <c r="Q83" s="35" t="s">
        <v>310</v>
      </c>
      <c r="R83" s="35" t="s">
        <v>311</v>
      </c>
      <c r="S83" s="35" t="s">
        <v>312</v>
      </c>
      <c r="T83" s="33" t="s">
        <v>304</v>
      </c>
    </row>
    <row r="84" spans="1:20" ht="153" customHeight="1" x14ac:dyDescent="0.45">
      <c r="A84" s="1"/>
      <c r="B84" s="16" t="s">
        <v>283</v>
      </c>
      <c r="C84" s="16" t="s">
        <v>257</v>
      </c>
      <c r="D84" s="7" t="s">
        <v>234</v>
      </c>
      <c r="E84" s="16" t="s">
        <v>256</v>
      </c>
      <c r="F84" s="15" t="e">
        <f>VLOOKUP($D84,'[1]Свод с ценами'!$B$3:$M$81,10,)</f>
        <v>#N/A</v>
      </c>
      <c r="G84" s="15" t="e">
        <f>VLOOKUP($D84,'[1]Свод с ценами'!$B$3:$M$81,11,)</f>
        <v>#N/A</v>
      </c>
      <c r="H84" s="27">
        <v>1730</v>
      </c>
      <c r="I84" s="15">
        <f t="shared" si="30"/>
        <v>1643.5</v>
      </c>
      <c r="J84" s="15">
        <f t="shared" si="31"/>
        <v>1557</v>
      </c>
      <c r="K84" s="15">
        <f t="shared" si="32"/>
        <v>1470.5</v>
      </c>
      <c r="L84" s="36"/>
      <c r="M84" s="36"/>
      <c r="N84" s="36"/>
      <c r="O84" s="36"/>
      <c r="P84" s="36"/>
      <c r="Q84" s="35" t="s">
        <v>310</v>
      </c>
      <c r="R84" s="35" t="s">
        <v>311</v>
      </c>
      <c r="S84" s="35" t="s">
        <v>312</v>
      </c>
      <c r="T84" s="33" t="s">
        <v>303</v>
      </c>
    </row>
    <row r="85" spans="1:20" ht="153" customHeight="1" x14ac:dyDescent="0.45">
      <c r="A85" s="1"/>
      <c r="B85" s="16" t="s">
        <v>191</v>
      </c>
      <c r="C85" s="16" t="s">
        <v>260</v>
      </c>
      <c r="D85" s="7" t="s">
        <v>233</v>
      </c>
      <c r="E85" s="19" t="s">
        <v>259</v>
      </c>
      <c r="F85" s="15" t="e">
        <f>VLOOKUP($D85,'[1]Свод с ценами'!$B$3:$M$81,10,)</f>
        <v>#N/A</v>
      </c>
      <c r="G85" s="15" t="e">
        <f>VLOOKUP($D85,'[1]Свод с ценами'!$B$3:$M$81,11,)</f>
        <v>#N/A</v>
      </c>
      <c r="H85" s="27">
        <v>2160</v>
      </c>
      <c r="I85" s="15">
        <f t="shared" si="30"/>
        <v>2052</v>
      </c>
      <c r="J85" s="15">
        <f t="shared" si="31"/>
        <v>1944</v>
      </c>
      <c r="K85" s="15">
        <f t="shared" si="32"/>
        <v>1836</v>
      </c>
      <c r="L85" s="35" t="s">
        <v>355</v>
      </c>
      <c r="M85" s="37"/>
      <c r="N85" s="37"/>
      <c r="O85" s="37"/>
      <c r="P85" s="37"/>
      <c r="Q85" s="35" t="s">
        <v>334</v>
      </c>
      <c r="R85" s="35" t="s">
        <v>311</v>
      </c>
      <c r="S85" s="35" t="s">
        <v>312</v>
      </c>
      <c r="T85" s="33" t="s">
        <v>304</v>
      </c>
    </row>
    <row r="86" spans="1:20" x14ac:dyDescent="0.3">
      <c r="D86" s="10"/>
      <c r="E86" s="13"/>
      <c r="F86" s="13"/>
      <c r="G86" s="13"/>
      <c r="H86" s="21"/>
      <c r="O86" s="4"/>
      <c r="P86" s="4"/>
      <c r="Q86" s="4"/>
      <c r="R86" s="4"/>
      <c r="S86" s="4"/>
    </row>
    <row r="87" spans="1:20" ht="37.5" customHeight="1" x14ac:dyDescent="0.35">
      <c r="A87" s="12" t="s">
        <v>192</v>
      </c>
      <c r="D87" s="10"/>
      <c r="E87" s="13"/>
      <c r="F87" s="13"/>
      <c r="G87" s="13"/>
      <c r="H87" s="25"/>
      <c r="Q87" s="40"/>
      <c r="R87" s="40"/>
      <c r="S87" s="41"/>
    </row>
    <row r="88" spans="1:20" ht="32.25" customHeight="1" x14ac:dyDescent="0.25">
      <c r="A88" s="53" t="s">
        <v>0</v>
      </c>
      <c r="B88" s="53" t="s">
        <v>204</v>
      </c>
      <c r="C88" s="53" t="s">
        <v>106</v>
      </c>
      <c r="D88" s="53" t="s">
        <v>108</v>
      </c>
      <c r="E88" s="53" t="s">
        <v>107</v>
      </c>
      <c r="F88" s="57" t="s">
        <v>175</v>
      </c>
      <c r="G88" s="59" t="s">
        <v>176</v>
      </c>
      <c r="H88" s="57" t="s">
        <v>203</v>
      </c>
      <c r="I88" s="55" t="s">
        <v>271</v>
      </c>
      <c r="J88" s="55" t="s">
        <v>297</v>
      </c>
      <c r="K88" s="55" t="s">
        <v>272</v>
      </c>
      <c r="L88" s="42">
        <v>42</v>
      </c>
      <c r="M88" s="42">
        <v>44</v>
      </c>
      <c r="N88" s="42">
        <v>46</v>
      </c>
      <c r="O88" s="42">
        <v>48</v>
      </c>
      <c r="P88" s="42">
        <v>50</v>
      </c>
      <c r="Q88" s="42">
        <v>52</v>
      </c>
      <c r="R88" s="42">
        <v>54</v>
      </c>
      <c r="S88" s="42">
        <v>56</v>
      </c>
      <c r="T88" s="44" t="s">
        <v>330</v>
      </c>
    </row>
    <row r="89" spans="1:20" ht="23.25" customHeight="1" x14ac:dyDescent="0.25">
      <c r="A89" s="54"/>
      <c r="B89" s="54"/>
      <c r="C89" s="54"/>
      <c r="D89" s="54"/>
      <c r="E89" s="54"/>
      <c r="F89" s="58"/>
      <c r="G89" s="60"/>
      <c r="H89" s="58"/>
      <c r="I89" s="56"/>
      <c r="J89" s="56"/>
      <c r="K89" s="56"/>
      <c r="L89" s="43"/>
      <c r="M89" s="43">
        <v>44</v>
      </c>
      <c r="N89" s="43">
        <v>46</v>
      </c>
      <c r="O89" s="43">
        <v>48</v>
      </c>
      <c r="P89" s="43">
        <v>50</v>
      </c>
      <c r="Q89" s="43">
        <v>52</v>
      </c>
      <c r="R89" s="43">
        <v>54</v>
      </c>
      <c r="S89" s="43">
        <v>56</v>
      </c>
      <c r="T89" s="45"/>
    </row>
    <row r="90" spans="1:20" ht="153" customHeight="1" x14ac:dyDescent="0.45">
      <c r="A90" s="1"/>
      <c r="B90" s="16" t="s">
        <v>193</v>
      </c>
      <c r="C90" s="16" t="s">
        <v>227</v>
      </c>
      <c r="D90" s="7" t="s">
        <v>226</v>
      </c>
      <c r="E90" s="19" t="s">
        <v>225</v>
      </c>
      <c r="F90" s="15" t="e">
        <f>VLOOKUP($D90,'[1]Свод с ценами'!$B$3:$M$81,10,)</f>
        <v>#N/A</v>
      </c>
      <c r="G90" s="15" t="e">
        <f>VLOOKUP($D90,'[1]Свод с ценами'!$B$3:$M$81,11,)</f>
        <v>#N/A</v>
      </c>
      <c r="H90" s="27">
        <v>3700</v>
      </c>
      <c r="I90" s="15">
        <f>H90*0.95</f>
        <v>3515</v>
      </c>
      <c r="J90" s="15">
        <f>H90*0.9</f>
        <v>3330</v>
      </c>
      <c r="K90" s="15">
        <f>H90*0.85</f>
        <v>3145</v>
      </c>
      <c r="L90" s="35" t="s">
        <v>337</v>
      </c>
      <c r="M90" s="35" t="s">
        <v>306</v>
      </c>
      <c r="N90" s="35" t="s">
        <v>307</v>
      </c>
      <c r="O90" s="35" t="s">
        <v>308</v>
      </c>
      <c r="P90" s="35" t="s">
        <v>309</v>
      </c>
      <c r="Q90" s="36"/>
      <c r="R90" s="35" t="s">
        <v>311</v>
      </c>
      <c r="S90" s="35" t="s">
        <v>312</v>
      </c>
      <c r="T90" s="33" t="s">
        <v>304</v>
      </c>
    </row>
    <row r="91" spans="1:20" ht="153" customHeight="1" x14ac:dyDescent="0.45">
      <c r="A91" s="1"/>
      <c r="B91" s="16" t="s">
        <v>284</v>
      </c>
      <c r="C91" s="16" t="s">
        <v>231</v>
      </c>
      <c r="D91" s="7" t="s">
        <v>228</v>
      </c>
      <c r="E91" s="19" t="s">
        <v>230</v>
      </c>
      <c r="F91" s="15" t="e">
        <f>VLOOKUP($D91,'[1]Свод с ценами'!$B$3:$M$81,10,)</f>
        <v>#N/A</v>
      </c>
      <c r="G91" s="15" t="e">
        <f>VLOOKUP($D91,'[1]Свод с ценами'!$B$3:$M$81,11,)</f>
        <v>#N/A</v>
      </c>
      <c r="H91" s="27">
        <v>2600</v>
      </c>
      <c r="I91" s="15">
        <f t="shared" ref="I91:I94" si="33">H91*0.95</f>
        <v>2470</v>
      </c>
      <c r="J91" s="15">
        <f t="shared" ref="J91:J94" si="34">H91*0.9</f>
        <v>2340</v>
      </c>
      <c r="K91" s="15">
        <f t="shared" ref="K91:K94" si="35">H91*0.85</f>
        <v>2210</v>
      </c>
      <c r="L91" s="36"/>
      <c r="M91" s="35" t="s">
        <v>306</v>
      </c>
      <c r="N91" s="36"/>
      <c r="O91" s="36"/>
      <c r="P91" s="36"/>
      <c r="Q91" s="35" t="s">
        <v>310</v>
      </c>
      <c r="R91" s="35" t="s">
        <v>325</v>
      </c>
      <c r="S91" s="35" t="s">
        <v>326</v>
      </c>
      <c r="T91" s="33" t="s">
        <v>303</v>
      </c>
    </row>
    <row r="92" spans="1:20" ht="161.25" customHeight="1" x14ac:dyDescent="0.45">
      <c r="A92" s="1"/>
      <c r="B92" s="16" t="s">
        <v>194</v>
      </c>
      <c r="C92" s="16" t="s">
        <v>236</v>
      </c>
      <c r="D92" s="7" t="s">
        <v>229</v>
      </c>
      <c r="E92" s="17" t="s">
        <v>235</v>
      </c>
      <c r="F92" s="15" t="e">
        <f>VLOOKUP($D92,'[1]Свод с ценами'!$B$3:$M$81,10,)</f>
        <v>#N/A</v>
      </c>
      <c r="G92" s="15" t="e">
        <f>VLOOKUP($D92,'[1]Свод с ценами'!$B$3:$M$81,11,)</f>
        <v>#N/A</v>
      </c>
      <c r="H92" s="27">
        <v>3590</v>
      </c>
      <c r="I92" s="15">
        <f t="shared" si="33"/>
        <v>3410.5</v>
      </c>
      <c r="J92" s="15">
        <f t="shared" si="34"/>
        <v>3231</v>
      </c>
      <c r="K92" s="15">
        <f t="shared" si="35"/>
        <v>3051.5</v>
      </c>
      <c r="L92" s="35" t="s">
        <v>337</v>
      </c>
      <c r="M92" s="35" t="s">
        <v>306</v>
      </c>
      <c r="N92" s="35" t="s">
        <v>307</v>
      </c>
      <c r="O92" s="35" t="s">
        <v>308</v>
      </c>
      <c r="P92" s="35" t="s">
        <v>309</v>
      </c>
      <c r="Q92" s="35" t="s">
        <v>310</v>
      </c>
      <c r="R92" s="36"/>
      <c r="S92" s="36"/>
      <c r="T92" s="33" t="s">
        <v>303</v>
      </c>
    </row>
    <row r="93" spans="1:20" ht="153" customHeight="1" x14ac:dyDescent="0.45">
      <c r="A93" s="1"/>
      <c r="B93" s="16" t="s">
        <v>195</v>
      </c>
      <c r="C93" s="16" t="s">
        <v>239</v>
      </c>
      <c r="D93" s="7" t="s">
        <v>238</v>
      </c>
      <c r="E93" s="19" t="s">
        <v>237</v>
      </c>
      <c r="F93" s="15" t="e">
        <f>VLOOKUP($D93,'[1]Свод с ценами'!$B$3:$M$81,10,)</f>
        <v>#N/A</v>
      </c>
      <c r="G93" s="15" t="e">
        <f>VLOOKUP($D93,'[1]Свод с ценами'!$B$3:$M$81,11,)</f>
        <v>#N/A</v>
      </c>
      <c r="H93" s="27">
        <v>3500</v>
      </c>
      <c r="I93" s="15">
        <f t="shared" si="33"/>
        <v>3325</v>
      </c>
      <c r="J93" s="15">
        <f t="shared" si="34"/>
        <v>3150</v>
      </c>
      <c r="K93" s="15">
        <f t="shared" si="35"/>
        <v>2975</v>
      </c>
      <c r="L93" s="35" t="s">
        <v>317</v>
      </c>
      <c r="M93" s="35" t="s">
        <v>306</v>
      </c>
      <c r="N93" s="35" t="s">
        <v>307</v>
      </c>
      <c r="O93" s="35" t="s">
        <v>308</v>
      </c>
      <c r="P93" s="35" t="s">
        <v>309</v>
      </c>
      <c r="Q93" s="35" t="s">
        <v>310</v>
      </c>
      <c r="R93" s="36"/>
      <c r="S93" s="36"/>
      <c r="T93" s="33" t="s">
        <v>304</v>
      </c>
    </row>
    <row r="94" spans="1:20" ht="144.75" customHeight="1" x14ac:dyDescent="0.45">
      <c r="A94" s="1"/>
      <c r="B94" s="16" t="s">
        <v>196</v>
      </c>
      <c r="C94" s="16" t="s">
        <v>263</v>
      </c>
      <c r="D94" s="7" t="s">
        <v>262</v>
      </c>
      <c r="E94" s="16" t="s">
        <v>261</v>
      </c>
      <c r="F94" s="15" t="e">
        <f>VLOOKUP($D94,'[1]Свод с ценами'!$B$3:$M$81,10,)</f>
        <v>#N/A</v>
      </c>
      <c r="G94" s="15" t="e">
        <f>VLOOKUP($D94,'[1]Свод с ценами'!$B$3:$M$81,11,)</f>
        <v>#N/A</v>
      </c>
      <c r="H94" s="27">
        <v>2300</v>
      </c>
      <c r="I94" s="15">
        <f t="shared" si="33"/>
        <v>2185</v>
      </c>
      <c r="J94" s="15">
        <f t="shared" si="34"/>
        <v>2070</v>
      </c>
      <c r="K94" s="15">
        <f t="shared" si="35"/>
        <v>1955</v>
      </c>
      <c r="L94" s="35" t="s">
        <v>317</v>
      </c>
      <c r="M94" s="35" t="s">
        <v>306</v>
      </c>
      <c r="N94" s="35" t="s">
        <v>307</v>
      </c>
      <c r="O94" s="35" t="s">
        <v>308</v>
      </c>
      <c r="P94" s="35" t="s">
        <v>309</v>
      </c>
      <c r="Q94" s="35" t="s">
        <v>362</v>
      </c>
      <c r="R94" s="36"/>
      <c r="S94" s="36"/>
      <c r="T94" s="33" t="s">
        <v>304</v>
      </c>
    </row>
    <row r="95" spans="1:20" ht="153" customHeight="1" x14ac:dyDescent="0.45">
      <c r="A95" s="1"/>
      <c r="B95" s="16" t="s">
        <v>197</v>
      </c>
      <c r="C95" s="16" t="s">
        <v>239</v>
      </c>
      <c r="D95" s="7" t="s">
        <v>238</v>
      </c>
      <c r="E95" s="16" t="s">
        <v>240</v>
      </c>
      <c r="F95" s="15" t="e">
        <f>VLOOKUP($D95,'[1]Свод с ценами'!$B$3:$M$81,10,)</f>
        <v>#N/A</v>
      </c>
      <c r="G95" s="15" t="e">
        <f>VLOOKUP($D95,'[1]Свод с ценами'!$B$3:$M$81,11,)</f>
        <v>#N/A</v>
      </c>
      <c r="H95" s="27">
        <v>2000</v>
      </c>
      <c r="I95" s="15">
        <f>H95*0.95</f>
        <v>1900</v>
      </c>
      <c r="J95" s="15">
        <f>H95*0.9</f>
        <v>1800</v>
      </c>
      <c r="K95" s="15">
        <f>H95*0.85</f>
        <v>1700</v>
      </c>
      <c r="L95" s="35" t="s">
        <v>317</v>
      </c>
      <c r="M95" s="35" t="s">
        <v>306</v>
      </c>
      <c r="N95" s="35" t="s">
        <v>307</v>
      </c>
      <c r="O95" s="35" t="s">
        <v>308</v>
      </c>
      <c r="P95" s="35" t="s">
        <v>361</v>
      </c>
      <c r="Q95" s="36"/>
      <c r="R95" s="35" t="s">
        <v>311</v>
      </c>
      <c r="S95" s="35" t="s">
        <v>312</v>
      </c>
      <c r="T95" s="33" t="s">
        <v>304</v>
      </c>
    </row>
    <row r="96" spans="1:20" ht="153" customHeight="1" x14ac:dyDescent="0.45">
      <c r="A96" s="1"/>
      <c r="B96" s="16" t="s">
        <v>198</v>
      </c>
      <c r="C96" s="16" t="s">
        <v>163</v>
      </c>
      <c r="D96" s="7" t="s">
        <v>242</v>
      </c>
      <c r="E96" s="16" t="s">
        <v>241</v>
      </c>
      <c r="F96" s="15" t="e">
        <f>VLOOKUP($D96,'[1]Свод с ценами'!$B$3:$M$81,10,)</f>
        <v>#N/A</v>
      </c>
      <c r="G96" s="15" t="e">
        <f>VLOOKUP($D96,'[1]Свод с ценами'!$B$3:$M$81,11,)</f>
        <v>#N/A</v>
      </c>
      <c r="H96" s="27">
        <v>1680</v>
      </c>
      <c r="I96" s="15">
        <f t="shared" ref="I96:I100" si="36">H96*0.95</f>
        <v>1596</v>
      </c>
      <c r="J96" s="15">
        <f t="shared" ref="J96:J100" si="37">H96*0.9</f>
        <v>1512</v>
      </c>
      <c r="K96" s="15">
        <f t="shared" ref="K96:K100" si="38">H96*0.85</f>
        <v>1428</v>
      </c>
      <c r="L96" s="35" t="s">
        <v>317</v>
      </c>
      <c r="M96" s="35" t="s">
        <v>306</v>
      </c>
      <c r="N96" s="35" t="s">
        <v>307</v>
      </c>
      <c r="O96" s="35" t="s">
        <v>308</v>
      </c>
      <c r="P96" s="37"/>
      <c r="Q96" s="36"/>
      <c r="R96" s="35" t="s">
        <v>311</v>
      </c>
      <c r="S96" s="35" t="s">
        <v>312</v>
      </c>
      <c r="T96" s="33" t="s">
        <v>304</v>
      </c>
    </row>
    <row r="97" spans="1:20" ht="163.5" customHeight="1" x14ac:dyDescent="0.45">
      <c r="A97" s="1"/>
      <c r="B97" s="16" t="s">
        <v>199</v>
      </c>
      <c r="C97" s="16" t="s">
        <v>206</v>
      </c>
      <c r="D97" s="7" t="s">
        <v>207</v>
      </c>
      <c r="E97" s="19" t="s">
        <v>205</v>
      </c>
      <c r="F97" s="15" t="e">
        <f>VLOOKUP($D97,'[1]Свод с ценами'!$B$3:$M$81,10,)</f>
        <v>#N/A</v>
      </c>
      <c r="G97" s="15" t="e">
        <f>VLOOKUP($D97,'[1]Свод с ценами'!$B$3:$M$81,11,)</f>
        <v>#N/A</v>
      </c>
      <c r="H97" s="27">
        <v>2100</v>
      </c>
      <c r="I97" s="15">
        <f t="shared" si="36"/>
        <v>1995</v>
      </c>
      <c r="J97" s="15">
        <f t="shared" si="37"/>
        <v>1890</v>
      </c>
      <c r="K97" s="15">
        <f t="shared" si="38"/>
        <v>1785</v>
      </c>
      <c r="L97" s="35" t="s">
        <v>355</v>
      </c>
      <c r="M97" s="35" t="s">
        <v>306</v>
      </c>
      <c r="N97" s="37"/>
      <c r="O97" s="35" t="s">
        <v>308</v>
      </c>
      <c r="P97" s="36"/>
      <c r="Q97" s="35" t="s">
        <v>310</v>
      </c>
      <c r="R97" s="35" t="s">
        <v>311</v>
      </c>
      <c r="S97" s="35" t="s">
        <v>312</v>
      </c>
      <c r="T97" s="33" t="s">
        <v>304</v>
      </c>
    </row>
    <row r="98" spans="1:20" ht="153" customHeight="1" x14ac:dyDescent="0.45">
      <c r="A98" s="1"/>
      <c r="B98" s="16" t="s">
        <v>200</v>
      </c>
      <c r="C98" s="16" t="s">
        <v>266</v>
      </c>
      <c r="D98" s="7" t="s">
        <v>265</v>
      </c>
      <c r="E98" s="16" t="s">
        <v>264</v>
      </c>
      <c r="F98" s="15" t="e">
        <f>VLOOKUP($D98,'[1]Свод с ценами'!$B$3:$M$81,10,)</f>
        <v>#N/A</v>
      </c>
      <c r="G98" s="15" t="e">
        <f>VLOOKUP($D98,'[1]Свод с ценами'!$B$3:$M$81,11,)</f>
        <v>#N/A</v>
      </c>
      <c r="H98" s="27">
        <v>2430</v>
      </c>
      <c r="I98" s="15">
        <f t="shared" si="36"/>
        <v>2308.5</v>
      </c>
      <c r="J98" s="15">
        <f t="shared" si="37"/>
        <v>2187</v>
      </c>
      <c r="K98" s="15">
        <f t="shared" si="38"/>
        <v>2065.5</v>
      </c>
      <c r="L98" s="35" t="s">
        <v>347</v>
      </c>
      <c r="M98" s="36"/>
      <c r="N98" s="35" t="s">
        <v>307</v>
      </c>
      <c r="O98" s="35" t="s">
        <v>315</v>
      </c>
      <c r="P98" s="35" t="s">
        <v>338</v>
      </c>
      <c r="Q98" s="35" t="s">
        <v>334</v>
      </c>
      <c r="R98" s="35" t="s">
        <v>316</v>
      </c>
      <c r="S98" s="35" t="s">
        <v>340</v>
      </c>
      <c r="T98" s="33" t="s">
        <v>304</v>
      </c>
    </row>
    <row r="99" spans="1:20" ht="138" customHeight="1" x14ac:dyDescent="0.45">
      <c r="A99" s="1"/>
      <c r="B99" s="16" t="s">
        <v>201</v>
      </c>
      <c r="C99" s="16" t="s">
        <v>268</v>
      </c>
      <c r="D99" s="7" t="s">
        <v>228</v>
      </c>
      <c r="E99" s="19" t="s">
        <v>267</v>
      </c>
      <c r="F99" s="15" t="e">
        <f>VLOOKUP($D99,'[1]Свод с ценами'!$B$3:$M$81,10,)</f>
        <v>#N/A</v>
      </c>
      <c r="G99" s="15" t="e">
        <f>VLOOKUP($D99,'[1]Свод с ценами'!$B$3:$M$81,11,)</f>
        <v>#N/A</v>
      </c>
      <c r="H99" s="27">
        <v>2780</v>
      </c>
      <c r="I99" s="15">
        <f t="shared" si="36"/>
        <v>2641</v>
      </c>
      <c r="J99" s="15">
        <f t="shared" si="37"/>
        <v>2502</v>
      </c>
      <c r="K99" s="15">
        <f t="shared" si="38"/>
        <v>2363</v>
      </c>
      <c r="L99" s="35" t="s">
        <v>317</v>
      </c>
      <c r="M99" s="36"/>
      <c r="N99" s="35" t="s">
        <v>307</v>
      </c>
      <c r="O99" s="35" t="s">
        <v>308</v>
      </c>
      <c r="P99" s="35" t="s">
        <v>309</v>
      </c>
      <c r="Q99" s="35" t="s">
        <v>310</v>
      </c>
      <c r="R99" s="35" t="s">
        <v>311</v>
      </c>
      <c r="S99" s="35" t="s">
        <v>312</v>
      </c>
      <c r="T99" s="33" t="s">
        <v>304</v>
      </c>
    </row>
    <row r="100" spans="1:20" ht="135" customHeight="1" x14ac:dyDescent="0.45">
      <c r="A100" s="1"/>
      <c r="B100" s="16" t="s">
        <v>202</v>
      </c>
      <c r="C100" s="16" t="s">
        <v>270</v>
      </c>
      <c r="D100" s="7" t="s">
        <v>269</v>
      </c>
      <c r="E100" s="19" t="s">
        <v>130</v>
      </c>
      <c r="F100" s="15" t="e">
        <f>VLOOKUP($D100,'[1]Свод с ценами'!$B$3:$M$81,10,)</f>
        <v>#N/A</v>
      </c>
      <c r="G100" s="15" t="e">
        <f>VLOOKUP($D100,'[1]Свод с ценами'!$B$3:$M$81,11,)</f>
        <v>#N/A</v>
      </c>
      <c r="H100" s="27">
        <v>2610</v>
      </c>
      <c r="I100" s="15">
        <f t="shared" si="36"/>
        <v>2479.5</v>
      </c>
      <c r="J100" s="15">
        <f t="shared" si="37"/>
        <v>2349</v>
      </c>
      <c r="K100" s="15">
        <f t="shared" si="38"/>
        <v>2218.5</v>
      </c>
      <c r="L100" s="35" t="s">
        <v>317</v>
      </c>
      <c r="M100" s="35" t="s">
        <v>333</v>
      </c>
      <c r="N100" s="35" t="s">
        <v>348</v>
      </c>
      <c r="O100" s="35" t="s">
        <v>319</v>
      </c>
      <c r="P100" s="35" t="s">
        <v>360</v>
      </c>
      <c r="Q100" s="35" t="s">
        <v>321</v>
      </c>
      <c r="R100" s="36"/>
      <c r="S100" s="36"/>
      <c r="T100" s="33" t="s">
        <v>304</v>
      </c>
    </row>
  </sheetData>
  <mergeCells count="147">
    <mergeCell ref="P75:P76"/>
    <mergeCell ref="Q75:Q76"/>
    <mergeCell ref="R75:R76"/>
    <mergeCell ref="S75:S76"/>
    <mergeCell ref="Q63:Q64"/>
    <mergeCell ref="R63:R64"/>
    <mergeCell ref="S63:S64"/>
    <mergeCell ref="Q48:Q49"/>
    <mergeCell ref="R48:R49"/>
    <mergeCell ref="S48:S49"/>
    <mergeCell ref="H88:H89"/>
    <mergeCell ref="I88:I89"/>
    <mergeCell ref="J88:J89"/>
    <mergeCell ref="K88:K89"/>
    <mergeCell ref="I7:I8"/>
    <mergeCell ref="J7:J8"/>
    <mergeCell ref="K7:K8"/>
    <mergeCell ref="I75:I76"/>
    <mergeCell ref="J75:J76"/>
    <mergeCell ref="K75:K76"/>
    <mergeCell ref="I21:I22"/>
    <mergeCell ref="J21:J22"/>
    <mergeCell ref="K21:K22"/>
    <mergeCell ref="I34:I35"/>
    <mergeCell ref="J34:J35"/>
    <mergeCell ref="K34:K35"/>
    <mergeCell ref="I48:I49"/>
    <mergeCell ref="J48:J49"/>
    <mergeCell ref="K48:K49"/>
    <mergeCell ref="J63:J64"/>
    <mergeCell ref="K63:K64"/>
    <mergeCell ref="A88:A89"/>
    <mergeCell ref="B88:B89"/>
    <mergeCell ref="C88:C89"/>
    <mergeCell ref="D88:D89"/>
    <mergeCell ref="I63:I64"/>
    <mergeCell ref="E63:E64"/>
    <mergeCell ref="F63:F64"/>
    <mergeCell ref="G63:G64"/>
    <mergeCell ref="G75:G76"/>
    <mergeCell ref="B75:B76"/>
    <mergeCell ref="C75:C76"/>
    <mergeCell ref="D75:D76"/>
    <mergeCell ref="E75:E76"/>
    <mergeCell ref="F75:F76"/>
    <mergeCell ref="A75:A76"/>
    <mergeCell ref="A63:A64"/>
    <mergeCell ref="B63:B64"/>
    <mergeCell ref="C63:C64"/>
    <mergeCell ref="D63:D64"/>
    <mergeCell ref="E88:E89"/>
    <mergeCell ref="F88:F89"/>
    <mergeCell ref="G88:G89"/>
    <mergeCell ref="H63:H64"/>
    <mergeCell ref="H75:H76"/>
    <mergeCell ref="A48:A49"/>
    <mergeCell ref="F48:F49"/>
    <mergeCell ref="B48:B49"/>
    <mergeCell ref="C48:C49"/>
    <mergeCell ref="D48:D49"/>
    <mergeCell ref="E48:E49"/>
    <mergeCell ref="G48:G49"/>
    <mergeCell ref="H48:H49"/>
    <mergeCell ref="A34:A35"/>
    <mergeCell ref="F34:F35"/>
    <mergeCell ref="G34:G35"/>
    <mergeCell ref="H34:H35"/>
    <mergeCell ref="B34:B35"/>
    <mergeCell ref="C34:C35"/>
    <mergeCell ref="D34:D35"/>
    <mergeCell ref="E34:E35"/>
    <mergeCell ref="A21:A22"/>
    <mergeCell ref="F21:F22"/>
    <mergeCell ref="G21:G22"/>
    <mergeCell ref="H21:H22"/>
    <mergeCell ref="A7:A8"/>
    <mergeCell ref="F7:F8"/>
    <mergeCell ref="G7:G8"/>
    <mergeCell ref="H7:H8"/>
    <mergeCell ref="B7:B8"/>
    <mergeCell ref="C7:C8"/>
    <mergeCell ref="D7:D8"/>
    <mergeCell ref="E7:E8"/>
    <mergeCell ref="B21:B22"/>
    <mergeCell ref="C21:C22"/>
    <mergeCell ref="D21:D22"/>
    <mergeCell ref="E21:E22"/>
    <mergeCell ref="T7:T8"/>
    <mergeCell ref="T21:T22"/>
    <mergeCell ref="T34:T35"/>
    <mergeCell ref="L6:S6"/>
    <mergeCell ref="L7:L8"/>
    <mergeCell ref="M7:M8"/>
    <mergeCell ref="N7:N8"/>
    <mergeCell ref="O7:O8"/>
    <mergeCell ref="P7:P8"/>
    <mergeCell ref="Q7:Q8"/>
    <mergeCell ref="R7:R8"/>
    <mergeCell ref="S7:S8"/>
    <mergeCell ref="N20:P20"/>
    <mergeCell ref="Q33:S33"/>
    <mergeCell ref="Q21:Q22"/>
    <mergeCell ref="R21:R22"/>
    <mergeCell ref="S21:S22"/>
    <mergeCell ref="L21:L22"/>
    <mergeCell ref="M21:M22"/>
    <mergeCell ref="N21:N22"/>
    <mergeCell ref="O21:O22"/>
    <mergeCell ref="P21:P22"/>
    <mergeCell ref="L34:L35"/>
    <mergeCell ref="M34:M35"/>
    <mergeCell ref="L63:L64"/>
    <mergeCell ref="M63:M64"/>
    <mergeCell ref="N63:N64"/>
    <mergeCell ref="O63:O64"/>
    <mergeCell ref="P63:P64"/>
    <mergeCell ref="T48:T49"/>
    <mergeCell ref="T63:T64"/>
    <mergeCell ref="T75:T76"/>
    <mergeCell ref="T88:T89"/>
    <mergeCell ref="L88:L89"/>
    <mergeCell ref="M88:M89"/>
    <mergeCell ref="N88:N89"/>
    <mergeCell ref="O88:O89"/>
    <mergeCell ref="P88:P89"/>
    <mergeCell ref="Q88:Q89"/>
    <mergeCell ref="R88:R89"/>
    <mergeCell ref="S88:S89"/>
    <mergeCell ref="L75:L76"/>
    <mergeCell ref="M75:M76"/>
    <mergeCell ref="N75:N76"/>
    <mergeCell ref="O75:O76"/>
    <mergeCell ref="Q74:S74"/>
    <mergeCell ref="Q87:S87"/>
    <mergeCell ref="Q62:S62"/>
    <mergeCell ref="N34:N35"/>
    <mergeCell ref="O34:O35"/>
    <mergeCell ref="P34:P35"/>
    <mergeCell ref="Q34:Q35"/>
    <mergeCell ref="R34:R35"/>
    <mergeCell ref="S34:S35"/>
    <mergeCell ref="L48:L49"/>
    <mergeCell ref="M48:M49"/>
    <mergeCell ref="N48:N49"/>
    <mergeCell ref="O48:O49"/>
    <mergeCell ref="P48:P49"/>
    <mergeCell ref="Q47:S47"/>
  </mergeCells>
  <hyperlinks>
    <hyperlink ref="E4" r:id="rId1"/>
  </hyperlinks>
  <pageMargins left="0" right="0" top="0" bottom="0" header="0.31496062992125984" footer="0.31496062992125984"/>
  <pageSetup paperSize="9" scale="72" fitToHeight="0" orientation="landscape" r:id="rId2"/>
  <headerFooter>
    <oddFooter>&amp;R&amp;P</oddFooter>
  </headerFooter>
  <rowBreaks count="5" manualBreakCount="5">
    <brk id="19" max="16383" man="1"/>
    <brk id="32" max="16383" man="1"/>
    <brk id="46" max="16383" man="1"/>
    <brk id="61" max="16383" man="1"/>
    <brk id="74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2016-01-13T09:22:07Z</dcterms:modified>
</cp:coreProperties>
</file>